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ichia\Desktop\進撃の副研究員\犯罪狀況及其分析\110年犯罪狀況及其分析\完稿\"/>
    </mc:Choice>
  </mc:AlternateContent>
  <bookViews>
    <workbookView xWindow="0" yWindow="0" windowWidth="28800" windowHeight="12285" tabRatio="736"/>
  </bookViews>
  <sheets>
    <sheet name="4-1-1" sheetId="1" r:id="rId1"/>
    <sheet name="4-1-2" sheetId="4" r:id="rId2"/>
    <sheet name="4-1-3" sheetId="5" r:id="rId3"/>
    <sheet name="4-2-1" sheetId="6" r:id="rId4"/>
    <sheet name="4-2-2" sheetId="7" r:id="rId5"/>
    <sheet name="4-2-3" sheetId="8" r:id="rId6"/>
    <sheet name="4-2-4" sheetId="9" r:id="rId7"/>
    <sheet name="4-3-1" sheetId="10" r:id="rId8"/>
    <sheet name="4-3-2" sheetId="11" r:id="rId9"/>
    <sheet name="4-3-3" sheetId="12" r:id="rId10"/>
    <sheet name="4-3-4" sheetId="13" r:id="rId11"/>
    <sheet name="4-3-5" sheetId="14" r:id="rId12"/>
    <sheet name="4-4-1" sheetId="15" r:id="rId13"/>
    <sheet name="4-4-2" sheetId="16" r:id="rId14"/>
    <sheet name="4-4-3" sheetId="17" r:id="rId15"/>
  </sheets>
  <externalReferences>
    <externalReference r:id="rId16"/>
  </externalReferences>
  <definedNames>
    <definedName name="_xlnm.Print_Area" localSheetId="0">'4-1-1'!$A$1:$K$16</definedName>
    <definedName name="_xlnm.Print_Area" localSheetId="1">'4-1-2'!$A$1:$P$25</definedName>
    <definedName name="_xlnm.Print_Area" localSheetId="2">'4-1-3'!$A$1:$N$16</definedName>
    <definedName name="_xlnm.Print_Area" localSheetId="3">'4-2-1'!$A$1:$K$16</definedName>
    <definedName name="_xlnm.Print_Area" localSheetId="4">'4-2-2'!$A$1:$P$46</definedName>
    <definedName name="_xlnm.Print_Area" localSheetId="5">'4-2-3'!$A$1:$P$68</definedName>
    <definedName name="_xlnm.Print_Area" localSheetId="6">'4-2-4'!$A$1:$N$16</definedName>
    <definedName name="_xlnm.Print_Area" localSheetId="7">'4-3-1'!$A$1:$K$16</definedName>
    <definedName name="_xlnm.Print_Area" localSheetId="8">'4-3-2'!$A$1:$X$16</definedName>
    <definedName name="_xlnm.Print_Area" localSheetId="9">'4-3-3'!$A$1:$K$16</definedName>
    <definedName name="_xlnm.Print_Area" localSheetId="10">'4-3-4'!$A$1:$M$16</definedName>
    <definedName name="_xlnm.Print_Area" localSheetId="11">'4-3-5'!$A$1:$H$15</definedName>
    <definedName name="_xlnm.Print_Area" localSheetId="12">'4-4-1'!$A$1:$K$18</definedName>
    <definedName name="_xlnm.Print_Area" localSheetId="13">'4-4-2'!$A$1:$K$26</definedName>
    <definedName name="_xlnm.Print_Area" localSheetId="14">'4-4-3'!$A$1:$K$21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5" i="8" l="1"/>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5" i="8"/>
  <c r="D4" i="8"/>
  <c r="P65" i="8" l="1"/>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 r="C66" i="8"/>
  <c r="E66" i="8"/>
  <c r="F66" i="8"/>
  <c r="H66" i="8"/>
  <c r="I66" i="8"/>
  <c r="K66" i="8"/>
  <c r="L66" i="8"/>
  <c r="N66" i="8"/>
  <c r="O66" i="8"/>
  <c r="B66" i="8"/>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5" i="7"/>
  <c r="L4" i="7"/>
  <c r="M4" i="7" s="1"/>
  <c r="J66" i="8" l="1"/>
  <c r="M66" i="8"/>
  <c r="G66" i="8"/>
  <c r="D66" i="8"/>
  <c r="P66" i="8"/>
  <c r="I21" i="16"/>
  <c r="I12" i="16"/>
  <c r="C13" i="16"/>
  <c r="C25" i="16"/>
  <c r="J4" i="17"/>
  <c r="K19" i="17" s="1"/>
  <c r="H4" i="17"/>
  <c r="I18" i="17" s="1"/>
  <c r="F4" i="17"/>
  <c r="G17" i="17" s="1"/>
  <c r="D4" i="17"/>
  <c r="E16" i="17" s="1"/>
  <c r="B4" i="17"/>
  <c r="C6" i="17" s="1"/>
  <c r="J4" i="16"/>
  <c r="K25" i="16" s="1"/>
  <c r="H4" i="16"/>
  <c r="I23" i="16" s="1"/>
  <c r="F4" i="16"/>
  <c r="G20" i="16" s="1"/>
  <c r="D4" i="16"/>
  <c r="E23" i="16" s="1"/>
  <c r="B4" i="16"/>
  <c r="C11" i="16" s="1"/>
  <c r="K11" i="15"/>
  <c r="G14" i="15"/>
  <c r="G7" i="15"/>
  <c r="C8" i="15"/>
  <c r="C17" i="15"/>
  <c r="J4" i="15"/>
  <c r="K13" i="15" s="1"/>
  <c r="H4" i="15"/>
  <c r="I14" i="15" s="1"/>
  <c r="F4" i="15"/>
  <c r="G15" i="15" s="1"/>
  <c r="D4" i="15"/>
  <c r="E16" i="15" s="1"/>
  <c r="B4" i="15"/>
  <c r="C6" i="15" s="1"/>
  <c r="G6" i="12"/>
  <c r="G7" i="12"/>
  <c r="G8" i="12"/>
  <c r="G9" i="12"/>
  <c r="G10" i="12"/>
  <c r="G11" i="12"/>
  <c r="G12" i="12"/>
  <c r="G13" i="12"/>
  <c r="G14" i="12"/>
  <c r="G5" i="12"/>
  <c r="B6" i="12"/>
  <c r="B7" i="12"/>
  <c r="B8" i="12"/>
  <c r="B9" i="12"/>
  <c r="B10" i="12"/>
  <c r="B11" i="12"/>
  <c r="B12" i="12"/>
  <c r="B13" i="12"/>
  <c r="B14" i="12"/>
  <c r="B5" i="12"/>
  <c r="V14" i="11"/>
  <c r="V13" i="11"/>
  <c r="V12" i="11"/>
  <c r="V11" i="11"/>
  <c r="V10" i="11"/>
  <c r="V9" i="11"/>
  <c r="V8" i="11"/>
  <c r="V7" i="11"/>
  <c r="V6" i="11"/>
  <c r="V5" i="11"/>
  <c r="T14" i="11"/>
  <c r="T13" i="11"/>
  <c r="T12" i="11"/>
  <c r="T11" i="11"/>
  <c r="T10" i="11"/>
  <c r="T9" i="11"/>
  <c r="T8" i="11"/>
  <c r="T7" i="11"/>
  <c r="T6" i="11"/>
  <c r="T5" i="11"/>
  <c r="R14" i="11"/>
  <c r="R13" i="11"/>
  <c r="R12" i="11"/>
  <c r="R11" i="11"/>
  <c r="R10" i="11"/>
  <c r="R9" i="11"/>
  <c r="R8" i="11"/>
  <c r="R7" i="11"/>
  <c r="R6" i="11"/>
  <c r="R5" i="11"/>
  <c r="P14" i="11"/>
  <c r="P13" i="11"/>
  <c r="P12" i="11"/>
  <c r="P11" i="11"/>
  <c r="P10" i="11"/>
  <c r="P9" i="11"/>
  <c r="P8" i="11"/>
  <c r="P7" i="11"/>
  <c r="P6" i="11"/>
  <c r="P5" i="11"/>
  <c r="N14" i="11"/>
  <c r="N13" i="11"/>
  <c r="N12" i="11"/>
  <c r="N11" i="11"/>
  <c r="N10" i="11"/>
  <c r="N9" i="11"/>
  <c r="N8" i="11"/>
  <c r="N7" i="11"/>
  <c r="N6" i="11"/>
  <c r="N5" i="11"/>
  <c r="L14" i="11"/>
  <c r="L13" i="11"/>
  <c r="L12" i="11"/>
  <c r="L11" i="11"/>
  <c r="L10" i="11"/>
  <c r="L9" i="11"/>
  <c r="L8" i="11"/>
  <c r="L7" i="11"/>
  <c r="L6" i="11"/>
  <c r="L5" i="11"/>
  <c r="J14" i="11"/>
  <c r="J13" i="11"/>
  <c r="J12" i="11"/>
  <c r="J11" i="11"/>
  <c r="J10" i="11"/>
  <c r="J9" i="11"/>
  <c r="J8" i="11"/>
  <c r="J7" i="11"/>
  <c r="J6" i="11"/>
  <c r="J5" i="11"/>
  <c r="H14" i="11"/>
  <c r="H13" i="11"/>
  <c r="H12" i="11"/>
  <c r="H11" i="11"/>
  <c r="H10" i="11"/>
  <c r="H9" i="11"/>
  <c r="H8" i="11"/>
  <c r="H7" i="11"/>
  <c r="H6" i="11"/>
  <c r="H5" i="11"/>
  <c r="F14" i="11"/>
  <c r="F13" i="11"/>
  <c r="F12" i="11"/>
  <c r="F11" i="11"/>
  <c r="F10" i="11"/>
  <c r="F9" i="11"/>
  <c r="F8" i="11"/>
  <c r="F7" i="11"/>
  <c r="F6" i="11"/>
  <c r="F5" i="11"/>
  <c r="D6" i="11"/>
  <c r="D7" i="11"/>
  <c r="D8" i="11"/>
  <c r="D9" i="11"/>
  <c r="D10" i="11"/>
  <c r="D11" i="11"/>
  <c r="D12" i="11"/>
  <c r="D13" i="11"/>
  <c r="D14" i="11"/>
  <c r="D5" i="11"/>
  <c r="W6" i="11"/>
  <c r="X6" i="11" s="1"/>
  <c r="W7" i="11"/>
  <c r="X7" i="11" s="1"/>
  <c r="W8" i="11"/>
  <c r="X8" i="11" s="1"/>
  <c r="W9" i="11"/>
  <c r="X9" i="11" s="1"/>
  <c r="W10" i="11"/>
  <c r="X10" i="11" s="1"/>
  <c r="W11" i="11"/>
  <c r="X11" i="11" s="1"/>
  <c r="W12" i="11"/>
  <c r="X12" i="11" s="1"/>
  <c r="W13" i="11"/>
  <c r="X13" i="11" s="1"/>
  <c r="W14" i="11"/>
  <c r="X14" i="11" s="1"/>
  <c r="W5" i="11"/>
  <c r="X5" i="11" s="1"/>
  <c r="E24" i="16" l="1"/>
  <c r="C14" i="15"/>
  <c r="C7" i="15"/>
  <c r="G8" i="15"/>
  <c r="G16" i="15"/>
  <c r="K14" i="15"/>
  <c r="E9" i="17"/>
  <c r="C22" i="16"/>
  <c r="C10" i="16"/>
  <c r="E10" i="16"/>
  <c r="E18" i="16"/>
  <c r="I6" i="16"/>
  <c r="I15" i="16"/>
  <c r="I22" i="16"/>
  <c r="E16" i="16"/>
  <c r="C13" i="15"/>
  <c r="E8" i="15"/>
  <c r="G10" i="15"/>
  <c r="K5" i="15"/>
  <c r="K17" i="15"/>
  <c r="G6" i="17"/>
  <c r="C19" i="16"/>
  <c r="C7" i="16"/>
  <c r="E12" i="16"/>
  <c r="E21" i="16"/>
  <c r="I9" i="16"/>
  <c r="I16" i="16"/>
  <c r="I24" i="16"/>
  <c r="E9" i="16"/>
  <c r="C11" i="15"/>
  <c r="E14" i="15"/>
  <c r="G13" i="15"/>
  <c r="K8" i="15"/>
  <c r="G18" i="17"/>
  <c r="C16" i="16"/>
  <c r="E6" i="16"/>
  <c r="E15" i="16"/>
  <c r="E22" i="16"/>
  <c r="I10" i="16"/>
  <c r="I18" i="16"/>
  <c r="K14" i="16"/>
  <c r="K10" i="16"/>
  <c r="K22" i="16"/>
  <c r="E5" i="15"/>
  <c r="E17" i="15"/>
  <c r="I15" i="15"/>
  <c r="G9" i="16"/>
  <c r="G21" i="16"/>
  <c r="C16" i="15"/>
  <c r="C10" i="15"/>
  <c r="E6" i="15"/>
  <c r="E12" i="15"/>
  <c r="G5" i="15"/>
  <c r="G11" i="15"/>
  <c r="G17" i="15"/>
  <c r="I10" i="15"/>
  <c r="I16" i="15"/>
  <c r="K9" i="15"/>
  <c r="K15" i="15"/>
  <c r="G10" i="17"/>
  <c r="I19" i="17"/>
  <c r="C21" i="16"/>
  <c r="C15" i="16"/>
  <c r="C9" i="16"/>
  <c r="E7" i="16"/>
  <c r="E13" i="16"/>
  <c r="E19" i="16"/>
  <c r="E25" i="16"/>
  <c r="G10" i="16"/>
  <c r="G16" i="16"/>
  <c r="G22" i="16"/>
  <c r="I7" i="16"/>
  <c r="I13" i="16"/>
  <c r="I19" i="16"/>
  <c r="I25" i="16"/>
  <c r="E11" i="15"/>
  <c r="I9" i="15"/>
  <c r="I15" i="17"/>
  <c r="G15" i="16"/>
  <c r="C15" i="15"/>
  <c r="C9" i="15"/>
  <c r="E7" i="15"/>
  <c r="E13" i="15"/>
  <c r="G6" i="15"/>
  <c r="G12" i="15"/>
  <c r="I5" i="15"/>
  <c r="I11" i="15"/>
  <c r="I17" i="15"/>
  <c r="K10" i="15"/>
  <c r="K16" i="15"/>
  <c r="E5" i="17"/>
  <c r="G14" i="17"/>
  <c r="C5" i="16"/>
  <c r="C20" i="16"/>
  <c r="C14" i="16"/>
  <c r="C8" i="16"/>
  <c r="E8" i="16"/>
  <c r="E14" i="16"/>
  <c r="E20" i="16"/>
  <c r="G5" i="16"/>
  <c r="G11" i="16"/>
  <c r="G17" i="16"/>
  <c r="G23" i="16"/>
  <c r="I8" i="16"/>
  <c r="I14" i="16"/>
  <c r="I20" i="16"/>
  <c r="K6" i="16"/>
  <c r="I6" i="15"/>
  <c r="E9" i="15"/>
  <c r="E15" i="15"/>
  <c r="I7" i="15"/>
  <c r="I13" i="15"/>
  <c r="K6" i="15"/>
  <c r="K12" i="15"/>
  <c r="E13" i="17"/>
  <c r="I7" i="17"/>
  <c r="C24" i="16"/>
  <c r="C18" i="16"/>
  <c r="C12" i="16"/>
  <c r="C6" i="16"/>
  <c r="G7" i="16"/>
  <c r="G13" i="16"/>
  <c r="G19" i="16"/>
  <c r="G25" i="16"/>
  <c r="I12" i="15"/>
  <c r="G6" i="16"/>
  <c r="G12" i="16"/>
  <c r="G18" i="16"/>
  <c r="G24" i="16"/>
  <c r="C5" i="15"/>
  <c r="C12" i="15"/>
  <c r="E10" i="15"/>
  <c r="G9" i="15"/>
  <c r="I8" i="15"/>
  <c r="K7" i="15"/>
  <c r="E17" i="17"/>
  <c r="I11" i="17"/>
  <c r="C23" i="16"/>
  <c r="C17" i="16"/>
  <c r="E5" i="16"/>
  <c r="E4" i="16" s="1"/>
  <c r="E11" i="16"/>
  <c r="E17" i="16"/>
  <c r="G8" i="16"/>
  <c r="G14" i="16"/>
  <c r="I5" i="16"/>
  <c r="I11" i="16"/>
  <c r="I17" i="16"/>
  <c r="K18" i="16"/>
  <c r="K7" i="16"/>
  <c r="K11" i="16"/>
  <c r="K15" i="16"/>
  <c r="K19" i="16"/>
  <c r="K23" i="16"/>
  <c r="K8" i="16"/>
  <c r="K12" i="16"/>
  <c r="K16" i="16"/>
  <c r="K20" i="16"/>
  <c r="K24" i="16"/>
  <c r="K5" i="16"/>
  <c r="K9" i="16"/>
  <c r="K13" i="16"/>
  <c r="K17" i="16"/>
  <c r="K21" i="16"/>
  <c r="C9" i="17"/>
  <c r="K8" i="17"/>
  <c r="C5" i="17"/>
  <c r="C16" i="17"/>
  <c r="C12" i="17"/>
  <c r="C8" i="17"/>
  <c r="E6" i="17"/>
  <c r="E10" i="17"/>
  <c r="E14" i="17"/>
  <c r="E18" i="17"/>
  <c r="G7" i="17"/>
  <c r="G11" i="17"/>
  <c r="G15" i="17"/>
  <c r="G19" i="17"/>
  <c r="I8" i="17"/>
  <c r="I12" i="17"/>
  <c r="I16" i="17"/>
  <c r="K5" i="17"/>
  <c r="K9" i="17"/>
  <c r="K13" i="17"/>
  <c r="K17" i="17"/>
  <c r="C17" i="17"/>
  <c r="K16" i="17"/>
  <c r="C19" i="17"/>
  <c r="C15" i="17"/>
  <c r="C11" i="17"/>
  <c r="C7" i="17"/>
  <c r="E7" i="17"/>
  <c r="E11" i="17"/>
  <c r="E15" i="17"/>
  <c r="E19" i="17"/>
  <c r="G8" i="17"/>
  <c r="G12" i="17"/>
  <c r="G16" i="17"/>
  <c r="I5" i="17"/>
  <c r="I9" i="17"/>
  <c r="I13" i="17"/>
  <c r="I17" i="17"/>
  <c r="K6" i="17"/>
  <c r="K10" i="17"/>
  <c r="K14" i="17"/>
  <c r="K18" i="17"/>
  <c r="C13" i="17"/>
  <c r="K12" i="17"/>
  <c r="C18" i="17"/>
  <c r="C14" i="17"/>
  <c r="C4" i="17" s="1"/>
  <c r="C10" i="17"/>
  <c r="E8" i="17"/>
  <c r="E12" i="17"/>
  <c r="G5" i="17"/>
  <c r="G9" i="17"/>
  <c r="G13" i="17"/>
  <c r="I6" i="17"/>
  <c r="I10" i="17"/>
  <c r="I14" i="17"/>
  <c r="K7" i="17"/>
  <c r="K11" i="17"/>
  <c r="K15" i="17"/>
  <c r="O4" i="7"/>
  <c r="P4" i="7" s="1"/>
  <c r="I4" i="7"/>
  <c r="J4" i="7" s="1"/>
  <c r="F4" i="7"/>
  <c r="G4" i="7" s="1"/>
  <c r="C4" i="7"/>
  <c r="D4" i="7" s="1"/>
  <c r="C4" i="16" l="1"/>
  <c r="C4" i="15"/>
  <c r="I4" i="16"/>
  <c r="K4" i="15"/>
  <c r="K4" i="16"/>
  <c r="G4" i="15"/>
  <c r="I4" i="15"/>
  <c r="E4" i="15"/>
  <c r="G4" i="16"/>
  <c r="I4" i="17"/>
  <c r="E4" i="17"/>
  <c r="G4" i="17"/>
  <c r="K4" i="17"/>
  <c r="D13" i="5"/>
  <c r="D12" i="5"/>
  <c r="D11" i="5"/>
  <c r="D10" i="5"/>
  <c r="D9" i="5"/>
  <c r="D8" i="5"/>
  <c r="D7" i="5"/>
  <c r="D6" i="5"/>
  <c r="D5" i="5"/>
  <c r="P98" i="4" l="1"/>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5" i="4"/>
  <c r="G14" i="10" l="1"/>
  <c r="K14" i="10" s="1"/>
  <c r="F11" i="10"/>
  <c r="F12" i="10"/>
  <c r="D6" i="10"/>
  <c r="F6" i="10" s="1"/>
  <c r="D7" i="10"/>
  <c r="F7" i="10" s="1"/>
  <c r="D8" i="10"/>
  <c r="F8" i="10" s="1"/>
  <c r="D9" i="10"/>
  <c r="F9" i="10" s="1"/>
  <c r="D10" i="10"/>
  <c r="F10" i="10" s="1"/>
  <c r="D11" i="10"/>
  <c r="D12" i="10"/>
  <c r="D13" i="10"/>
  <c r="F13" i="10" s="1"/>
  <c r="D5" i="10"/>
  <c r="F5" i="10" s="1"/>
  <c r="B14" i="10"/>
  <c r="D14" i="10" s="1"/>
  <c r="F14" i="10" s="1"/>
  <c r="D6" i="6"/>
  <c r="D7" i="6"/>
  <c r="D8" i="6"/>
  <c r="D9" i="6"/>
  <c r="D10" i="6"/>
  <c r="D11" i="6"/>
  <c r="D12" i="6"/>
  <c r="D13" i="6"/>
  <c r="D14" i="6"/>
  <c r="D5" i="6"/>
  <c r="D5" i="1"/>
  <c r="K13" i="6"/>
  <c r="H13" i="6"/>
  <c r="E13" i="6"/>
  <c r="K12" i="6"/>
  <c r="H12" i="6"/>
  <c r="E12" i="6"/>
  <c r="K11" i="6"/>
  <c r="H11" i="6"/>
  <c r="E11" i="6"/>
  <c r="K10" i="6"/>
  <c r="H10" i="6"/>
  <c r="E10" i="6"/>
  <c r="K9" i="6"/>
  <c r="H9" i="6"/>
  <c r="E9" i="6"/>
  <c r="K8" i="6"/>
  <c r="H8" i="6"/>
  <c r="E8" i="6"/>
  <c r="K7" i="6"/>
  <c r="H7" i="6"/>
  <c r="E7" i="6"/>
  <c r="K6" i="6"/>
  <c r="H6" i="6"/>
  <c r="E6" i="6"/>
  <c r="K5" i="6"/>
  <c r="H5" i="6"/>
  <c r="E5" i="6"/>
  <c r="F5" i="1"/>
  <c r="F6" i="1"/>
  <c r="F7" i="1"/>
  <c r="F8" i="1"/>
  <c r="F9" i="1"/>
  <c r="F10" i="1"/>
  <c r="F11" i="1"/>
  <c r="F12" i="1"/>
  <c r="F13" i="1"/>
  <c r="F14" i="1"/>
  <c r="D6" i="1"/>
  <c r="D7" i="1"/>
  <c r="D8" i="1"/>
  <c r="D9" i="1"/>
  <c r="D10" i="1"/>
  <c r="D11" i="1"/>
  <c r="D12" i="1"/>
  <c r="D13" i="1"/>
  <c r="D14" i="1"/>
  <c r="I14" i="10" l="1"/>
  <c r="E6" i="1"/>
  <c r="E7" i="1"/>
  <c r="E8" i="1"/>
  <c r="E9" i="1"/>
  <c r="E10" i="1"/>
  <c r="E11" i="1"/>
  <c r="E12" i="1"/>
  <c r="E13" i="1"/>
  <c r="E14" i="1"/>
  <c r="E5" i="1"/>
  <c r="K13" i="1"/>
  <c r="K12" i="1"/>
  <c r="K11" i="1"/>
  <c r="K10" i="1"/>
  <c r="K9" i="1"/>
  <c r="K8" i="1"/>
  <c r="K7" i="1"/>
  <c r="K6" i="1"/>
  <c r="K5" i="1"/>
  <c r="I5" i="1" l="1"/>
  <c r="G5" i="1" s="1"/>
  <c r="I6" i="1"/>
  <c r="G6" i="1" s="1"/>
  <c r="I7" i="1"/>
  <c r="G7" i="1" s="1"/>
  <c r="I8" i="1"/>
  <c r="G8" i="1" s="1"/>
  <c r="I9" i="1"/>
  <c r="G9" i="1" s="1"/>
  <c r="I10" i="1"/>
  <c r="G10" i="1" s="1"/>
  <c r="I11" i="1"/>
  <c r="G11" i="1" s="1"/>
  <c r="I12" i="1"/>
  <c r="G12" i="1" s="1"/>
  <c r="I13" i="1"/>
  <c r="G13" i="1" s="1"/>
  <c r="D6" i="9" l="1"/>
  <c r="D7" i="9"/>
  <c r="D8" i="9"/>
  <c r="D9" i="9"/>
  <c r="D10" i="9"/>
  <c r="D11" i="9"/>
  <c r="D12" i="9"/>
  <c r="D13" i="9"/>
  <c r="D14" i="9"/>
  <c r="D5" i="9"/>
  <c r="D14" i="5"/>
  <c r="C99" i="4" l="1"/>
  <c r="E99" i="4"/>
  <c r="F99" i="4"/>
  <c r="H99" i="4"/>
  <c r="I99" i="4"/>
  <c r="K99" i="4"/>
  <c r="L99" i="4"/>
  <c r="M99" i="4" s="1"/>
  <c r="N99" i="4"/>
  <c r="O99" i="4"/>
  <c r="B99" i="4"/>
  <c r="G99" i="4" l="1"/>
  <c r="P99" i="4"/>
  <c r="J99" i="4"/>
  <c r="D99" i="4"/>
  <c r="E14" i="6"/>
  <c r="I14" i="1" l="1"/>
  <c r="K14" i="1"/>
  <c r="G14" i="1" l="1"/>
  <c r="H14" i="6"/>
  <c r="K14" i="6"/>
</calcChain>
</file>

<file path=xl/sharedStrings.xml><?xml version="1.0" encoding="utf-8"?>
<sst xmlns="http://schemas.openxmlformats.org/spreadsheetml/2006/main" count="909" uniqueCount="283">
  <si>
    <r>
      <t>109年</t>
    </r>
    <r>
      <rPr>
        <sz val="12"/>
        <rFont val="新細明體"/>
        <family val="1"/>
        <charset val="136"/>
      </rPr>
      <t/>
    </r>
  </si>
  <si>
    <r>
      <t>108年</t>
    </r>
    <r>
      <rPr>
        <sz val="12"/>
        <rFont val="新細明體"/>
        <family val="1"/>
        <charset val="136"/>
      </rPr>
      <t/>
    </r>
  </si>
  <si>
    <r>
      <t>107年</t>
    </r>
    <r>
      <rPr>
        <sz val="12"/>
        <rFont val="新細明體"/>
        <family val="1"/>
        <charset val="136"/>
      </rPr>
      <t/>
    </r>
  </si>
  <si>
    <r>
      <t>106年</t>
    </r>
    <r>
      <rPr>
        <sz val="12"/>
        <rFont val="新細明體"/>
        <family val="1"/>
        <charset val="136"/>
      </rPr>
      <t/>
    </r>
  </si>
  <si>
    <r>
      <t>105年</t>
    </r>
    <r>
      <rPr>
        <sz val="12"/>
        <rFont val="新細明體"/>
        <family val="1"/>
        <charset val="136"/>
      </rPr>
      <t/>
    </r>
  </si>
  <si>
    <r>
      <t>104年</t>
    </r>
    <r>
      <rPr>
        <sz val="12"/>
        <rFont val="新細明體"/>
        <family val="1"/>
        <charset val="136"/>
      </rPr>
      <t/>
    </r>
  </si>
  <si>
    <r>
      <t>103年</t>
    </r>
    <r>
      <rPr>
        <sz val="12"/>
        <rFont val="新細明體"/>
        <family val="1"/>
        <charset val="136"/>
      </rPr>
      <t/>
    </r>
  </si>
  <si>
    <r>
      <t>102年</t>
    </r>
    <r>
      <rPr>
        <sz val="12"/>
        <rFont val="新細明體"/>
        <family val="1"/>
        <charset val="136"/>
      </rPr>
      <t/>
    </r>
  </si>
  <si>
    <r>
      <t>101年</t>
    </r>
    <r>
      <rPr>
        <sz val="12"/>
        <rFont val="新細明體"/>
        <family val="1"/>
        <charset val="136"/>
      </rPr>
      <t/>
    </r>
  </si>
  <si>
    <t>%</t>
    <phoneticPr fontId="9" type="noConversion"/>
  </si>
  <si>
    <r>
      <rPr>
        <sz val="12"/>
        <rFont val="新細明體"/>
        <family val="1"/>
        <charset val="136"/>
      </rPr>
      <t>犯罪人口率</t>
    </r>
    <phoneticPr fontId="9" type="noConversion"/>
  </si>
  <si>
    <r>
      <rPr>
        <sz val="12"/>
        <rFont val="新細明體"/>
        <family val="1"/>
        <charset val="136"/>
      </rPr>
      <t>地方檢察署執行裁判確定有罪</t>
    </r>
    <phoneticPr fontId="9" type="noConversion"/>
  </si>
  <si>
    <t>遺棄罪</t>
  </si>
  <si>
    <t>妨害性自主罪</t>
  </si>
  <si>
    <t>妨害秘密罪</t>
  </si>
  <si>
    <t>贓物罪</t>
  </si>
  <si>
    <t>妨害婚姻及家庭罪</t>
  </si>
  <si>
    <t>妨害風化罪</t>
  </si>
  <si>
    <t>妨害公務罪</t>
  </si>
  <si>
    <t>毀棄損壞罪</t>
  </si>
  <si>
    <t>妨害自由罪</t>
  </si>
  <si>
    <t>妨害名譽及信用罪</t>
  </si>
  <si>
    <t>侵占罪</t>
  </si>
  <si>
    <t>偽造文書印文罪</t>
  </si>
  <si>
    <t>賭博罪</t>
  </si>
  <si>
    <t>傷害罪</t>
  </si>
  <si>
    <t>詐欺罪</t>
  </si>
  <si>
    <t>竊盜罪</t>
  </si>
  <si>
    <t>%</t>
  </si>
  <si>
    <t>電信法</t>
  </si>
  <si>
    <t>菸酒管理法</t>
  </si>
  <si>
    <t>漁業法</t>
  </si>
  <si>
    <t>森林法</t>
  </si>
  <si>
    <t>槍砲彈藥刀械管制條例</t>
  </si>
  <si>
    <t>廢棄物清理法</t>
  </si>
  <si>
    <t>就業服務法</t>
  </si>
  <si>
    <t>家庭暴力防治法</t>
  </si>
  <si>
    <t>銀行法</t>
  </si>
  <si>
    <t>洗錢防制法</t>
  </si>
  <si>
    <t>藥事法</t>
  </si>
  <si>
    <t>商標法</t>
  </si>
  <si>
    <t>毒品危害防制條例</t>
  </si>
  <si>
    <r>
      <rPr>
        <sz val="12"/>
        <rFont val="新細明體"/>
        <family val="1"/>
        <charset val="136"/>
      </rPr>
      <t>總計</t>
    </r>
    <phoneticPr fontId="9" type="noConversion"/>
  </si>
  <si>
    <r>
      <rPr>
        <sz val="12"/>
        <rFont val="新細明體"/>
        <family val="1"/>
        <charset val="136"/>
      </rPr>
      <t>人</t>
    </r>
  </si>
  <si>
    <r>
      <rPr>
        <sz val="12"/>
        <rFont val="新細明體"/>
        <family val="1"/>
        <charset val="136"/>
      </rPr>
      <t>總計</t>
    </r>
  </si>
  <si>
    <r>
      <rPr>
        <sz val="12"/>
        <rFont val="新細明體"/>
        <family val="1"/>
        <charset val="136"/>
      </rPr>
      <t>女</t>
    </r>
    <r>
      <rPr>
        <sz val="12"/>
        <rFont val="Times New Roman"/>
        <family val="1"/>
      </rPr>
      <t xml:space="preserve"> </t>
    </r>
    <r>
      <rPr>
        <sz val="12"/>
        <rFont val="新細明體"/>
        <family val="1"/>
        <charset val="136"/>
      </rPr>
      <t>性人數</t>
    </r>
    <phoneticPr fontId="5" type="noConversion"/>
  </si>
  <si>
    <r>
      <rPr>
        <sz val="10"/>
        <rFont val="新細明體"/>
        <family val="1"/>
        <charset val="136"/>
      </rPr>
      <t>單位：人、</t>
    </r>
    <r>
      <rPr>
        <sz val="10"/>
        <rFont val="Times New Roman"/>
        <family val="1"/>
      </rPr>
      <t>%</t>
    </r>
    <phoneticPr fontId="9" type="noConversion"/>
  </si>
  <si>
    <t>件</t>
    <phoneticPr fontId="9" type="noConversion"/>
  </si>
  <si>
    <r>
      <rPr>
        <sz val="12"/>
        <rFont val="新細明體"/>
        <family val="1"/>
        <charset val="136"/>
      </rPr>
      <t>人</t>
    </r>
    <r>
      <rPr>
        <sz val="12"/>
        <rFont val="Times New Roman"/>
        <family val="1"/>
      </rPr>
      <t xml:space="preserve">  </t>
    </r>
    <phoneticPr fontId="9" type="noConversion"/>
  </si>
  <si>
    <r>
      <rPr>
        <sz val="12"/>
        <rFont val="新細明體"/>
        <family val="1"/>
        <charset val="136"/>
      </rPr>
      <t>偵結緩起訴處分</t>
    </r>
    <phoneticPr fontId="9" type="noConversion"/>
  </si>
  <si>
    <r>
      <rPr>
        <sz val="12"/>
        <color indexed="8"/>
        <rFont val="新細明體"/>
        <family val="1"/>
        <charset val="136"/>
      </rPr>
      <t>保護管束階段</t>
    </r>
    <phoneticPr fontId="9" type="noConversion"/>
  </si>
  <si>
    <r>
      <rPr>
        <sz val="12"/>
        <rFont val="新細明體"/>
        <family val="1"/>
        <charset val="136"/>
      </rPr>
      <t>偵查、審理階段</t>
    </r>
    <phoneticPr fontId="9" type="noConversion"/>
  </si>
  <si>
    <r>
      <rPr>
        <sz val="12"/>
        <rFont val="新細明體"/>
        <family val="1"/>
        <charset val="136"/>
      </rPr>
      <t>高齡人數</t>
    </r>
    <phoneticPr fontId="5" type="noConversion"/>
  </si>
  <si>
    <r>
      <rPr>
        <sz val="12"/>
        <rFont val="新細明體"/>
        <family val="1"/>
        <charset val="136"/>
      </rPr>
      <t>總計</t>
    </r>
    <phoneticPr fontId="5" type="noConversion"/>
  </si>
  <si>
    <r>
      <rPr>
        <sz val="12"/>
        <rFont val="新細明體"/>
        <family val="1"/>
        <charset val="136"/>
      </rPr>
      <t>犯罪人口率</t>
    </r>
  </si>
  <si>
    <r>
      <rPr>
        <sz val="12"/>
        <rFont val="新細明體"/>
        <family val="1"/>
        <charset val="136"/>
      </rPr>
      <t>特別刑法</t>
    </r>
  </si>
  <si>
    <r>
      <rPr>
        <sz val="12"/>
        <rFont val="新細明體"/>
        <family val="1"/>
        <charset val="136"/>
      </rPr>
      <t>普通刑法</t>
    </r>
  </si>
  <si>
    <r>
      <rPr>
        <sz val="12"/>
        <rFont val="新細明體"/>
        <family val="1"/>
        <charset val="136"/>
      </rPr>
      <t>地方檢察署執行裁判確定有罪</t>
    </r>
    <phoneticPr fontId="5" type="noConversion"/>
  </si>
  <si>
    <r>
      <rPr>
        <sz val="12"/>
        <rFont val="新細明體"/>
        <family val="1"/>
        <charset val="136"/>
      </rPr>
      <t>其</t>
    </r>
    <r>
      <rPr>
        <sz val="12"/>
        <rFont val="Times New Roman"/>
        <family val="1"/>
      </rPr>
      <t xml:space="preserve">  </t>
    </r>
    <r>
      <rPr>
        <sz val="12"/>
        <rFont val="新細明體"/>
        <family val="1"/>
        <charset val="136"/>
      </rPr>
      <t>他</t>
    </r>
  </si>
  <si>
    <r>
      <rPr>
        <sz val="12"/>
        <rFont val="新細明體"/>
        <family val="1"/>
        <charset val="136"/>
      </rPr>
      <t>人</t>
    </r>
    <phoneticPr fontId="9" type="noConversion"/>
  </si>
  <si>
    <r>
      <rPr>
        <sz val="12"/>
        <rFont val="新細明體"/>
        <family val="1"/>
        <charset val="136"/>
      </rPr>
      <t>總</t>
    </r>
    <r>
      <rPr>
        <sz val="12"/>
        <rFont val="Times New Roman"/>
        <family val="1"/>
      </rPr>
      <t xml:space="preserve">             </t>
    </r>
    <r>
      <rPr>
        <sz val="12"/>
        <rFont val="新細明體"/>
        <family val="1"/>
        <charset val="136"/>
      </rPr>
      <t>計</t>
    </r>
  </si>
  <si>
    <r>
      <rPr>
        <sz val="15"/>
        <rFont val="新細明體"/>
        <family val="1"/>
        <charset val="136"/>
      </rPr>
      <t>表</t>
    </r>
    <r>
      <rPr>
        <sz val="15"/>
        <rFont val="Times New Roman"/>
        <family val="1"/>
      </rPr>
      <t>4-2-4</t>
    </r>
    <r>
      <rPr>
        <sz val="15"/>
        <rFont val="新細明體"/>
        <family val="1"/>
        <charset val="136"/>
      </rPr>
      <t>　近</t>
    </r>
    <r>
      <rPr>
        <sz val="15"/>
        <rFont val="Times New Roman"/>
        <family val="1"/>
      </rPr>
      <t>10</t>
    </r>
    <r>
      <rPr>
        <sz val="15"/>
        <rFont val="新細明體"/>
        <family val="1"/>
        <charset val="136"/>
      </rPr>
      <t>年高齡犯罪者之處遇</t>
    </r>
    <phoneticPr fontId="9" type="noConversion"/>
  </si>
  <si>
    <r>
      <rPr>
        <sz val="10"/>
        <rFont val="新細明體"/>
        <family val="1"/>
        <charset val="136"/>
      </rPr>
      <t>說　　明：</t>
    </r>
    <r>
      <rPr>
        <sz val="10"/>
        <rFont val="Times New Roman"/>
        <family val="1"/>
      </rPr>
      <t>%</t>
    </r>
    <r>
      <rPr>
        <sz val="10"/>
        <rFont val="新細明體"/>
        <family val="1"/>
        <charset val="136"/>
      </rPr>
      <t>為各性別犯罪人數除以該項總人數再乘以</t>
    </r>
    <r>
      <rPr>
        <sz val="10"/>
        <rFont val="Times New Roman"/>
        <family val="1"/>
      </rPr>
      <t>100</t>
    </r>
    <r>
      <rPr>
        <sz val="10"/>
        <rFont val="新細明體"/>
        <family val="1"/>
        <charset val="136"/>
      </rPr>
      <t>。</t>
    </r>
    <phoneticPr fontId="9" type="noConversion"/>
  </si>
  <si>
    <r>
      <rPr>
        <sz val="12"/>
        <rFont val="新細明體"/>
        <family val="1"/>
        <charset val="136"/>
      </rPr>
      <t>女</t>
    </r>
    <r>
      <rPr>
        <sz val="12"/>
        <rFont val="Times New Roman"/>
        <family val="1"/>
      </rPr>
      <t xml:space="preserve">  </t>
    </r>
    <phoneticPr fontId="9" type="noConversion"/>
  </si>
  <si>
    <r>
      <rPr>
        <sz val="12"/>
        <rFont val="新細明體"/>
        <family val="1"/>
        <charset val="136"/>
      </rPr>
      <t>男</t>
    </r>
    <r>
      <rPr>
        <sz val="12"/>
        <rFont val="Times New Roman"/>
        <family val="1"/>
      </rPr>
      <t xml:space="preserve">   </t>
    </r>
    <phoneticPr fontId="9" type="noConversion"/>
  </si>
  <si>
    <r>
      <rPr>
        <sz val="12"/>
        <rFont val="新細明體"/>
        <family val="1"/>
        <charset val="136"/>
      </rPr>
      <t>女</t>
    </r>
    <phoneticPr fontId="9" type="noConversion"/>
  </si>
  <si>
    <r>
      <rPr>
        <sz val="12"/>
        <rFont val="新細明體"/>
        <family val="1"/>
        <charset val="136"/>
      </rPr>
      <t>男</t>
    </r>
    <phoneticPr fontId="9" type="noConversion"/>
  </si>
  <si>
    <r>
      <rPr>
        <sz val="12"/>
        <color indexed="8"/>
        <rFont val="新細明體"/>
        <family val="1"/>
        <charset val="136"/>
      </rPr>
      <t>人</t>
    </r>
    <phoneticPr fontId="9" type="noConversion"/>
  </si>
  <si>
    <r>
      <rPr>
        <sz val="12"/>
        <rFont val="新細明體"/>
        <family val="1"/>
        <charset val="136"/>
      </rPr>
      <t>第四級</t>
    </r>
    <phoneticPr fontId="5" type="noConversion"/>
  </si>
  <si>
    <r>
      <rPr>
        <sz val="12"/>
        <rFont val="新細明體"/>
        <family val="1"/>
        <charset val="136"/>
      </rPr>
      <t>第三級</t>
    </r>
    <phoneticPr fontId="5" type="noConversion"/>
  </si>
  <si>
    <r>
      <rPr>
        <sz val="12"/>
        <rFont val="新細明體"/>
        <family val="1"/>
        <charset val="136"/>
      </rPr>
      <t>第二級</t>
    </r>
    <phoneticPr fontId="5" type="noConversion"/>
  </si>
  <si>
    <r>
      <rPr>
        <sz val="12"/>
        <rFont val="新細明體"/>
        <family val="1"/>
        <charset val="136"/>
      </rPr>
      <t>第一級</t>
    </r>
    <phoneticPr fontId="5" type="noConversion"/>
  </si>
  <si>
    <r>
      <rPr>
        <sz val="12"/>
        <rFont val="新細明體"/>
        <family val="1"/>
        <charset val="136"/>
      </rPr>
      <t>其他</t>
    </r>
  </si>
  <si>
    <r>
      <rPr>
        <sz val="12"/>
        <rFont val="新細明體"/>
        <family val="1"/>
        <charset val="136"/>
      </rPr>
      <t>施用</t>
    </r>
    <phoneticPr fontId="9" type="noConversion"/>
  </si>
  <si>
    <r>
      <rPr>
        <sz val="12"/>
        <rFont val="新細明體"/>
        <family val="1"/>
        <charset val="136"/>
      </rPr>
      <t>第二級毒品</t>
    </r>
    <phoneticPr fontId="9" type="noConversion"/>
  </si>
  <si>
    <r>
      <rPr>
        <sz val="12"/>
        <rFont val="新細明體"/>
        <family val="1"/>
        <charset val="136"/>
      </rPr>
      <t>第一級毒品</t>
    </r>
    <phoneticPr fontId="9" type="noConversion"/>
  </si>
  <si>
    <r>
      <rPr>
        <sz val="15"/>
        <rFont val="新細明體"/>
        <family val="1"/>
        <charset val="136"/>
      </rPr>
      <t>表</t>
    </r>
    <r>
      <rPr>
        <sz val="15"/>
        <rFont val="Times New Roman"/>
        <family val="1"/>
      </rPr>
      <t>4-3-3</t>
    </r>
    <r>
      <rPr>
        <sz val="15"/>
        <rFont val="新細明體"/>
        <family val="1"/>
        <charset val="136"/>
      </rPr>
      <t>　近</t>
    </r>
    <r>
      <rPr>
        <sz val="15"/>
        <rFont val="Times New Roman"/>
        <family val="1"/>
      </rPr>
      <t>10</t>
    </r>
    <r>
      <rPr>
        <sz val="15"/>
        <rFont val="新細明體"/>
        <family val="1"/>
        <charset val="136"/>
      </rPr>
      <t>年地方檢察署執行緩起訴戒癮治療情形</t>
    </r>
    <phoneticPr fontId="9" type="noConversion"/>
  </si>
  <si>
    <r>
      <rPr>
        <sz val="15"/>
        <rFont val="新細明體"/>
        <family val="1"/>
        <charset val="136"/>
      </rPr>
      <t>表</t>
    </r>
    <r>
      <rPr>
        <sz val="15"/>
        <rFont val="Times New Roman"/>
        <family val="1"/>
      </rPr>
      <t xml:space="preserve">4-3-4   </t>
    </r>
    <r>
      <rPr>
        <sz val="15"/>
        <rFont val="新細明體"/>
        <family val="1"/>
        <charset val="136"/>
      </rPr>
      <t>近</t>
    </r>
    <r>
      <rPr>
        <sz val="15"/>
        <rFont val="Times New Roman"/>
        <family val="1"/>
      </rPr>
      <t>10</t>
    </r>
    <r>
      <rPr>
        <sz val="15"/>
        <rFont val="新細明體"/>
        <family val="1"/>
        <charset val="136"/>
      </rPr>
      <t>年毒品犯罪者之處遇</t>
    </r>
    <phoneticPr fontId="9" type="noConversion"/>
  </si>
  <si>
    <r>
      <rPr>
        <sz val="10"/>
        <color theme="1"/>
        <rFont val="新細明體"/>
        <family val="1"/>
        <charset val="136"/>
      </rPr>
      <t>說　　明：</t>
    </r>
    <r>
      <rPr>
        <sz val="10"/>
        <color indexed="8"/>
        <rFont val="新細明體"/>
        <family val="1"/>
        <charset val="136"/>
      </rPr>
      <t>裁處罰鍰</t>
    </r>
    <r>
      <rPr>
        <sz val="10"/>
        <color indexed="8"/>
        <rFont val="Times New Roman"/>
        <family val="1"/>
      </rPr>
      <t>%</t>
    </r>
    <r>
      <rPr>
        <sz val="10"/>
        <color indexed="8"/>
        <rFont val="新細明體"/>
        <family val="1"/>
        <charset val="136"/>
      </rPr>
      <t>為繳納人</t>
    </r>
    <r>
      <rPr>
        <sz val="10"/>
        <color rgb="FF000000"/>
        <rFont val="新細明體"/>
        <family val="1"/>
        <charset val="136"/>
      </rPr>
      <t>次</t>
    </r>
    <r>
      <rPr>
        <sz val="10"/>
        <color indexed="8"/>
        <rFont val="新細明體"/>
        <family val="1"/>
        <charset val="136"/>
      </rPr>
      <t>除以裁處人</t>
    </r>
    <r>
      <rPr>
        <sz val="10"/>
        <color rgb="FF000000"/>
        <rFont val="新細明體"/>
        <family val="1"/>
        <charset val="136"/>
      </rPr>
      <t>次</t>
    </r>
    <r>
      <rPr>
        <sz val="10"/>
        <color indexed="8"/>
        <rFont val="新細明體"/>
        <family val="1"/>
        <charset val="136"/>
      </rPr>
      <t>，裁處罰鍰金額</t>
    </r>
    <r>
      <rPr>
        <sz val="10"/>
        <color indexed="8"/>
        <rFont val="Times New Roman"/>
        <family val="1"/>
      </rPr>
      <t>%</t>
    </r>
    <r>
      <rPr>
        <sz val="10"/>
        <color indexed="8"/>
        <rFont val="新細明體"/>
        <family val="1"/>
        <charset val="136"/>
      </rPr>
      <t>為繳納金額除以裁處金額。</t>
    </r>
    <phoneticPr fontId="5" type="noConversion"/>
  </si>
  <si>
    <r>
      <t>109年</t>
    </r>
    <r>
      <rPr>
        <sz val="12"/>
        <color indexed="8"/>
        <rFont val="新細明體"/>
        <family val="1"/>
        <charset val="136"/>
      </rPr>
      <t/>
    </r>
  </si>
  <si>
    <r>
      <t>108年</t>
    </r>
    <r>
      <rPr>
        <sz val="12"/>
        <color indexed="8"/>
        <rFont val="新細明體"/>
        <family val="1"/>
        <charset val="136"/>
      </rPr>
      <t/>
    </r>
  </si>
  <si>
    <r>
      <t>107年</t>
    </r>
    <r>
      <rPr>
        <sz val="12"/>
        <color indexed="8"/>
        <rFont val="新細明體"/>
        <family val="1"/>
        <charset val="136"/>
      </rPr>
      <t/>
    </r>
  </si>
  <si>
    <r>
      <t>106年</t>
    </r>
    <r>
      <rPr>
        <sz val="12"/>
        <color indexed="8"/>
        <rFont val="新細明體"/>
        <family val="1"/>
        <charset val="136"/>
      </rPr>
      <t/>
    </r>
  </si>
  <si>
    <r>
      <t>105年</t>
    </r>
    <r>
      <rPr>
        <sz val="12"/>
        <color indexed="8"/>
        <rFont val="新細明體"/>
        <family val="1"/>
        <charset val="136"/>
      </rPr>
      <t/>
    </r>
  </si>
  <si>
    <r>
      <t>104年</t>
    </r>
    <r>
      <rPr>
        <sz val="12"/>
        <color indexed="8"/>
        <rFont val="新細明體"/>
        <family val="1"/>
        <charset val="136"/>
      </rPr>
      <t/>
    </r>
  </si>
  <si>
    <r>
      <t>103年</t>
    </r>
    <r>
      <rPr>
        <sz val="12"/>
        <color indexed="8"/>
        <rFont val="新細明體"/>
        <family val="1"/>
        <charset val="136"/>
      </rPr>
      <t/>
    </r>
  </si>
  <si>
    <r>
      <t>102年</t>
    </r>
    <r>
      <rPr>
        <sz val="12"/>
        <color indexed="8"/>
        <rFont val="新細明體"/>
        <family val="1"/>
        <charset val="136"/>
      </rPr>
      <t/>
    </r>
  </si>
  <si>
    <r>
      <t>101年</t>
    </r>
    <r>
      <rPr>
        <sz val="12"/>
        <color indexed="8"/>
        <rFont val="新細明體"/>
        <family val="1"/>
        <charset val="136"/>
      </rPr>
      <t/>
    </r>
  </si>
  <si>
    <t>%</t>
    <phoneticPr fontId="27" type="noConversion"/>
  </si>
  <si>
    <r>
      <rPr>
        <sz val="12"/>
        <color indexed="8"/>
        <rFont val="新細明體"/>
        <family val="1"/>
        <charset val="136"/>
      </rPr>
      <t>繳納金額</t>
    </r>
  </si>
  <si>
    <r>
      <rPr>
        <sz val="12"/>
        <color theme="1"/>
        <rFont val="新細明體"/>
        <family val="1"/>
        <charset val="136"/>
      </rPr>
      <t>裁處金額</t>
    </r>
    <phoneticPr fontId="27" type="noConversion"/>
  </si>
  <si>
    <r>
      <rPr>
        <sz val="12"/>
        <color indexed="8"/>
        <rFont val="新細明體"/>
        <family val="1"/>
        <charset val="136"/>
      </rPr>
      <t>繳納人次</t>
    </r>
  </si>
  <si>
    <r>
      <rPr>
        <sz val="12"/>
        <color indexed="8"/>
        <rFont val="新細明體"/>
        <family val="1"/>
        <charset val="136"/>
      </rPr>
      <t>裁處人次</t>
    </r>
  </si>
  <si>
    <r>
      <rPr>
        <sz val="12"/>
        <color theme="1"/>
        <rFont val="新細明體"/>
        <family val="1"/>
        <charset val="136"/>
      </rPr>
      <t>應接受人次</t>
    </r>
    <phoneticPr fontId="28" type="noConversion"/>
  </si>
  <si>
    <r>
      <rPr>
        <sz val="12"/>
        <color theme="1"/>
        <rFont val="新細明體"/>
        <family val="1"/>
        <charset val="136"/>
      </rPr>
      <t>裁處罰鍰金額</t>
    </r>
    <phoneticPr fontId="27" type="noConversion"/>
  </si>
  <si>
    <r>
      <rPr>
        <sz val="12"/>
        <color indexed="8"/>
        <rFont val="新細明體"/>
        <family val="1"/>
        <charset val="136"/>
      </rPr>
      <t>裁處罰鍰</t>
    </r>
  </si>
  <si>
    <r>
      <rPr>
        <sz val="12"/>
        <color theme="1"/>
        <rFont val="新細明體"/>
        <family val="1"/>
        <charset val="136"/>
      </rPr>
      <t>裁處講習</t>
    </r>
    <phoneticPr fontId="27" type="noConversion"/>
  </si>
  <si>
    <r>
      <rPr>
        <sz val="15"/>
        <rFont val="新細明體"/>
        <family val="1"/>
        <charset val="136"/>
      </rPr>
      <t>表</t>
    </r>
    <r>
      <rPr>
        <sz val="15"/>
        <rFont val="Times New Roman"/>
        <family val="1"/>
      </rPr>
      <t xml:space="preserve">4-3-5   </t>
    </r>
    <r>
      <rPr>
        <sz val="15"/>
        <rFont val="新細明體"/>
        <family val="1"/>
        <charset val="136"/>
      </rPr>
      <t>近</t>
    </r>
    <r>
      <rPr>
        <sz val="15"/>
        <rFont val="Times New Roman"/>
        <family val="1"/>
      </rPr>
      <t>10</t>
    </r>
    <r>
      <rPr>
        <sz val="15"/>
        <rFont val="新細明體"/>
        <family val="1"/>
        <charset val="136"/>
      </rPr>
      <t>年第三級、第四級毒品裁處講習與罰鍰統計</t>
    </r>
    <phoneticPr fontId="5" type="noConversion"/>
  </si>
  <si>
    <t>其他</t>
  </si>
  <si>
    <t>澳門</t>
  </si>
  <si>
    <t>緬甸</t>
  </si>
  <si>
    <t>日本</t>
  </si>
  <si>
    <t>韓國</t>
  </si>
  <si>
    <t>香港</t>
  </si>
  <si>
    <t>美國</t>
  </si>
  <si>
    <t>馬來西亞</t>
  </si>
  <si>
    <t>菲律賓</t>
  </si>
  <si>
    <t>印尼</t>
  </si>
  <si>
    <t>泰國</t>
  </si>
  <si>
    <t>越南</t>
  </si>
  <si>
    <t>總計</t>
  </si>
  <si>
    <t>其  他</t>
  </si>
  <si>
    <t>藏匿人犯及湮滅證據罪</t>
  </si>
  <si>
    <t>搶奪強盜及海盜罪</t>
  </si>
  <si>
    <t xml:space="preserve">殺人罪 </t>
  </si>
  <si>
    <t>　　　　　</t>
    <phoneticPr fontId="9" type="noConversion"/>
  </si>
  <si>
    <t>兒童及少年性剝削防制條例</t>
  </si>
  <si>
    <t>警察機關查獲犯罪嫌疑</t>
    <phoneticPr fontId="5" type="noConversion"/>
  </si>
  <si>
    <t>資料來源：內政部警政署刑事警察局、法務部統計處。</t>
    <phoneticPr fontId="5" type="noConversion"/>
  </si>
  <si>
    <t>高齡人數</t>
    <phoneticPr fontId="5" type="noConversion"/>
  </si>
  <si>
    <t>高齡
年中人口數</t>
    <phoneticPr fontId="19" type="noConversion"/>
  </si>
  <si>
    <t>女性
年中人口數</t>
    <phoneticPr fontId="19" type="noConversion"/>
  </si>
  <si>
    <t>警察機關查獲犯罪嫌疑</t>
    <phoneticPr fontId="5" type="noConversion"/>
  </si>
  <si>
    <t>女性人數</t>
    <phoneticPr fontId="5" type="noConversion"/>
  </si>
  <si>
    <t>人</t>
    <phoneticPr fontId="9" type="noConversion"/>
  </si>
  <si>
    <t>人</t>
    <phoneticPr fontId="9" type="noConversion"/>
  </si>
  <si>
    <t>人</t>
    <phoneticPr fontId="5" type="noConversion"/>
  </si>
  <si>
    <t>資料來源：內政部警政署刑事警察局、法務部統計處。</t>
    <phoneticPr fontId="9" type="noConversion"/>
  </si>
  <si>
    <r>
      <rPr>
        <sz val="12"/>
        <rFont val="新細明體"/>
        <family val="1"/>
        <charset val="136"/>
      </rPr>
      <t>合</t>
    </r>
    <r>
      <rPr>
        <sz val="12"/>
        <rFont val="新細明體"/>
        <family val="1"/>
        <charset val="136"/>
      </rPr>
      <t>計</t>
    </r>
    <phoneticPr fontId="9" type="noConversion"/>
  </si>
  <si>
    <r>
      <rPr>
        <sz val="12"/>
        <rFont val="新細明體"/>
        <family val="1"/>
        <charset val="136"/>
      </rPr>
      <t>男</t>
    </r>
    <r>
      <rPr>
        <sz val="12"/>
        <rFont val="新細明體"/>
        <family val="1"/>
        <charset val="136"/>
      </rPr>
      <t>性</t>
    </r>
    <phoneticPr fontId="9" type="noConversion"/>
  </si>
  <si>
    <r>
      <rPr>
        <sz val="12"/>
        <rFont val="新細明體"/>
        <family val="1"/>
        <charset val="136"/>
      </rPr>
      <t>女</t>
    </r>
    <r>
      <rPr>
        <sz val="12"/>
        <rFont val="新細明體"/>
        <family val="1"/>
        <charset val="136"/>
      </rPr>
      <t>性</t>
    </r>
    <phoneticPr fontId="5" type="noConversion"/>
  </si>
  <si>
    <r>
      <rPr>
        <sz val="10"/>
        <rFont val="新細明體"/>
        <family val="1"/>
        <charset val="136"/>
      </rPr>
      <t>說　　明：</t>
    </r>
    <r>
      <rPr>
        <sz val="10"/>
        <rFont val="Times New Roman"/>
        <family val="1"/>
      </rPr>
      <t xml:space="preserve">1. </t>
    </r>
    <r>
      <rPr>
        <sz val="10"/>
        <rFont val="新細明體"/>
        <family val="1"/>
        <charset val="136"/>
      </rPr>
      <t>本表高齡係指</t>
    </r>
    <r>
      <rPr>
        <sz val="10"/>
        <rFont val="Times New Roman"/>
        <family val="1"/>
      </rPr>
      <t>60</t>
    </r>
    <r>
      <rPr>
        <sz val="10"/>
        <rFont val="新細明體"/>
        <family val="1"/>
        <charset val="136"/>
      </rPr>
      <t>歲以上。
　　　　　</t>
    </r>
    <r>
      <rPr>
        <sz val="10"/>
        <rFont val="Times New Roman"/>
        <family val="1"/>
      </rPr>
      <t xml:space="preserve">2. </t>
    </r>
    <r>
      <rPr>
        <sz val="10"/>
        <rFont val="新細明體"/>
        <family val="1"/>
        <charset val="136"/>
      </rPr>
      <t>高齡犯罪嫌疑</t>
    </r>
    <r>
      <rPr>
        <sz val="10"/>
        <rFont val="Times New Roman"/>
        <family val="1"/>
      </rPr>
      <t>%</t>
    </r>
    <r>
      <rPr>
        <sz val="10"/>
        <rFont val="新細明體"/>
        <family val="1"/>
        <charset val="136"/>
      </rPr>
      <t>，係高齡犯罪嫌疑人數占全年全般刑案犯罪嫌疑總人數比率。總人數資料詳如表</t>
    </r>
    <r>
      <rPr>
        <sz val="10"/>
        <rFont val="Times New Roman"/>
        <family val="1"/>
      </rPr>
      <t>1-1-2</t>
    </r>
    <r>
      <rPr>
        <sz val="10"/>
        <rFont val="新細明體"/>
        <family val="1"/>
        <charset val="136"/>
      </rPr>
      <t>。
　　　　　</t>
    </r>
    <r>
      <rPr>
        <sz val="10"/>
        <rFont val="Times New Roman"/>
        <family val="1"/>
      </rPr>
      <t xml:space="preserve">3. </t>
    </r>
    <r>
      <rPr>
        <sz val="10"/>
        <rFont val="新細明體"/>
        <family val="1"/>
        <charset val="136"/>
      </rPr>
      <t>高齡犯罪人口率</t>
    </r>
    <r>
      <rPr>
        <sz val="10"/>
        <rFont val="Times New Roman"/>
        <family val="1"/>
      </rPr>
      <t xml:space="preserve"> = </t>
    </r>
    <r>
      <rPr>
        <sz val="10"/>
        <rFont val="新細明體"/>
        <family val="1"/>
        <charset val="136"/>
      </rPr>
      <t>高齡人數</t>
    </r>
    <r>
      <rPr>
        <sz val="10"/>
        <rFont val="Times New Roman"/>
        <family val="1"/>
      </rPr>
      <t>/</t>
    </r>
    <r>
      <rPr>
        <sz val="10"/>
        <rFont val="新細明體"/>
        <family val="1"/>
        <charset val="136"/>
      </rPr>
      <t>高齡年中人口數</t>
    </r>
    <r>
      <rPr>
        <sz val="10"/>
        <rFont val="Times New Roman"/>
        <family val="1"/>
      </rPr>
      <t>*100,000</t>
    </r>
    <r>
      <rPr>
        <sz val="10"/>
        <rFont val="新細明體"/>
        <family val="1"/>
        <charset val="136"/>
      </rPr>
      <t>人。
　　　　　</t>
    </r>
    <r>
      <rPr>
        <sz val="10"/>
        <rFont val="Times New Roman"/>
        <family val="1"/>
      </rPr>
      <t xml:space="preserve">4. </t>
    </r>
    <r>
      <rPr>
        <sz val="10"/>
        <rFont val="新細明體"/>
        <family val="1"/>
        <charset val="136"/>
      </rPr>
      <t>執行裁判確定有罪之總計列不含法人。
　　　　　</t>
    </r>
    <r>
      <rPr>
        <sz val="10"/>
        <rFont val="Times New Roman"/>
        <family val="1"/>
      </rPr>
      <t xml:space="preserve">5. </t>
    </r>
    <r>
      <rPr>
        <sz val="10"/>
        <rFont val="新細明體"/>
        <family val="1"/>
        <charset val="136"/>
      </rPr>
      <t>執行裁判確定有罪之高齡</t>
    </r>
    <r>
      <rPr>
        <sz val="10"/>
        <rFont val="Times New Roman"/>
        <family val="1"/>
      </rPr>
      <t xml:space="preserve">% = </t>
    </r>
    <r>
      <rPr>
        <sz val="10"/>
        <rFont val="新細明體"/>
        <family val="1"/>
        <charset val="136"/>
      </rPr>
      <t>高齡人數</t>
    </r>
    <r>
      <rPr>
        <sz val="10"/>
        <rFont val="Times New Roman"/>
        <family val="1"/>
      </rPr>
      <t>/</t>
    </r>
    <r>
      <rPr>
        <sz val="10"/>
        <rFont val="新細明體"/>
        <family val="1"/>
        <charset val="136"/>
      </rPr>
      <t>總計</t>
    </r>
    <r>
      <rPr>
        <sz val="10"/>
        <rFont val="Times New Roman"/>
        <family val="1"/>
      </rPr>
      <t>*100%</t>
    </r>
    <r>
      <rPr>
        <sz val="10"/>
        <rFont val="新細明體"/>
        <family val="1"/>
        <charset val="136"/>
      </rPr>
      <t>。</t>
    </r>
    <phoneticPr fontId="5" type="noConversion"/>
  </si>
  <si>
    <r>
      <rPr>
        <sz val="10"/>
        <rFont val="新細明體"/>
        <family val="1"/>
        <charset val="136"/>
      </rPr>
      <t>說　　明：</t>
    </r>
    <r>
      <rPr>
        <sz val="10"/>
        <rFont val="Times New Roman"/>
        <family val="1"/>
      </rPr>
      <t xml:space="preserve">1. </t>
    </r>
    <r>
      <rPr>
        <sz val="10"/>
        <rFont val="新細明體"/>
        <family val="1"/>
        <charset val="136"/>
      </rPr>
      <t>女性犯罪嫌疑</t>
    </r>
    <r>
      <rPr>
        <sz val="10"/>
        <rFont val="Times New Roman"/>
        <family val="1"/>
      </rPr>
      <t>%</t>
    </r>
    <r>
      <rPr>
        <sz val="10"/>
        <rFont val="新細明體"/>
        <family val="1"/>
        <charset val="136"/>
      </rPr>
      <t>，係女性犯罪嫌疑人數占全年全般刑案犯罪嫌疑總人數比率。總人數資料詳如表</t>
    </r>
    <r>
      <rPr>
        <sz val="10"/>
        <rFont val="Times New Roman"/>
        <family val="1"/>
      </rPr>
      <t>1-1-2</t>
    </r>
    <r>
      <rPr>
        <sz val="10"/>
        <rFont val="新細明體"/>
        <family val="1"/>
        <charset val="136"/>
      </rPr>
      <t>。
　　　　　</t>
    </r>
    <r>
      <rPr>
        <sz val="10"/>
        <rFont val="Times New Roman"/>
        <family val="1"/>
      </rPr>
      <t xml:space="preserve">2. </t>
    </r>
    <r>
      <rPr>
        <sz val="10"/>
        <rFont val="新細明體"/>
        <family val="1"/>
        <charset val="136"/>
      </rPr>
      <t>女性犯罪人口率</t>
    </r>
    <r>
      <rPr>
        <sz val="10"/>
        <rFont val="Times New Roman"/>
        <family val="1"/>
      </rPr>
      <t xml:space="preserve"> = </t>
    </r>
    <r>
      <rPr>
        <sz val="10"/>
        <rFont val="新細明體"/>
        <family val="1"/>
        <charset val="136"/>
      </rPr>
      <t>女性人數</t>
    </r>
    <r>
      <rPr>
        <sz val="10"/>
        <rFont val="Times New Roman"/>
        <family val="1"/>
      </rPr>
      <t>/</t>
    </r>
    <r>
      <rPr>
        <sz val="10"/>
        <rFont val="新細明體"/>
        <family val="1"/>
        <charset val="136"/>
      </rPr>
      <t>女性年中人口數</t>
    </r>
    <r>
      <rPr>
        <sz val="10"/>
        <rFont val="Times New Roman"/>
        <family val="1"/>
      </rPr>
      <t>*100,000</t>
    </r>
    <r>
      <rPr>
        <sz val="10"/>
        <rFont val="新細明體"/>
        <family val="1"/>
        <charset val="136"/>
      </rPr>
      <t>人。
　　　　　</t>
    </r>
    <r>
      <rPr>
        <sz val="10"/>
        <rFont val="Times New Roman"/>
        <family val="1"/>
      </rPr>
      <t xml:space="preserve">3. </t>
    </r>
    <r>
      <rPr>
        <sz val="10"/>
        <rFont val="新細明體"/>
        <family val="1"/>
        <charset val="136"/>
      </rPr>
      <t>執行裁判確定有罪人數係指各級法院裁判確定有罪移送檢察機關執行之人數，以下各表均同。
　　　　　</t>
    </r>
    <r>
      <rPr>
        <sz val="10"/>
        <rFont val="Times New Roman"/>
        <family val="1"/>
      </rPr>
      <t xml:space="preserve">4. </t>
    </r>
    <r>
      <rPr>
        <sz val="10"/>
        <rFont val="新細明體"/>
        <family val="1"/>
        <charset val="136"/>
      </rPr>
      <t xml:space="preserve">執行裁判確定有罪之總計列不含法人。
</t>
    </r>
    <r>
      <rPr>
        <sz val="10"/>
        <rFont val="Times New Roman"/>
        <family val="1"/>
      </rPr>
      <t/>
    </r>
    <phoneticPr fontId="9" type="noConversion"/>
  </si>
  <si>
    <r>
      <rPr>
        <sz val="10"/>
        <rFont val="新細明體"/>
        <family val="1"/>
        <charset val="136"/>
      </rPr>
      <t>資料來源：法務部統計處。</t>
    </r>
    <phoneticPr fontId="9" type="noConversion"/>
  </si>
  <si>
    <t>新入所受觀察勒戒</t>
    <phoneticPr fontId="9" type="noConversion"/>
  </si>
  <si>
    <t>新入所受戒治</t>
    <phoneticPr fontId="9" type="noConversion"/>
  </si>
  <si>
    <t>新入監</t>
    <phoneticPr fontId="9" type="noConversion"/>
  </si>
  <si>
    <t>保護管束新收</t>
    <phoneticPr fontId="9" type="noConversion"/>
  </si>
  <si>
    <r>
      <rPr>
        <sz val="10"/>
        <rFont val="新細明體"/>
        <family val="1"/>
        <charset val="136"/>
      </rPr>
      <t>　　　　　</t>
    </r>
    <r>
      <rPr>
        <sz val="10"/>
        <rFont val="Times New Roman"/>
        <family val="1"/>
      </rPr>
      <t/>
    </r>
    <phoneticPr fontId="9" type="noConversion"/>
  </si>
  <si>
    <r>
      <rPr>
        <sz val="10"/>
        <rFont val="新細明體"/>
        <family val="1"/>
        <charset val="136"/>
      </rPr>
      <t>　　　　　</t>
    </r>
    <r>
      <rPr>
        <sz val="10"/>
        <rFont val="Times New Roman"/>
        <family val="1"/>
      </rPr>
      <t/>
    </r>
    <phoneticPr fontId="5" type="noConversion"/>
  </si>
  <si>
    <r>
      <rPr>
        <sz val="10"/>
        <rFont val="新細明體"/>
        <family val="1"/>
        <charset val="136"/>
      </rPr>
      <t>　　　　　</t>
    </r>
    <r>
      <rPr>
        <sz val="10"/>
        <rFont val="標楷體"/>
        <family val="4"/>
        <charset val="136"/>
      </rPr>
      <t/>
    </r>
    <phoneticPr fontId="5" type="noConversion"/>
  </si>
  <si>
    <t>資料來源：法務部統計處。</t>
    <phoneticPr fontId="9" type="noConversion"/>
  </si>
  <si>
    <t>警察機關查獲犯罪嫌疑</t>
    <phoneticPr fontId="9" type="noConversion"/>
  </si>
  <si>
    <r>
      <rPr>
        <sz val="12"/>
        <rFont val="新細明體"/>
        <family val="1"/>
        <charset val="136"/>
      </rPr>
      <t>總</t>
    </r>
    <r>
      <rPr>
        <sz val="12"/>
        <rFont val="新細明體"/>
        <family val="1"/>
        <charset val="136"/>
      </rPr>
      <t>計</t>
    </r>
    <phoneticPr fontId="9" type="noConversion"/>
  </si>
  <si>
    <r>
      <rPr>
        <sz val="15"/>
        <rFont val="新細明體"/>
        <family val="1"/>
        <charset val="136"/>
      </rPr>
      <t>表</t>
    </r>
    <r>
      <rPr>
        <sz val="15"/>
        <rFont val="Times New Roman"/>
        <family val="1"/>
      </rPr>
      <t>4-1-3</t>
    </r>
    <r>
      <rPr>
        <sz val="15"/>
        <rFont val="新細明體"/>
        <family val="1"/>
        <charset val="136"/>
      </rPr>
      <t>　近</t>
    </r>
    <r>
      <rPr>
        <sz val="15"/>
        <rFont val="Times New Roman"/>
        <family val="1"/>
      </rPr>
      <t>10</t>
    </r>
    <r>
      <rPr>
        <sz val="15"/>
        <rFont val="新細明體"/>
        <family val="1"/>
        <charset val="136"/>
      </rPr>
      <t>年女性犯罪者之處遇</t>
    </r>
    <phoneticPr fontId="9" type="noConversion"/>
  </si>
  <si>
    <r>
      <rPr>
        <sz val="12"/>
        <rFont val="新細明體"/>
        <family val="1"/>
        <charset val="136"/>
      </rPr>
      <t>其他</t>
    </r>
    <phoneticPr fontId="5" type="noConversion"/>
  </si>
  <si>
    <t>說　　明：本表總計人數不含法人。</t>
    <phoneticPr fontId="5" type="noConversion"/>
  </si>
  <si>
    <t>總計</t>
    <phoneticPr fontId="19" type="noConversion"/>
  </si>
  <si>
    <t>矯正階段</t>
    <phoneticPr fontId="9" type="noConversion"/>
  </si>
  <si>
    <t>總計</t>
    <phoneticPr fontId="19" type="noConversion"/>
  </si>
  <si>
    <t>女性人數</t>
    <phoneticPr fontId="9" type="noConversion"/>
  </si>
  <si>
    <r>
      <rPr>
        <sz val="10"/>
        <rFont val="新細明體"/>
        <family val="1"/>
        <charset val="136"/>
      </rPr>
      <t>說　　明：</t>
    </r>
    <r>
      <rPr>
        <sz val="10"/>
        <rFont val="Times New Roman"/>
        <family val="1"/>
      </rPr>
      <t>1. %</t>
    </r>
    <r>
      <rPr>
        <sz val="10"/>
        <rFont val="新細明體"/>
        <family val="1"/>
        <charset val="136"/>
      </rPr>
      <t>為各項處遇之女性人數除以該項處遇之總人數再乘以</t>
    </r>
    <r>
      <rPr>
        <sz val="10"/>
        <rFont val="Times New Roman"/>
        <family val="1"/>
      </rPr>
      <t>100</t>
    </r>
    <r>
      <rPr>
        <sz val="10"/>
        <rFont val="新細明體"/>
        <family val="1"/>
        <charset val="136"/>
      </rPr>
      <t>。
　　　　　</t>
    </r>
    <r>
      <rPr>
        <sz val="10"/>
        <rFont val="Times New Roman"/>
        <family val="1"/>
      </rPr>
      <t xml:space="preserve">2. </t>
    </r>
    <r>
      <rPr>
        <sz val="10"/>
        <rFont val="新細明體"/>
        <family val="1"/>
        <charset val="136"/>
      </rPr>
      <t>各階段處遇之總人數，</t>
    </r>
    <r>
      <rPr>
        <sz val="10"/>
        <rFont val="新細明體"/>
        <family val="1"/>
        <charset val="136"/>
      </rPr>
      <t>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2-4-15</t>
    </r>
    <r>
      <rPr>
        <sz val="10"/>
        <rFont val="新細明體"/>
        <family val="1"/>
        <charset val="136"/>
      </rPr>
      <t>。
　　　　　</t>
    </r>
    <r>
      <rPr>
        <sz val="10"/>
        <rFont val="Times New Roman"/>
        <family val="1"/>
      </rPr>
      <t xml:space="preserve">3. </t>
    </r>
    <r>
      <rPr>
        <sz val="10"/>
        <rFont val="新細明體"/>
        <family val="1"/>
        <charset val="136"/>
      </rPr>
      <t>新入所被告之總人數，詳如法務統計網站中「看守所新入所被告人數」數據資料。
　　　　　</t>
    </r>
    <r>
      <rPr>
        <sz val="10"/>
        <rFont val="Times New Roman"/>
        <family val="1"/>
      </rPr>
      <t xml:space="preserve">4. </t>
    </r>
    <r>
      <rPr>
        <sz val="10"/>
        <rFont val="新細明體"/>
        <family val="1"/>
        <charset val="136"/>
      </rPr>
      <t>本表人數皆不含法人。</t>
    </r>
    <phoneticPr fontId="9" type="noConversion"/>
  </si>
  <si>
    <t>總計</t>
    <phoneticPr fontId="19" type="noConversion"/>
  </si>
  <si>
    <t>高齡人數</t>
    <phoneticPr fontId="9" type="noConversion"/>
  </si>
  <si>
    <t>矯正階段</t>
    <phoneticPr fontId="9" type="noConversion"/>
  </si>
  <si>
    <r>
      <rPr>
        <sz val="10"/>
        <rFont val="新細明體"/>
        <family val="1"/>
        <charset val="136"/>
      </rPr>
      <t>說　　明：</t>
    </r>
    <r>
      <rPr>
        <sz val="10"/>
        <rFont val="Times New Roman"/>
        <family val="1"/>
      </rPr>
      <t xml:space="preserve">1. </t>
    </r>
    <r>
      <rPr>
        <sz val="10"/>
        <rFont val="新細明體"/>
        <family val="1"/>
        <charset val="136"/>
      </rPr>
      <t>高齡係指</t>
    </r>
    <r>
      <rPr>
        <sz val="10"/>
        <rFont val="Times New Roman"/>
        <family val="1"/>
      </rPr>
      <t>60</t>
    </r>
    <r>
      <rPr>
        <sz val="10"/>
        <rFont val="新細明體"/>
        <family val="1"/>
        <charset val="136"/>
      </rPr>
      <t>歲以上。
　　　　　</t>
    </r>
    <r>
      <rPr>
        <sz val="10"/>
        <rFont val="Times New Roman"/>
        <family val="1"/>
      </rPr>
      <t>2. %</t>
    </r>
    <r>
      <rPr>
        <sz val="10"/>
        <rFont val="新細明體"/>
        <family val="1"/>
        <charset val="136"/>
      </rPr>
      <t>為各項處遇之高齡犯罪者人數除以該項處遇之總人數再乘以</t>
    </r>
    <r>
      <rPr>
        <sz val="10"/>
        <rFont val="Times New Roman"/>
        <family val="1"/>
      </rPr>
      <t>100</t>
    </r>
    <r>
      <rPr>
        <sz val="10"/>
        <rFont val="新細明體"/>
        <family val="1"/>
        <charset val="136"/>
      </rPr>
      <t>。
　　　　　</t>
    </r>
    <r>
      <rPr>
        <sz val="10"/>
        <rFont val="Times New Roman"/>
        <family val="1"/>
      </rPr>
      <t xml:space="preserve">3. </t>
    </r>
    <r>
      <rPr>
        <sz val="10"/>
        <rFont val="新細明體"/>
        <family val="1"/>
        <charset val="136"/>
      </rPr>
      <t>各階段處遇之總人數</t>
    </r>
    <r>
      <rPr>
        <sz val="10"/>
        <rFont val="新細明體"/>
        <family val="1"/>
        <charset val="136"/>
      </rPr>
      <t>、觀察勒戒詳如表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2-4-15</t>
    </r>
    <r>
      <rPr>
        <sz val="10"/>
        <rFont val="新細明體"/>
        <family val="1"/>
        <charset val="136"/>
      </rPr>
      <t>。
　　　　　</t>
    </r>
    <r>
      <rPr>
        <sz val="10"/>
        <rFont val="Times New Roman"/>
        <family val="1"/>
      </rPr>
      <t xml:space="preserve">4. </t>
    </r>
    <r>
      <rPr>
        <sz val="10"/>
        <rFont val="新細明體"/>
        <family val="1"/>
        <charset val="136"/>
      </rPr>
      <t>新入所被告之總人數，詳如法務統計網站中「看守所新入所被告人數」數據資料。
　　　　　</t>
    </r>
    <r>
      <rPr>
        <sz val="10"/>
        <rFont val="Times New Roman"/>
        <family val="1"/>
      </rPr>
      <t xml:space="preserve">5. </t>
    </r>
    <r>
      <rPr>
        <sz val="10"/>
        <rFont val="新細明體"/>
        <family val="1"/>
        <charset val="136"/>
      </rPr>
      <t>本表人數皆不含法人。</t>
    </r>
    <phoneticPr fontId="5" type="noConversion"/>
  </si>
  <si>
    <r>
      <rPr>
        <sz val="15"/>
        <rFont val="新細明體"/>
        <family val="1"/>
        <charset val="136"/>
      </rPr>
      <t>表</t>
    </r>
    <r>
      <rPr>
        <sz val="15"/>
        <rFont val="Times New Roman"/>
        <family val="1"/>
      </rPr>
      <t>4-1-2</t>
    </r>
    <r>
      <rPr>
        <sz val="15"/>
        <rFont val="新細明體"/>
        <family val="1"/>
        <charset val="136"/>
      </rPr>
      <t>　近</t>
    </r>
    <r>
      <rPr>
        <sz val="15"/>
        <rFont val="Times New Roman"/>
        <family val="1"/>
      </rPr>
      <t>5</t>
    </r>
    <r>
      <rPr>
        <sz val="15"/>
        <rFont val="新細明體"/>
        <family val="1"/>
        <charset val="136"/>
      </rPr>
      <t>年地方檢察署執行裁判確定有罪女性主要罪名及女性比率</t>
    </r>
    <phoneticPr fontId="9" type="noConversion"/>
  </si>
  <si>
    <r>
      <rPr>
        <sz val="15"/>
        <rFont val="新細明體"/>
        <family val="1"/>
        <charset val="136"/>
      </rPr>
      <t>表</t>
    </r>
    <r>
      <rPr>
        <sz val="15"/>
        <rFont val="Times New Roman"/>
        <family val="1"/>
      </rPr>
      <t>4-3-2</t>
    </r>
    <r>
      <rPr>
        <sz val="15"/>
        <rFont val="新細明體"/>
        <family val="1"/>
        <charset val="136"/>
      </rPr>
      <t>　近</t>
    </r>
    <r>
      <rPr>
        <sz val="15"/>
        <rFont val="Times New Roman"/>
        <family val="1"/>
      </rPr>
      <t>10</t>
    </r>
    <r>
      <rPr>
        <sz val="15"/>
        <rFont val="新細明體"/>
        <family val="1"/>
        <charset val="136"/>
      </rPr>
      <t>年地方檢察署執行毒品危害防制條例裁判確定有罪人數</t>
    </r>
    <r>
      <rPr>
        <sz val="15"/>
        <rFont val="Times New Roman"/>
        <family val="1"/>
      </rPr>
      <t xml:space="preserve"> </t>
    </r>
    <phoneticPr fontId="9" type="noConversion"/>
  </si>
  <si>
    <r>
      <rPr>
        <sz val="10"/>
        <rFont val="新細明體"/>
        <family val="1"/>
        <charset val="136"/>
      </rPr>
      <t>資料來源：法務部統計處。</t>
    </r>
    <phoneticPr fontId="19" type="noConversion"/>
  </si>
  <si>
    <r>
      <rPr>
        <sz val="12"/>
        <rFont val="新細明體"/>
        <family val="1"/>
        <charset val="136"/>
      </rPr>
      <t>持有</t>
    </r>
    <phoneticPr fontId="9" type="noConversion"/>
  </si>
  <si>
    <r>
      <rPr>
        <sz val="10"/>
        <rFont val="新細明體"/>
        <family val="1"/>
        <charset val="136"/>
      </rPr>
      <t>資料來源：法務部統計處。</t>
    </r>
    <phoneticPr fontId="9" type="noConversion"/>
  </si>
  <si>
    <t>撤銷緩起訴處分</t>
    <phoneticPr fontId="9" type="noConversion"/>
  </si>
  <si>
    <t>附命戒癮治療緩起訴處分</t>
    <phoneticPr fontId="9" type="noConversion"/>
  </si>
  <si>
    <t>新入所受觀察勒戒</t>
    <phoneticPr fontId="9" type="noConversion"/>
  </si>
  <si>
    <t>新入所受戒治</t>
    <phoneticPr fontId="9" type="noConversion"/>
  </si>
  <si>
    <t>新入所受戒治</t>
    <phoneticPr fontId="9" type="noConversion"/>
  </si>
  <si>
    <t>保護管束新收</t>
    <phoneticPr fontId="9" type="noConversion"/>
  </si>
  <si>
    <t>資料來源：法務部統計處。</t>
    <phoneticPr fontId="9" type="noConversion"/>
  </si>
  <si>
    <r>
      <rPr>
        <sz val="10"/>
        <rFont val="新細明體"/>
        <family val="1"/>
        <charset val="136"/>
      </rPr>
      <t>說　　明：</t>
    </r>
    <r>
      <rPr>
        <sz val="10"/>
        <rFont val="Times New Roman"/>
        <family val="1"/>
      </rPr>
      <t>1. %</t>
    </r>
    <r>
      <rPr>
        <sz val="10"/>
        <rFont val="新細明體"/>
        <family val="1"/>
        <charset val="136"/>
      </rPr>
      <t>為接受該項處遇之毒品犯罪者人數除以總人數再乘以</t>
    </r>
    <r>
      <rPr>
        <sz val="10"/>
        <rFont val="Times New Roman"/>
        <family val="1"/>
      </rPr>
      <t>100</t>
    </r>
    <r>
      <rPr>
        <sz val="10"/>
        <rFont val="新細明體"/>
        <family val="1"/>
        <charset val="136"/>
      </rPr>
      <t>。
　　　　　</t>
    </r>
    <r>
      <rPr>
        <sz val="10"/>
        <rFont val="Times New Roman"/>
        <family val="1"/>
      </rPr>
      <t xml:space="preserve">2. </t>
    </r>
    <r>
      <rPr>
        <sz val="10"/>
        <rFont val="新細明體"/>
        <family val="1"/>
        <charset val="136"/>
      </rPr>
      <t>各階段處遇之總人數，觀察勒戒詳如表</t>
    </r>
    <r>
      <rPr>
        <sz val="10"/>
        <rFont val="Times New Roman"/>
        <family val="1"/>
      </rPr>
      <t>2-4-12</t>
    </r>
    <r>
      <rPr>
        <sz val="10"/>
        <rFont val="新細明體"/>
        <family val="1"/>
        <charset val="136"/>
      </rPr>
      <t>、戒治詳如表</t>
    </r>
    <r>
      <rPr>
        <sz val="10"/>
        <rFont val="Times New Roman"/>
        <family val="1"/>
      </rPr>
      <t>2-4-13</t>
    </r>
    <r>
      <rPr>
        <sz val="10"/>
        <rFont val="新細明體"/>
        <family val="1"/>
        <charset val="136"/>
      </rPr>
      <t>、新入監詳如表</t>
    </r>
    <r>
      <rPr>
        <sz val="10"/>
        <rFont val="Times New Roman"/>
        <family val="1"/>
      </rPr>
      <t>2-4-2</t>
    </r>
    <r>
      <rPr>
        <sz val="10"/>
        <rFont val="新細明體"/>
        <family val="1"/>
        <charset val="136"/>
      </rPr>
      <t>、保護管束詳如表</t>
    </r>
    <r>
      <rPr>
        <sz val="10"/>
        <rFont val="Times New Roman"/>
        <family val="1"/>
      </rPr>
      <t>2-4-15</t>
    </r>
    <r>
      <rPr>
        <sz val="10"/>
        <rFont val="新細明體"/>
        <family val="1"/>
        <charset val="136"/>
      </rPr>
      <t>。</t>
    </r>
    <phoneticPr fontId="9" type="noConversion"/>
  </si>
  <si>
    <r>
      <rPr>
        <sz val="10"/>
        <rFont val="新細明體"/>
        <family val="1"/>
        <charset val="136"/>
      </rPr>
      <t>資料來源：內政部警政署刑事警察局。</t>
    </r>
    <phoneticPr fontId="19" type="noConversion"/>
  </si>
  <si>
    <r>
      <rPr>
        <sz val="10"/>
        <rFont val="新細明體"/>
        <family val="1"/>
        <charset val="136"/>
      </rPr>
      <t>資料來源：法務部統計處。</t>
    </r>
    <phoneticPr fontId="9" type="noConversion"/>
  </si>
  <si>
    <r>
      <rPr>
        <sz val="10"/>
        <rFont val="新細明體"/>
        <family val="1"/>
        <charset val="136"/>
      </rPr>
      <t>資料來源：法務部統計處。</t>
    </r>
    <phoneticPr fontId="9" type="noConversion"/>
  </si>
  <si>
    <r>
      <rPr>
        <sz val="10"/>
        <rFont val="新細明體"/>
        <family val="1"/>
        <charset val="136"/>
      </rPr>
      <t>說　　明：</t>
    </r>
    <r>
      <rPr>
        <sz val="10"/>
        <rFont val="新細明體"/>
        <family val="1"/>
        <charset val="136"/>
      </rPr>
      <t>兒童及少年性交易防制條例自</t>
    </r>
    <r>
      <rPr>
        <sz val="10"/>
        <rFont val="Times New Roman"/>
        <family val="1"/>
        <charset val="136"/>
      </rPr>
      <t>106</t>
    </r>
    <r>
      <rPr>
        <sz val="10"/>
        <rFont val="新細明體"/>
        <family val="1"/>
        <charset val="136"/>
      </rPr>
      <t>年</t>
    </r>
    <r>
      <rPr>
        <sz val="10"/>
        <rFont val="Times New Roman"/>
        <family val="1"/>
        <charset val="136"/>
      </rPr>
      <t>1</t>
    </r>
    <r>
      <rPr>
        <sz val="10"/>
        <rFont val="新細明體"/>
        <family val="1"/>
        <charset val="136"/>
      </rPr>
      <t>月</t>
    </r>
    <r>
      <rPr>
        <sz val="10"/>
        <rFont val="Times New Roman"/>
        <family val="1"/>
        <charset val="136"/>
      </rPr>
      <t>1</t>
    </r>
    <r>
      <rPr>
        <sz val="10"/>
        <rFont val="新細明體"/>
        <family val="1"/>
        <charset val="136"/>
      </rPr>
      <t>日起名稱修正為兒童及少年性剝削防制條例。</t>
    </r>
    <phoneticPr fontId="9" type="noConversion"/>
  </si>
  <si>
    <t>製販運輸</t>
    <phoneticPr fontId="9" type="noConversion"/>
  </si>
  <si>
    <r>
      <rPr>
        <sz val="10"/>
        <rFont val="新細明體"/>
        <family val="1"/>
        <charset val="136"/>
      </rPr>
      <t>說　　明：製販運輸，含單純製販運輸，及製販運輸兼施用。</t>
    </r>
    <phoneticPr fontId="5" type="noConversion"/>
  </si>
  <si>
    <r>
      <rPr>
        <sz val="15"/>
        <rFont val="新細明體"/>
        <family val="1"/>
        <charset val="136"/>
      </rPr>
      <t>表</t>
    </r>
    <r>
      <rPr>
        <sz val="15"/>
        <rFont val="Times New Roman"/>
        <family val="1"/>
      </rPr>
      <t xml:space="preserve">4-2-2    </t>
    </r>
    <r>
      <rPr>
        <sz val="15"/>
        <rFont val="新細明體"/>
        <family val="1"/>
        <charset val="136"/>
      </rPr>
      <t>近</t>
    </r>
    <r>
      <rPr>
        <sz val="15"/>
        <rFont val="Times New Roman"/>
        <family val="1"/>
      </rPr>
      <t>5</t>
    </r>
    <r>
      <rPr>
        <sz val="15"/>
        <rFont val="新細明體"/>
        <family val="1"/>
        <charset val="136"/>
      </rPr>
      <t>年地方檢察署執行普通刑法裁判確定有罪之高齡犯罪者罪名</t>
    </r>
    <phoneticPr fontId="9" type="noConversion"/>
  </si>
  <si>
    <r>
      <rPr>
        <sz val="15"/>
        <rFont val="新細明體"/>
        <family val="1"/>
        <charset val="136"/>
      </rPr>
      <t>表</t>
    </r>
    <r>
      <rPr>
        <sz val="15"/>
        <rFont val="Times New Roman"/>
        <family val="1"/>
      </rPr>
      <t>4-2-3</t>
    </r>
    <r>
      <rPr>
        <sz val="15"/>
        <rFont val="新細明體"/>
        <family val="1"/>
        <charset val="136"/>
      </rPr>
      <t>　近</t>
    </r>
    <r>
      <rPr>
        <sz val="15"/>
        <rFont val="Times New Roman"/>
        <family val="1"/>
      </rPr>
      <t>5</t>
    </r>
    <r>
      <rPr>
        <sz val="15"/>
        <rFont val="新細明體"/>
        <family val="1"/>
        <charset val="136"/>
      </rPr>
      <t>年地方檢察署執行特別刑法裁判確定有罪之高齡犯罪者罪名</t>
    </r>
    <phoneticPr fontId="9" type="noConversion"/>
  </si>
  <si>
    <r>
      <rPr>
        <sz val="15"/>
        <color theme="1"/>
        <rFont val="新細明體"/>
        <family val="1"/>
        <charset val="136"/>
      </rPr>
      <t>表</t>
    </r>
    <r>
      <rPr>
        <sz val="15"/>
        <color theme="1"/>
        <rFont val="Times New Roman"/>
        <family val="1"/>
      </rPr>
      <t xml:space="preserve">4-1-1   </t>
    </r>
    <r>
      <rPr>
        <sz val="15"/>
        <color theme="1"/>
        <rFont val="新細明體"/>
        <family val="1"/>
        <charset val="136"/>
      </rPr>
      <t>近</t>
    </r>
    <r>
      <rPr>
        <sz val="15"/>
        <color theme="1"/>
        <rFont val="Times New Roman"/>
        <family val="1"/>
      </rPr>
      <t>10</t>
    </r>
    <r>
      <rPr>
        <sz val="15"/>
        <color theme="1"/>
        <rFont val="新細明體"/>
        <family val="1"/>
        <charset val="136"/>
      </rPr>
      <t>年女性犯罪嫌疑與確定有罪人數</t>
    </r>
    <phoneticPr fontId="9" type="noConversion"/>
  </si>
  <si>
    <r>
      <rPr>
        <sz val="15"/>
        <color theme="1"/>
        <rFont val="新細明體"/>
        <family val="1"/>
        <charset val="136"/>
      </rPr>
      <t>表</t>
    </r>
    <r>
      <rPr>
        <sz val="15"/>
        <color theme="1"/>
        <rFont val="Times New Roman"/>
        <family val="1"/>
      </rPr>
      <t xml:space="preserve">4-2-1   </t>
    </r>
    <r>
      <rPr>
        <sz val="15"/>
        <color theme="1"/>
        <rFont val="新細明體"/>
        <family val="1"/>
        <charset val="136"/>
      </rPr>
      <t>近</t>
    </r>
    <r>
      <rPr>
        <sz val="15"/>
        <color theme="1"/>
        <rFont val="Times New Roman"/>
        <family val="1"/>
      </rPr>
      <t>10</t>
    </r>
    <r>
      <rPr>
        <sz val="15"/>
        <color theme="1"/>
        <rFont val="新細明體"/>
        <family val="1"/>
        <charset val="136"/>
      </rPr>
      <t>年高齡犯罪嫌疑與確定有罪人數</t>
    </r>
    <phoneticPr fontId="9" type="noConversion"/>
  </si>
  <si>
    <r>
      <rPr>
        <sz val="15"/>
        <color theme="1"/>
        <rFont val="新細明體"/>
        <family val="1"/>
        <charset val="136"/>
      </rPr>
      <t>表</t>
    </r>
    <r>
      <rPr>
        <sz val="15"/>
        <color theme="1"/>
        <rFont val="Times New Roman"/>
        <family val="1"/>
      </rPr>
      <t>4-3-1</t>
    </r>
    <r>
      <rPr>
        <sz val="15"/>
        <color theme="1"/>
        <rFont val="新細明體"/>
        <family val="1"/>
        <charset val="136"/>
      </rPr>
      <t>　近</t>
    </r>
    <r>
      <rPr>
        <sz val="15"/>
        <color theme="1"/>
        <rFont val="Times New Roman"/>
        <family val="1"/>
      </rPr>
      <t>10</t>
    </r>
    <r>
      <rPr>
        <sz val="15"/>
        <color theme="1"/>
        <rFont val="新細明體"/>
        <family val="1"/>
        <charset val="136"/>
      </rPr>
      <t>年毒品犯罪嫌疑與確定有罪人數</t>
    </r>
    <phoneticPr fontId="9" type="noConversion"/>
  </si>
  <si>
    <r>
      <rPr>
        <sz val="15"/>
        <color theme="1"/>
        <rFont val="新細明體"/>
        <family val="1"/>
        <charset val="136"/>
      </rPr>
      <t>表</t>
    </r>
    <r>
      <rPr>
        <sz val="15"/>
        <color theme="1"/>
        <rFont val="Times New Roman"/>
        <family val="1"/>
      </rPr>
      <t xml:space="preserve">4-4-1   </t>
    </r>
    <r>
      <rPr>
        <sz val="15"/>
        <color theme="1"/>
        <rFont val="新細明體"/>
        <family val="1"/>
        <charset val="136"/>
      </rPr>
      <t>近</t>
    </r>
    <r>
      <rPr>
        <sz val="15"/>
        <color theme="1"/>
        <rFont val="Times New Roman"/>
        <family val="1"/>
      </rPr>
      <t>5</t>
    </r>
    <r>
      <rPr>
        <sz val="15"/>
        <color theme="1"/>
        <rFont val="新細明體"/>
        <family val="1"/>
        <charset val="136"/>
      </rPr>
      <t>年地方檢察署執行裁判確定有罪非本國籍犯罪者之國籍</t>
    </r>
    <phoneticPr fontId="9" type="noConversion"/>
  </si>
  <si>
    <r>
      <rPr>
        <sz val="15"/>
        <color theme="1"/>
        <rFont val="新細明體"/>
        <family val="1"/>
        <charset val="136"/>
      </rPr>
      <t>表</t>
    </r>
    <r>
      <rPr>
        <sz val="15"/>
        <color theme="1"/>
        <rFont val="Times New Roman"/>
        <family val="1"/>
      </rPr>
      <t>4-4-2</t>
    </r>
    <r>
      <rPr>
        <sz val="15"/>
        <color theme="1"/>
        <rFont val="新細明體"/>
        <family val="1"/>
        <charset val="136"/>
      </rPr>
      <t>　近</t>
    </r>
    <r>
      <rPr>
        <sz val="15"/>
        <color theme="1"/>
        <rFont val="Times New Roman"/>
        <family val="1"/>
      </rPr>
      <t>5</t>
    </r>
    <r>
      <rPr>
        <sz val="15"/>
        <color theme="1"/>
        <rFont val="新細明體"/>
        <family val="1"/>
        <charset val="136"/>
      </rPr>
      <t>年地方檢察署執行普通刑法裁判確定有罪之非本國籍犯罪者之罪名</t>
    </r>
    <phoneticPr fontId="9" type="noConversion"/>
  </si>
  <si>
    <r>
      <rPr>
        <sz val="15"/>
        <color theme="1"/>
        <rFont val="新細明體"/>
        <family val="1"/>
        <charset val="136"/>
      </rPr>
      <t>表</t>
    </r>
    <r>
      <rPr>
        <sz val="15"/>
        <color theme="1"/>
        <rFont val="Times New Roman"/>
        <family val="1"/>
      </rPr>
      <t>4-4-3</t>
    </r>
    <r>
      <rPr>
        <sz val="15"/>
        <color theme="1"/>
        <rFont val="新細明體"/>
        <family val="1"/>
        <charset val="136"/>
      </rPr>
      <t>　近</t>
    </r>
    <r>
      <rPr>
        <sz val="15"/>
        <color theme="1"/>
        <rFont val="Times New Roman"/>
        <family val="1"/>
      </rPr>
      <t>5</t>
    </r>
    <r>
      <rPr>
        <sz val="15"/>
        <color theme="1"/>
        <rFont val="新細明體"/>
        <family val="1"/>
        <charset val="136"/>
      </rPr>
      <t>年地方檢察署執行特別刑法裁判確定有罪之非本國籍犯罪者之罪名</t>
    </r>
    <phoneticPr fontId="9" type="noConversion"/>
  </si>
  <si>
    <r>
      <t>110</t>
    </r>
    <r>
      <rPr>
        <sz val="12"/>
        <rFont val="細明體"/>
        <family val="3"/>
        <charset val="136"/>
      </rPr>
      <t>年</t>
    </r>
    <r>
      <rPr>
        <sz val="12"/>
        <rFont val="新細明體"/>
        <family val="1"/>
        <charset val="136"/>
      </rPr>
      <t/>
    </r>
    <phoneticPr fontId="19" type="noConversion"/>
  </si>
  <si>
    <r>
      <t>110</t>
    </r>
    <r>
      <rPr>
        <sz val="12"/>
        <color theme="1"/>
        <rFont val="細明體"/>
        <family val="3"/>
        <charset val="136"/>
      </rPr>
      <t>年</t>
    </r>
    <r>
      <rPr>
        <sz val="12"/>
        <color indexed="8"/>
        <rFont val="新細明體"/>
        <family val="1"/>
        <charset val="136"/>
      </rPr>
      <t/>
    </r>
    <phoneticPr fontId="19" type="noConversion"/>
  </si>
  <si>
    <t>公平交易法</t>
  </si>
  <si>
    <t>著作權法</t>
  </si>
  <si>
    <t>勞動基準法</t>
  </si>
  <si>
    <t>證券投資信託及顧問法</t>
  </si>
  <si>
    <t>證券交易法</t>
  </si>
  <si>
    <t>總統副總統選舉罷免法</t>
  </si>
  <si>
    <t>妨害投票罪</t>
  </si>
  <si>
    <t>藏匿人犯罪</t>
  </si>
  <si>
    <t>期貨交易法</t>
  </si>
  <si>
    <t>誣告罪</t>
  </si>
  <si>
    <t>醫師法</t>
  </si>
  <si>
    <t>個人資料保護法</t>
  </si>
  <si>
    <t>偽造有價證券罪</t>
  </si>
  <si>
    <t>公司法</t>
  </si>
  <si>
    <t>建築法</t>
  </si>
  <si>
    <t>妨害國幣懲治條例</t>
  </si>
  <si>
    <t>公職人員選舉罷免法</t>
  </si>
  <si>
    <t>妨害電腦使用罪</t>
  </si>
  <si>
    <t>背信罪</t>
  </si>
  <si>
    <t>稅捐稽徵法</t>
  </si>
  <si>
    <t>保險法</t>
  </si>
  <si>
    <t>臺灣地區與大陸地區人民關係條例</t>
  </si>
  <si>
    <t>水污染防治法</t>
  </si>
  <si>
    <t>職業安全衛生法</t>
  </si>
  <si>
    <t>褻瀆祀典及侵害墳墓屍體罪</t>
  </si>
  <si>
    <t>農藥管理法</t>
  </si>
  <si>
    <t>政府採購法</t>
  </si>
  <si>
    <t>區域計畫法</t>
  </si>
  <si>
    <t>偽造貨幣罪</t>
  </si>
  <si>
    <t>偽證罪</t>
  </si>
  <si>
    <t>食品安全衛生管理法</t>
  </si>
  <si>
    <t>湮滅證據罪</t>
  </si>
  <si>
    <t>水土保持法</t>
  </si>
  <si>
    <t>懲治走私條例</t>
  </si>
  <si>
    <t>妨害農工商罪</t>
  </si>
  <si>
    <t>殺人罪</t>
  </si>
  <si>
    <t>野生動物保育法</t>
  </si>
  <si>
    <t>都市計畫法</t>
  </si>
  <si>
    <t>貪污治罪條例</t>
  </si>
  <si>
    <t>空氣污染防制法</t>
  </si>
  <si>
    <t>律師法</t>
  </si>
  <si>
    <t>恐嚇取財得利罪</t>
  </si>
  <si>
    <t>公共危險罪</t>
  </si>
  <si>
    <t>瀆職罪</t>
  </si>
  <si>
    <t>重利罪</t>
  </si>
  <si>
    <t>營業秘密法</t>
  </si>
  <si>
    <t>搶奪罪</t>
  </si>
  <si>
    <t>強盜罪</t>
  </si>
  <si>
    <t>妨害秩序罪</t>
  </si>
  <si>
    <t>組織犯罪防制條例</t>
  </si>
  <si>
    <t>脫逃罪</t>
  </si>
  <si>
    <t>墮胎罪</t>
  </si>
  <si>
    <t>通訊保障及監察法</t>
  </si>
  <si>
    <t>山坡地保育利用條例</t>
  </si>
  <si>
    <t>漁會法</t>
  </si>
  <si>
    <t>水利法</t>
  </si>
  <si>
    <t>電業法</t>
  </si>
  <si>
    <t>票券金融管理法</t>
  </si>
  <si>
    <t>農會法</t>
  </si>
  <si>
    <t>健康食品管理法</t>
  </si>
  <si>
    <t>農業金融法</t>
  </si>
  <si>
    <t>化粧品衛生管理條例</t>
  </si>
  <si>
    <t>國家安全法</t>
  </si>
  <si>
    <t>-</t>
  </si>
  <si>
    <r>
      <t>106</t>
    </r>
    <r>
      <rPr>
        <sz val="12"/>
        <rFont val="新細明體"/>
        <family val="1"/>
        <charset val="136"/>
      </rPr>
      <t>年</t>
    </r>
    <phoneticPr fontId="9" type="noConversion"/>
  </si>
  <si>
    <r>
      <t>110年</t>
    </r>
    <r>
      <rPr>
        <sz val="12"/>
        <rFont val="新細明體"/>
        <family val="1"/>
        <charset val="136"/>
      </rPr>
      <t/>
    </r>
  </si>
  <si>
    <r>
      <t>101</t>
    </r>
    <r>
      <rPr>
        <sz val="12"/>
        <rFont val="新細明體"/>
        <family val="1"/>
        <charset val="136"/>
      </rPr>
      <t>年</t>
    </r>
    <phoneticPr fontId="9" type="noConversion"/>
  </si>
  <si>
    <t>偵結緩起訴處分</t>
    <phoneticPr fontId="9" type="noConversion"/>
  </si>
  <si>
    <r>
      <t>106</t>
    </r>
    <r>
      <rPr>
        <sz val="12"/>
        <rFont val="細明體"/>
        <family val="3"/>
        <charset val="136"/>
      </rPr>
      <t>年</t>
    </r>
    <r>
      <rPr>
        <sz val="12"/>
        <rFont val="新細明體"/>
        <family val="1"/>
        <charset val="136"/>
      </rPr>
      <t/>
    </r>
    <phoneticPr fontId="19" type="noConversion"/>
  </si>
  <si>
    <t>新入所被告</t>
    <phoneticPr fontId="9" type="noConversion"/>
  </si>
  <si>
    <t>新入所被告</t>
    <phoneticPr fontId="9" type="noConversion"/>
  </si>
  <si>
    <r>
      <t>106</t>
    </r>
    <r>
      <rPr>
        <sz val="12"/>
        <rFont val="新細明體"/>
        <family val="1"/>
        <charset val="136"/>
      </rPr>
      <t>年</t>
    </r>
    <phoneticPr fontId="19" type="noConversion"/>
  </si>
  <si>
    <r>
      <t>101</t>
    </r>
    <r>
      <rPr>
        <sz val="12"/>
        <rFont val="新細明體"/>
        <family val="1"/>
        <charset val="136"/>
      </rPr>
      <t>年</t>
    </r>
    <phoneticPr fontId="9" type="noConversion"/>
  </si>
  <si>
    <r>
      <t>101</t>
    </r>
    <r>
      <rPr>
        <sz val="12"/>
        <rFont val="新細明體"/>
        <family val="1"/>
        <charset val="136"/>
      </rPr>
      <t>年</t>
    </r>
    <phoneticPr fontId="9" type="noConversion"/>
  </si>
  <si>
    <t>中國大陸</t>
  </si>
  <si>
    <r>
      <rPr>
        <sz val="12"/>
        <rFont val="細明體"/>
        <family val="3"/>
        <charset val="136"/>
      </rPr>
      <t>公</t>
    </r>
    <r>
      <rPr>
        <sz val="12"/>
        <rFont val="細明體"/>
        <family val="3"/>
        <charset val="136"/>
      </rPr>
      <t>共</t>
    </r>
    <r>
      <rPr>
        <sz val="12"/>
        <rFont val="細明體"/>
        <family val="3"/>
        <charset val="136"/>
      </rPr>
      <t>危</t>
    </r>
    <r>
      <rPr>
        <sz val="12"/>
        <rFont val="細明體"/>
        <family val="3"/>
        <charset val="136"/>
      </rPr>
      <t>險罪</t>
    </r>
    <phoneticPr fontId="9" type="noConversion"/>
  </si>
  <si>
    <r>
      <t>106</t>
    </r>
    <r>
      <rPr>
        <sz val="12"/>
        <rFont val="細明體"/>
        <family val="3"/>
        <charset val="136"/>
      </rPr>
      <t>年</t>
    </r>
    <r>
      <rPr>
        <sz val="12"/>
        <rFont val="新細明體"/>
        <family val="1"/>
        <charset val="136"/>
      </rPr>
      <t/>
    </r>
    <phoneticPr fontId="19" type="noConversion"/>
  </si>
  <si>
    <t>總計</t>
    <phoneticPr fontId="19" type="noConversion"/>
  </si>
  <si>
    <t>比率</t>
    <phoneticPr fontId="9" type="noConversion"/>
  </si>
  <si>
    <r>
      <rPr>
        <sz val="10"/>
        <rFont val="新細明體"/>
        <family val="1"/>
        <charset val="136"/>
      </rPr>
      <t>說　　明：</t>
    </r>
    <r>
      <rPr>
        <sz val="10"/>
        <rFont val="Times New Roman"/>
        <family val="1"/>
      </rPr>
      <t xml:space="preserve">1. </t>
    </r>
    <r>
      <rPr>
        <sz val="10"/>
        <rFont val="新細明體"/>
        <family val="1"/>
        <charset val="136"/>
      </rPr>
      <t>本表高齡犯罪者指</t>
    </r>
    <r>
      <rPr>
        <sz val="10"/>
        <rFont val="Times New Roman"/>
        <family val="1"/>
      </rPr>
      <t>60</t>
    </r>
    <r>
      <rPr>
        <sz val="10"/>
        <rFont val="新細明體"/>
        <family val="1"/>
        <charset val="136"/>
      </rPr>
      <t>歲以上之犯罪人。
　　　　　</t>
    </r>
    <r>
      <rPr>
        <sz val="10"/>
        <rFont val="Times New Roman"/>
        <family val="1"/>
      </rPr>
      <t xml:space="preserve">2. </t>
    </r>
    <r>
      <rPr>
        <sz val="10"/>
        <rFont val="新細明體"/>
        <family val="1"/>
        <charset val="136"/>
      </rPr>
      <t>本表總計人數不含法人。</t>
    </r>
    <phoneticPr fontId="9" type="noConversion"/>
  </si>
  <si>
    <r>
      <t>106</t>
    </r>
    <r>
      <rPr>
        <sz val="12"/>
        <rFont val="細明體"/>
        <family val="3"/>
        <charset val="136"/>
      </rPr>
      <t>年</t>
    </r>
    <r>
      <rPr>
        <sz val="12"/>
        <rFont val="新細明體"/>
        <family val="1"/>
        <charset val="136"/>
      </rPr>
      <t/>
    </r>
    <phoneticPr fontId="9" type="noConversion"/>
  </si>
  <si>
    <t>不能安全駕駛罪</t>
  </si>
  <si>
    <t>殺人罪(不含過失致死)</t>
  </si>
  <si>
    <t>過失致死</t>
  </si>
  <si>
    <t>擄人勒贖罪</t>
  </si>
  <si>
    <t>其他公共危險罪</t>
  </si>
  <si>
    <t>妨害兵役治罪條例</t>
  </si>
  <si>
    <t>信用合作社法</t>
  </si>
  <si>
    <t>毒性及關注化學物質管理法</t>
  </si>
  <si>
    <t>勞動檢查法</t>
  </si>
  <si>
    <t>管理外匯條例</t>
  </si>
  <si>
    <t>其他</t>
    <phoneticPr fontId="19" type="noConversion"/>
  </si>
  <si>
    <r>
      <rPr>
        <sz val="12"/>
        <rFont val="新細明體"/>
        <family val="1"/>
        <charset val="136"/>
      </rPr>
      <t>比率</t>
    </r>
    <phoneticPr fontId="9" type="noConversion"/>
  </si>
  <si>
    <r>
      <rPr>
        <sz val="12"/>
        <rFont val="新細明體"/>
        <family val="1"/>
        <charset val="136"/>
      </rPr>
      <t>女</t>
    </r>
    <r>
      <rPr>
        <sz val="12"/>
        <rFont val="Times New Roman"/>
        <family val="1"/>
      </rPr>
      <t xml:space="preserve"> </t>
    </r>
    <r>
      <rPr>
        <sz val="12"/>
        <rFont val="新細明體"/>
        <family val="1"/>
        <charset val="136"/>
      </rPr>
      <t>性人數</t>
    </r>
    <phoneticPr fontId="5" type="noConversion"/>
  </si>
  <si>
    <r>
      <rPr>
        <sz val="12"/>
        <rFont val="新細明體"/>
        <family val="1"/>
        <charset val="136"/>
      </rPr>
      <t>比率</t>
    </r>
    <phoneticPr fontId="9" type="noConversion"/>
  </si>
  <si>
    <r>
      <rPr>
        <sz val="12"/>
        <rFont val="新細明體"/>
        <family val="1"/>
        <charset val="136"/>
      </rPr>
      <t>女</t>
    </r>
    <r>
      <rPr>
        <sz val="12"/>
        <rFont val="Times New Roman"/>
        <family val="1"/>
      </rPr>
      <t xml:space="preserve"> </t>
    </r>
    <r>
      <rPr>
        <sz val="12"/>
        <rFont val="新細明體"/>
        <family val="1"/>
        <charset val="136"/>
      </rPr>
      <t>性人數</t>
    </r>
    <phoneticPr fontId="5" type="noConversion"/>
  </si>
  <si>
    <t>資料來源：法務部統計處。</t>
    <phoneticPr fontId="9" type="noConversion"/>
  </si>
  <si>
    <r>
      <rPr>
        <sz val="10"/>
        <rFont val="新細明體"/>
        <family val="1"/>
        <charset val="136"/>
      </rPr>
      <t>說　　明：</t>
    </r>
    <r>
      <rPr>
        <sz val="10"/>
        <rFont val="Times New Roman"/>
        <family val="1"/>
      </rPr>
      <t xml:space="preserve">1. </t>
    </r>
    <r>
      <rPr>
        <sz val="10"/>
        <rFont val="新細明體"/>
        <family val="1"/>
        <charset val="136"/>
      </rPr>
      <t>本表以被告違反毒品危害防制條例第</t>
    </r>
    <r>
      <rPr>
        <sz val="10"/>
        <rFont val="Times New Roman"/>
        <family val="1"/>
      </rPr>
      <t>10</t>
    </r>
    <r>
      <rPr>
        <sz val="10"/>
        <rFont val="新細明體"/>
        <family val="1"/>
        <charset val="136"/>
      </rPr>
      <t>條第</t>
    </r>
    <r>
      <rPr>
        <sz val="10"/>
        <rFont val="Times New Roman"/>
        <family val="1"/>
      </rPr>
      <t>1</t>
    </r>
    <r>
      <rPr>
        <sz val="10"/>
        <rFont val="新細明體"/>
        <family val="1"/>
        <charset val="136"/>
      </rPr>
      <t>、</t>
    </r>
    <r>
      <rPr>
        <sz val="10"/>
        <rFont val="Times New Roman"/>
        <family val="1"/>
      </rPr>
      <t>2</t>
    </r>
    <r>
      <rPr>
        <sz val="10"/>
        <rFont val="新細明體"/>
        <family val="1"/>
        <charset val="136"/>
      </rPr>
      <t>項施用毒品罪為統計範圍。
　　　　　</t>
    </r>
    <r>
      <rPr>
        <sz val="10"/>
        <rFont val="Times New Roman"/>
        <family val="1"/>
      </rPr>
      <t xml:space="preserve">2. </t>
    </r>
    <r>
      <rPr>
        <sz val="10"/>
        <rFont val="新細明體"/>
        <family val="1"/>
        <charset val="136"/>
      </rPr>
      <t>人數統計為同年度一人犯多案者，以</t>
    </r>
    <r>
      <rPr>
        <sz val="10"/>
        <rFont val="Times New Roman"/>
        <family val="1"/>
      </rPr>
      <t>1</t>
    </r>
    <r>
      <rPr>
        <sz val="10"/>
        <rFont val="新細明體"/>
        <family val="1"/>
        <charset val="136"/>
      </rPr>
      <t>人計。
　　　　　</t>
    </r>
    <r>
      <rPr>
        <sz val="10"/>
        <rFont val="Times New Roman"/>
        <family val="1"/>
      </rPr>
      <t xml:space="preserve">3. </t>
    </r>
    <r>
      <rPr>
        <sz val="10"/>
        <rFont val="新細明體"/>
        <family val="1"/>
        <charset val="136"/>
      </rPr>
      <t>撤銷緩起訴處分依撤緩案件結案為統計基準，如同年度</t>
    </r>
    <r>
      <rPr>
        <sz val="10"/>
        <rFont val="Times New Roman"/>
        <family val="1"/>
      </rPr>
      <t>1</t>
    </r>
    <r>
      <rPr>
        <sz val="10"/>
        <rFont val="新細明體"/>
        <family val="1"/>
        <charset val="136"/>
      </rPr>
      <t>人撤銷多件者，以</t>
    </r>
    <r>
      <rPr>
        <sz val="10"/>
        <rFont val="Times New Roman"/>
        <family val="1"/>
      </rPr>
      <t>1</t>
    </r>
    <r>
      <rPr>
        <sz val="10"/>
        <rFont val="新細明體"/>
        <family val="1"/>
        <charset val="136"/>
      </rPr>
      <t>人計。</t>
    </r>
    <r>
      <rPr>
        <sz val="10"/>
        <rFont val="Times New Roman"/>
        <family val="1"/>
      </rPr>
      <t xml:space="preserve">
</t>
    </r>
    <r>
      <rPr>
        <sz val="10"/>
        <rFont val="新細明體"/>
        <family val="1"/>
        <charset val="136"/>
      </rPr>
      <t>　　　　　</t>
    </r>
    <r>
      <rPr>
        <sz val="10"/>
        <rFont val="Times New Roman"/>
        <family val="1"/>
      </rPr>
      <t xml:space="preserve">4. </t>
    </r>
    <r>
      <rPr>
        <sz val="10"/>
        <rFont val="新細明體"/>
        <family val="1"/>
        <charset val="136"/>
      </rPr>
      <t>緩起訴人數與撤銷緩起訴人數，各自獨立，非源自同一母數，不宜交互分析。</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</si>
</sst>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0.00_-;\-&quot;$&quot;* #,##0.00_-;_-&quot;$&quot;* &quot;-&quot;??_-;_-@_-"/>
    <numFmt numFmtId="43" formatCode="_-* #,##0.00_-;\-* #,##0.00_-;_-* &quot;-&quot;??_-;_-@_-"/>
    <numFmt numFmtId="176" formatCode="#,##0_ ;\ \-#,##0_ ;\ &quot;-&quot;_ ;@_ "/>
    <numFmt numFmtId="177" formatCode="#,##0____;;\-____"/>
    <numFmt numFmtId="178" formatCode="#,##0.00;;\-"/>
    <numFmt numFmtId="179" formatCode="0_ "/>
  </numFmts>
  <fonts count="35">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Times New Roman"/>
      <family val="1"/>
    </font>
    <font>
      <sz val="9"/>
      <name val="新細明體"/>
      <family val="2"/>
      <charset val="136"/>
      <scheme val="minor"/>
    </font>
    <font>
      <sz val="12"/>
      <name val="Times New Roman"/>
      <family val="1"/>
      <charset val="136"/>
    </font>
    <font>
      <sz val="10"/>
      <name val="Times New Roman"/>
      <family val="1"/>
    </font>
    <font>
      <sz val="10"/>
      <name val="新細明體"/>
      <family val="1"/>
      <charset val="136"/>
    </font>
    <font>
      <sz val="9"/>
      <name val="新細明體"/>
      <family val="1"/>
      <charset val="136"/>
    </font>
    <font>
      <sz val="12"/>
      <color theme="1"/>
      <name val="Times New Roman"/>
      <family val="1"/>
    </font>
    <font>
      <sz val="12"/>
      <name val="Courier"/>
      <family val="3"/>
    </font>
    <font>
      <sz val="12"/>
      <color indexed="8"/>
      <name val="新細明體"/>
      <family val="1"/>
      <charset val="136"/>
    </font>
    <font>
      <sz val="15"/>
      <name val="Times New Roman"/>
      <family val="1"/>
    </font>
    <font>
      <sz val="15"/>
      <name val="新細明體"/>
      <family val="1"/>
      <charset val="136"/>
    </font>
    <font>
      <sz val="12"/>
      <color theme="1"/>
      <name val="新細明體"/>
      <family val="1"/>
      <charset val="136"/>
      <scheme val="minor"/>
    </font>
    <font>
      <sz val="10"/>
      <color theme="1"/>
      <name val="Times New Roman"/>
      <family val="1"/>
    </font>
    <font>
      <sz val="10"/>
      <color theme="1"/>
      <name val="新細明體"/>
      <family val="1"/>
      <charset val="136"/>
    </font>
    <font>
      <sz val="12"/>
      <color theme="1"/>
      <name val="新細明體"/>
      <family val="1"/>
      <charset val="136"/>
    </font>
    <font>
      <sz val="9"/>
      <name val="新細明體"/>
      <family val="3"/>
      <charset val="136"/>
      <scheme val="minor"/>
    </font>
    <font>
      <sz val="12"/>
      <color rgb="FF000000"/>
      <name val="Times New Roman"/>
      <family val="1"/>
    </font>
    <font>
      <sz val="11"/>
      <name val="Times New Roman"/>
      <family val="1"/>
    </font>
    <font>
      <sz val="10"/>
      <name val="標楷體"/>
      <family val="4"/>
      <charset val="136"/>
    </font>
    <font>
      <sz val="12"/>
      <color indexed="8"/>
      <name val="Times New Roman"/>
      <family val="1"/>
    </font>
    <font>
      <sz val="10"/>
      <color indexed="8"/>
      <name val="新細明體"/>
      <family val="1"/>
      <charset val="136"/>
    </font>
    <font>
      <sz val="10"/>
      <color indexed="8"/>
      <name val="Times New Roman"/>
      <family val="1"/>
    </font>
    <font>
      <sz val="10"/>
      <color rgb="FF000000"/>
      <name val="新細明體"/>
      <family val="1"/>
      <charset val="136"/>
    </font>
    <font>
      <sz val="12"/>
      <color indexed="20"/>
      <name val="新細明體"/>
      <family val="1"/>
      <charset val="136"/>
    </font>
    <font>
      <sz val="15"/>
      <name val="標楷體"/>
      <family val="4"/>
    </font>
    <font>
      <sz val="10"/>
      <name val="Times New Roman"/>
      <family val="1"/>
      <charset val="136"/>
    </font>
    <font>
      <sz val="12"/>
      <name val="細明體"/>
      <family val="3"/>
      <charset val="136"/>
    </font>
    <font>
      <sz val="15"/>
      <color theme="1"/>
      <name val="Times New Roman"/>
      <family val="1"/>
    </font>
    <font>
      <sz val="10"/>
      <name val="Arial"/>
      <family val="2"/>
    </font>
    <font>
      <sz val="15"/>
      <color theme="1"/>
      <name val="新細明體"/>
      <family val="1"/>
      <charset val="136"/>
    </font>
    <font>
      <sz val="12"/>
      <color theme="1"/>
      <name val="細明體"/>
      <family val="3"/>
      <charset val="136"/>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s>
  <cellStyleXfs count="22">
    <xf numFmtId="0" fontId="0" fillId="0" borderId="0">
      <alignment vertical="center"/>
    </xf>
    <xf numFmtId="0" fontId="3" fillId="0" borderId="0"/>
    <xf numFmtId="44" fontId="2" fillId="0" borderId="0" applyFont="0" applyFill="0" applyBorder="0" applyAlignment="0" applyProtection="0">
      <alignment vertical="center"/>
    </xf>
    <xf numFmtId="43" fontId="3" fillId="0" borderId="0" applyFont="0" applyFill="0" applyBorder="0" applyAlignment="0" applyProtection="0">
      <alignment vertical="center"/>
    </xf>
    <xf numFmtId="0" fontId="11" fillId="0" borderId="0"/>
    <xf numFmtId="43" fontId="12" fillId="0" borderId="0" applyFont="0" applyFill="0" applyBorder="0" applyAlignment="0" applyProtection="0">
      <alignment vertical="center"/>
    </xf>
    <xf numFmtId="0" fontId="15" fillId="0" borderId="0">
      <alignment vertical="center"/>
    </xf>
    <xf numFmtId="0" fontId="1" fillId="0" borderId="0">
      <alignment vertical="center"/>
    </xf>
    <xf numFmtId="0" fontId="4" fillId="0" borderId="0"/>
    <xf numFmtId="0" fontId="15" fillId="0" borderId="0">
      <alignment vertical="center"/>
    </xf>
    <xf numFmtId="0" fontId="12" fillId="0" borderId="0">
      <alignment vertical="center"/>
    </xf>
    <xf numFmtId="0" fontId="15" fillId="0" borderId="0">
      <alignment vertical="center"/>
    </xf>
    <xf numFmtId="43" fontId="15" fillId="0" borderId="0" applyFont="0" applyFill="0" applyBorder="0" applyAlignment="0" applyProtection="0">
      <alignment vertical="center"/>
    </xf>
    <xf numFmtId="0" fontId="3" fillId="0" borderId="0"/>
    <xf numFmtId="43" fontId="1" fillId="0" borderId="0" applyFont="0" applyFill="0" applyBorder="0" applyAlignment="0" applyProtection="0">
      <alignment vertical="center"/>
    </xf>
    <xf numFmtId="0" fontId="3" fillId="0" borderId="0"/>
    <xf numFmtId="0" fontId="12" fillId="0" borderId="0">
      <alignment vertical="center"/>
    </xf>
    <xf numFmtId="0" fontId="32" fillId="0" borderId="0"/>
    <xf numFmtId="0" fontId="4" fillId="0" borderId="0"/>
    <xf numFmtId="0" fontId="3" fillId="0" borderId="0"/>
    <xf numFmtId="0" fontId="15" fillId="0" borderId="0">
      <alignment vertical="center"/>
    </xf>
    <xf numFmtId="41" fontId="4" fillId="0" borderId="0" applyFont="0" applyFill="0" applyBorder="0" applyAlignment="0" applyProtection="0"/>
  </cellStyleXfs>
  <cellXfs count="322">
    <xf numFmtId="0" fontId="0" fillId="0" borderId="0" xfId="0">
      <alignment vertical="center"/>
    </xf>
    <xf numFmtId="49" fontId="4" fillId="0" borderId="1" xfId="4" quotePrefix="1" applyNumberFormat="1" applyFont="1" applyFill="1" applyBorder="1" applyAlignment="1" applyProtection="1">
      <alignment horizontal="center" vertical="center"/>
      <protection locked="0"/>
    </xf>
    <xf numFmtId="49" fontId="4" fillId="0" borderId="0" xfId="4" quotePrefix="1" applyNumberFormat="1" applyFont="1" applyFill="1" applyBorder="1" applyAlignment="1" applyProtection="1">
      <alignment horizontal="center" vertical="center"/>
      <protection locked="0"/>
    </xf>
    <xf numFmtId="0" fontId="4" fillId="0" borderId="1" xfId="1" applyFont="1" applyFill="1" applyBorder="1" applyAlignment="1">
      <alignment horizontal="center" vertical="center"/>
    </xf>
    <xf numFmtId="176" fontId="10" fillId="0" borderId="0" xfId="7" applyNumberFormat="1" applyFont="1" applyBorder="1" applyAlignment="1"/>
    <xf numFmtId="43" fontId="4" fillId="0" borderId="2" xfId="6" applyNumberFormat="1" applyFont="1" applyFill="1" applyBorder="1" applyAlignment="1">
      <alignment vertical="center"/>
    </xf>
    <xf numFmtId="0" fontId="4" fillId="0" borderId="0" xfId="6" applyFont="1" applyFill="1" applyBorder="1" applyAlignment="1">
      <alignment vertical="center"/>
    </xf>
    <xf numFmtId="43" fontId="10" fillId="0" borderId="0" xfId="3" applyNumberFormat="1" applyFont="1" applyFill="1" applyBorder="1" applyAlignment="1">
      <alignment horizontal="center"/>
    </xf>
    <xf numFmtId="176" fontId="10" fillId="0" borderId="0" xfId="7" applyNumberFormat="1" applyFont="1" applyBorder="1" applyAlignment="1">
      <alignment horizontal="right"/>
    </xf>
    <xf numFmtId="0" fontId="4" fillId="0" borderId="0" xfId="6" applyFont="1" applyBorder="1" applyAlignment="1">
      <alignment horizontal="distributed" vertical="center"/>
    </xf>
    <xf numFmtId="0" fontId="4" fillId="0" borderId="0" xfId="6" applyFont="1" applyBorder="1" applyAlignment="1">
      <alignment horizontal="distributed" vertical="center" wrapText="1"/>
    </xf>
    <xf numFmtId="43" fontId="10" fillId="0" borderId="0" xfId="3" applyNumberFormat="1" applyFont="1" applyFill="1" applyBorder="1" applyAlignment="1"/>
    <xf numFmtId="176" fontId="4" fillId="0" borderId="0" xfId="7" applyNumberFormat="1" applyFont="1" applyBorder="1" applyAlignment="1">
      <alignment horizontal="distributed" vertical="center"/>
    </xf>
    <xf numFmtId="43" fontId="7" fillId="0" borderId="1" xfId="6" applyNumberFormat="1" applyFont="1" applyFill="1" applyBorder="1" applyAlignment="1">
      <alignment horizontal="right" vertical="center"/>
    </xf>
    <xf numFmtId="41" fontId="7" fillId="0" borderId="1" xfId="6" applyNumberFormat="1" applyFont="1" applyFill="1" applyBorder="1" applyAlignment="1">
      <alignment horizontal="right" vertical="center"/>
    </xf>
    <xf numFmtId="49" fontId="4" fillId="0" borderId="1" xfId="6" quotePrefix="1" applyNumberFormat="1" applyFont="1" applyBorder="1" applyAlignment="1">
      <alignment horizontal="center" vertical="center"/>
    </xf>
    <xf numFmtId="0" fontId="7" fillId="0" borderId="0" xfId="1" applyFont="1" applyBorder="1" applyAlignment="1">
      <alignment vertical="center"/>
    </xf>
    <xf numFmtId="43" fontId="4" fillId="0" borderId="1" xfId="6" applyNumberFormat="1" applyFont="1" applyFill="1" applyBorder="1" applyAlignment="1">
      <alignment horizontal="center" vertical="center"/>
    </xf>
    <xf numFmtId="43" fontId="4" fillId="0" borderId="1" xfId="10" applyNumberFormat="1" applyFont="1" applyFill="1" applyBorder="1" applyAlignment="1">
      <alignment horizontal="center" vertical="center"/>
    </xf>
    <xf numFmtId="41" fontId="3" fillId="0" borderId="1" xfId="6" applyNumberFormat="1" applyFont="1" applyFill="1" applyBorder="1" applyAlignment="1">
      <alignment horizontal="center" vertical="center"/>
    </xf>
    <xf numFmtId="3" fontId="4" fillId="0" borderId="0" xfId="1" applyNumberFormat="1" applyFont="1" applyBorder="1" applyAlignment="1">
      <alignment horizontal="center" vertical="center"/>
    </xf>
    <xf numFmtId="49" fontId="4" fillId="0" borderId="1" xfId="4" quotePrefix="1" applyNumberFormat="1" applyFont="1" applyBorder="1" applyAlignment="1" applyProtection="1">
      <alignment horizontal="center" vertical="center"/>
      <protection locked="0"/>
    </xf>
    <xf numFmtId="41" fontId="4" fillId="0" borderId="1" xfId="10" applyNumberFormat="1" applyFont="1" applyFill="1" applyBorder="1" applyAlignment="1">
      <alignment horizontal="center" vertical="center"/>
    </xf>
    <xf numFmtId="41" fontId="4" fillId="0" borderId="3" xfId="10" applyNumberFormat="1" applyFont="1" applyFill="1" applyBorder="1" applyAlignment="1">
      <alignment horizontal="center" vertical="center"/>
    </xf>
    <xf numFmtId="43" fontId="4" fillId="0" borderId="3" xfId="10" applyNumberFormat="1" applyFont="1" applyFill="1" applyBorder="1" applyAlignment="1">
      <alignment horizontal="center" vertical="center"/>
    </xf>
    <xf numFmtId="41" fontId="4" fillId="0" borderId="0" xfId="0" applyNumberFormat="1" applyFont="1" applyFill="1" applyBorder="1" applyAlignment="1">
      <alignment vertical="center"/>
    </xf>
    <xf numFmtId="41" fontId="4" fillId="0" borderId="0" xfId="11" applyNumberFormat="1" applyFont="1" applyFill="1" applyBorder="1" applyAlignment="1">
      <alignment vertical="center"/>
    </xf>
    <xf numFmtId="43" fontId="4" fillId="0" borderId="0" xfId="11" applyNumberFormat="1" applyFont="1" applyBorder="1" applyAlignment="1">
      <alignment vertical="center"/>
    </xf>
    <xf numFmtId="43" fontId="4" fillId="0" borderId="0" xfId="1" applyNumberFormat="1" applyFont="1" applyFill="1" applyBorder="1" applyAlignment="1">
      <alignment vertical="center"/>
    </xf>
    <xf numFmtId="41" fontId="4" fillId="0" borderId="0" xfId="1" applyNumberFormat="1" applyFont="1" applyBorder="1" applyAlignment="1">
      <alignment horizontal="right" vertical="center" indent="1"/>
    </xf>
    <xf numFmtId="43" fontId="4" fillId="0" borderId="0" xfId="1" applyNumberFormat="1" applyFont="1" applyBorder="1" applyAlignment="1">
      <alignment vertical="center"/>
    </xf>
    <xf numFmtId="41" fontId="4" fillId="0" borderId="0" xfId="1" applyNumberFormat="1" applyFont="1" applyFill="1" applyBorder="1" applyAlignment="1">
      <alignment horizontal="right" vertical="center" indent="1"/>
    </xf>
    <xf numFmtId="41" fontId="10" fillId="0" borderId="1" xfId="12" applyNumberFormat="1" applyFont="1" applyBorder="1" applyAlignment="1">
      <alignment vertical="center"/>
    </xf>
    <xf numFmtId="41" fontId="4" fillId="0" borderId="1" xfId="11" applyNumberFormat="1" applyFont="1" applyFill="1" applyBorder="1" applyAlignment="1">
      <alignment vertical="center"/>
    </xf>
    <xf numFmtId="41" fontId="4" fillId="0" borderId="1" xfId="1" applyNumberFormat="1" applyFont="1" applyFill="1" applyBorder="1" applyAlignment="1">
      <alignment horizontal="right" vertical="center" indent="1"/>
    </xf>
    <xf numFmtId="43" fontId="4" fillId="0" borderId="1" xfId="1" applyNumberFormat="1" applyFont="1" applyFill="1" applyBorder="1" applyAlignment="1">
      <alignment vertical="center"/>
    </xf>
    <xf numFmtId="41" fontId="3" fillId="0" borderId="1" xfId="10" applyNumberFormat="1" applyFont="1" applyFill="1" applyBorder="1" applyAlignment="1">
      <alignment horizontal="center" vertical="center"/>
    </xf>
    <xf numFmtId="41" fontId="10" fillId="0" borderId="0" xfId="5" applyNumberFormat="1" applyFont="1" applyBorder="1" applyAlignment="1"/>
    <xf numFmtId="41" fontId="10" fillId="0" borderId="0" xfId="3" applyNumberFormat="1" applyFont="1" applyFill="1" applyBorder="1" applyAlignment="1"/>
    <xf numFmtId="41" fontId="10" fillId="0" borderId="1" xfId="3" applyNumberFormat="1" applyFont="1" applyFill="1" applyBorder="1" applyAlignment="1"/>
    <xf numFmtId="41" fontId="10" fillId="0" borderId="1" xfId="5" applyNumberFormat="1" applyFont="1" applyBorder="1" applyAlignment="1"/>
    <xf numFmtId="43" fontId="4" fillId="0" borderId="1" xfId="1" applyNumberFormat="1" applyFont="1" applyBorder="1" applyAlignment="1">
      <alignment vertical="center"/>
    </xf>
    <xf numFmtId="0" fontId="3" fillId="0" borderId="1" xfId="6" applyFont="1" applyFill="1" applyBorder="1" applyAlignment="1">
      <alignment horizontal="center" vertical="center"/>
    </xf>
    <xf numFmtId="41" fontId="4" fillId="0" borderId="0" xfId="1" applyNumberFormat="1" applyFont="1" applyBorder="1" applyAlignment="1">
      <alignment vertical="center"/>
    </xf>
    <xf numFmtId="41" fontId="4" fillId="0" borderId="0" xfId="1" applyNumberFormat="1" applyFont="1" applyFill="1" applyBorder="1" applyAlignment="1">
      <alignment vertical="center"/>
    </xf>
    <xf numFmtId="41" fontId="4" fillId="0" borderId="1" xfId="1" applyNumberFormat="1" applyFont="1" applyBorder="1" applyAlignment="1">
      <alignment horizontal="right" vertical="center" indent="1"/>
    </xf>
    <xf numFmtId="41" fontId="4" fillId="0" borderId="1" xfId="1" applyNumberFormat="1" applyFont="1" applyBorder="1" applyAlignment="1">
      <alignment vertical="center"/>
    </xf>
    <xf numFmtId="41" fontId="4" fillId="0" borderId="1" xfId="1" applyNumberFormat="1" applyFont="1" applyFill="1" applyBorder="1" applyAlignment="1">
      <alignment vertical="center"/>
    </xf>
    <xf numFmtId="0" fontId="4" fillId="0" borderId="1" xfId="1" applyFont="1" applyBorder="1" applyAlignment="1">
      <alignment horizontal="distributed" vertical="center"/>
    </xf>
    <xf numFmtId="0" fontId="4" fillId="0" borderId="3" xfId="1" applyFont="1" applyBorder="1" applyAlignment="1">
      <alignment horizontal="distributed" vertical="center"/>
    </xf>
    <xf numFmtId="41" fontId="4" fillId="0" borderId="0" xfId="14" quotePrefix="1" applyNumberFormat="1" applyFont="1" applyFill="1" applyBorder="1" applyAlignment="1">
      <alignment horizontal="right" vertical="center"/>
    </xf>
    <xf numFmtId="41" fontId="4" fillId="0" borderId="0" xfId="11" applyNumberFormat="1" applyFont="1" applyFill="1" applyBorder="1" applyAlignment="1">
      <alignment horizontal="right" vertical="center"/>
    </xf>
    <xf numFmtId="43" fontId="4" fillId="0" borderId="0" xfId="11" applyNumberFormat="1" applyFont="1" applyFill="1" applyBorder="1" applyAlignment="1">
      <alignment horizontal="right" vertical="center"/>
    </xf>
    <xf numFmtId="41" fontId="4" fillId="0" borderId="0" xfId="1" applyNumberFormat="1" applyFont="1" applyBorder="1" applyAlignment="1">
      <alignment horizontal="right" vertical="center"/>
    </xf>
    <xf numFmtId="41" fontId="4" fillId="0" borderId="0" xfId="1" applyNumberFormat="1" applyFont="1" applyFill="1" applyBorder="1" applyAlignment="1">
      <alignment horizontal="right" vertical="center"/>
    </xf>
    <xf numFmtId="41" fontId="4" fillId="0" borderId="1" xfId="14" quotePrefix="1" applyNumberFormat="1" applyFont="1" applyFill="1" applyBorder="1" applyAlignment="1">
      <alignment horizontal="right" vertical="center"/>
    </xf>
    <xf numFmtId="41" fontId="4" fillId="0" borderId="1" xfId="11" applyNumberFormat="1" applyFont="1" applyFill="1" applyBorder="1" applyAlignment="1">
      <alignment horizontal="right" vertical="center"/>
    </xf>
    <xf numFmtId="43" fontId="4" fillId="0" borderId="1" xfId="11" applyNumberFormat="1" applyFont="1" applyFill="1" applyBorder="1" applyAlignment="1">
      <alignment horizontal="right" vertical="center"/>
    </xf>
    <xf numFmtId="41" fontId="4" fillId="0" borderId="1" xfId="1" applyNumberFormat="1" applyFont="1" applyFill="1" applyBorder="1" applyAlignment="1">
      <alignment horizontal="right" vertical="center"/>
    </xf>
    <xf numFmtId="49" fontId="4" fillId="0" borderId="0" xfId="4" quotePrefix="1" applyNumberFormat="1" applyFont="1" applyBorder="1" applyAlignment="1" applyProtection="1">
      <alignment horizontal="center" vertical="center"/>
      <protection locked="0"/>
    </xf>
    <xf numFmtId="0" fontId="4" fillId="0" borderId="0" xfId="1" applyFont="1" applyFill="1" applyBorder="1" applyAlignment="1">
      <alignment horizontal="center" vertical="center"/>
    </xf>
    <xf numFmtId="0" fontId="3" fillId="0" borderId="1" xfId="1" applyFont="1" applyFill="1" applyBorder="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4" fillId="0" borderId="1" xfId="6" applyFont="1" applyFill="1" applyBorder="1" applyAlignment="1">
      <alignment horizontal="center" vertical="center"/>
    </xf>
    <xf numFmtId="0" fontId="4" fillId="0" borderId="3" xfId="6" applyFont="1" applyFill="1" applyBorder="1" applyAlignment="1">
      <alignment horizontal="center" vertical="center"/>
    </xf>
    <xf numFmtId="0" fontId="7" fillId="0" borderId="0" xfId="6" quotePrefix="1" applyFont="1" applyBorder="1" applyAlignment="1">
      <alignment horizontal="left" vertical="center"/>
    </xf>
    <xf numFmtId="41" fontId="7" fillId="0" borderId="0" xfId="6" quotePrefix="1" applyNumberFormat="1" applyFont="1" applyBorder="1" applyAlignment="1">
      <alignment horizontal="left" vertical="center"/>
    </xf>
    <xf numFmtId="0" fontId="10" fillId="0" borderId="1" xfId="16" applyFont="1" applyBorder="1" applyAlignment="1">
      <alignment horizontal="center" vertical="center"/>
    </xf>
    <xf numFmtId="0" fontId="4" fillId="0" borderId="0" xfId="6" applyFont="1" applyBorder="1" applyAlignment="1">
      <alignment vertical="center"/>
    </xf>
    <xf numFmtId="0" fontId="4" fillId="0" borderId="0" xfId="7" applyFont="1" applyBorder="1" applyAlignment="1">
      <alignment horizontal="distributed" vertical="center"/>
    </xf>
    <xf numFmtId="0" fontId="4" fillId="0" borderId="0" xfId="7" applyFont="1" applyBorder="1" applyAlignment="1">
      <alignment horizontal="distributed" vertical="center" wrapText="1"/>
    </xf>
    <xf numFmtId="43" fontId="4" fillId="0" borderId="0" xfId="6" applyNumberFormat="1" applyFont="1" applyBorder="1" applyAlignment="1">
      <alignment horizontal="right" vertical="center"/>
    </xf>
    <xf numFmtId="41" fontId="4" fillId="0" borderId="0" xfId="7" applyNumberFormat="1" applyFont="1" applyBorder="1" applyAlignment="1">
      <alignment horizontal="right" vertical="center"/>
    </xf>
    <xf numFmtId="43" fontId="4" fillId="0" borderId="0" xfId="7" applyNumberFormat="1" applyFont="1" applyBorder="1" applyAlignment="1">
      <alignment horizontal="right" vertical="center"/>
    </xf>
    <xf numFmtId="43" fontId="4" fillId="0" borderId="2" xfId="6" applyNumberFormat="1" applyFont="1" applyBorder="1" applyAlignment="1">
      <alignment horizontal="right" vertical="center"/>
    </xf>
    <xf numFmtId="43" fontId="4" fillId="0" borderId="1" xfId="6" applyNumberFormat="1" applyFont="1" applyBorder="1" applyAlignment="1">
      <alignment horizontal="right" vertical="center"/>
    </xf>
    <xf numFmtId="0" fontId="4" fillId="0" borderId="0" xfId="13" applyFont="1" applyBorder="1" applyAlignment="1">
      <alignment horizontal="distributed" vertical="center"/>
    </xf>
    <xf numFmtId="0" fontId="4" fillId="0" borderId="1" xfId="13" applyFont="1" applyBorder="1" applyAlignment="1">
      <alignment horizontal="distributed" vertical="center"/>
    </xf>
    <xf numFmtId="0" fontId="4" fillId="0" borderId="0" xfId="1" applyFont="1" applyFill="1" applyBorder="1" applyAlignment="1">
      <alignment vertical="center"/>
    </xf>
    <xf numFmtId="0" fontId="8" fillId="0" borderId="0" xfId="1" applyFont="1" applyFill="1" applyBorder="1" applyAlignment="1">
      <alignment vertical="center"/>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4" fillId="0" borderId="0" xfId="1" applyFont="1" applyFill="1" applyBorder="1" applyAlignment="1">
      <alignment vertical="top"/>
    </xf>
    <xf numFmtId="0" fontId="6" fillId="0" borderId="0" xfId="1" applyFont="1" applyFill="1" applyBorder="1" applyAlignment="1">
      <alignment horizontal="left" vertical="center"/>
    </xf>
    <xf numFmtId="0" fontId="3" fillId="0" borderId="0" xfId="1" applyFont="1" applyFill="1" applyBorder="1" applyAlignment="1">
      <alignment horizontal="left" vertical="center"/>
    </xf>
    <xf numFmtId="0" fontId="4" fillId="0" borderId="0" xfId="13" applyFont="1" applyBorder="1" applyAlignment="1">
      <alignment vertical="center"/>
    </xf>
    <xf numFmtId="0" fontId="4" fillId="0" borderId="3" xfId="13" applyFont="1" applyBorder="1" applyAlignment="1">
      <alignment horizontal="center" vertical="center"/>
    </xf>
    <xf numFmtId="41" fontId="4" fillId="0" borderId="0" xfId="13" applyNumberFormat="1" applyFont="1" applyBorder="1" applyAlignment="1">
      <alignment horizontal="right" vertical="center"/>
    </xf>
    <xf numFmtId="0" fontId="7" fillId="0" borderId="0" xfId="13" applyFont="1" applyBorder="1" applyAlignment="1">
      <alignment vertical="center"/>
    </xf>
    <xf numFmtId="177" fontId="7" fillId="0" borderId="0" xfId="13" applyNumberFormat="1" applyFont="1" applyBorder="1" applyAlignment="1">
      <alignment vertical="center"/>
    </xf>
    <xf numFmtId="0" fontId="13" fillId="0" borderId="0" xfId="6" quotePrefix="1" applyFont="1" applyBorder="1" applyAlignment="1">
      <alignment horizontal="center" vertical="center"/>
    </xf>
    <xf numFmtId="0" fontId="13" fillId="0" borderId="0" xfId="6" applyFont="1" applyBorder="1" applyAlignment="1">
      <alignment vertical="center"/>
    </xf>
    <xf numFmtId="0" fontId="4" fillId="0" borderId="1" xfId="7" applyFont="1" applyBorder="1" applyAlignment="1">
      <alignment horizontal="distributed" vertical="center"/>
    </xf>
    <xf numFmtId="178" fontId="4" fillId="0" borderId="0" xfId="6" applyNumberFormat="1" applyFont="1" applyBorder="1" applyAlignment="1">
      <alignment vertical="center"/>
    </xf>
    <xf numFmtId="0" fontId="13" fillId="0" borderId="0" xfId="6" applyFont="1" applyBorder="1" applyAlignment="1">
      <alignment horizontal="center" vertical="center"/>
    </xf>
    <xf numFmtId="41" fontId="4" fillId="0" borderId="3" xfId="6" applyNumberFormat="1" applyFont="1" applyBorder="1" applyAlignment="1">
      <alignment horizontal="center" vertical="center"/>
    </xf>
    <xf numFmtId="43" fontId="4" fillId="0" borderId="0" xfId="7" applyNumberFormat="1" applyFont="1" applyBorder="1">
      <alignment vertical="center"/>
    </xf>
    <xf numFmtId="41" fontId="4" fillId="0" borderId="1" xfId="7" applyNumberFormat="1" applyFont="1" applyBorder="1" applyAlignment="1">
      <alignment horizontal="right" vertical="center"/>
    </xf>
    <xf numFmtId="43" fontId="4" fillId="0" borderId="1" xfId="7" applyNumberFormat="1" applyFont="1" applyBorder="1">
      <alignment vertical="center"/>
    </xf>
    <xf numFmtId="41" fontId="7" fillId="0" borderId="0" xfId="6" applyNumberFormat="1" applyFont="1" applyBorder="1" applyAlignment="1">
      <alignment vertical="center"/>
    </xf>
    <xf numFmtId="0" fontId="7" fillId="0" borderId="0" xfId="6" applyFont="1" applyBorder="1" applyAlignment="1">
      <alignment vertical="center"/>
    </xf>
    <xf numFmtId="41" fontId="4" fillId="0" borderId="0" xfId="6" applyNumberFormat="1" applyFont="1" applyBorder="1" applyAlignment="1">
      <alignment vertical="center"/>
    </xf>
    <xf numFmtId="0" fontId="10" fillId="0" borderId="0" xfId="6" applyFont="1" applyBorder="1">
      <alignment vertical="center"/>
    </xf>
    <xf numFmtId="0" fontId="10" fillId="0" borderId="3" xfId="16" applyFont="1" applyBorder="1" applyAlignment="1">
      <alignment horizontal="center" vertical="center"/>
    </xf>
    <xf numFmtId="38" fontId="10" fillId="0" borderId="3" xfId="16" applyNumberFormat="1" applyFont="1" applyBorder="1" applyAlignment="1">
      <alignment horizontal="center" vertical="center"/>
    </xf>
    <xf numFmtId="49" fontId="10" fillId="0" borderId="0" xfId="16" quotePrefix="1" applyNumberFormat="1" applyFont="1" applyBorder="1" applyAlignment="1">
      <alignment horizontal="center" vertical="center"/>
    </xf>
    <xf numFmtId="41" fontId="10" fillId="0" borderId="0" xfId="16" applyNumberFormat="1" applyFont="1" applyBorder="1" applyAlignment="1">
      <alignment horizontal="right" vertical="center"/>
    </xf>
    <xf numFmtId="43" fontId="10" fillId="0" borderId="0" xfId="16" applyNumberFormat="1" applyFont="1" applyBorder="1" applyAlignment="1">
      <alignment horizontal="right" vertical="center"/>
    </xf>
    <xf numFmtId="49" fontId="10" fillId="0" borderId="1" xfId="16" quotePrefix="1" applyNumberFormat="1" applyFont="1" applyBorder="1" applyAlignment="1">
      <alignment horizontal="center" vertical="center"/>
    </xf>
    <xf numFmtId="41" fontId="10" fillId="0" borderId="1" xfId="16" applyNumberFormat="1" applyFont="1" applyBorder="1" applyAlignment="1">
      <alignment horizontal="right" vertical="center"/>
    </xf>
    <xf numFmtId="43" fontId="10" fillId="0" borderId="1" xfId="16" applyNumberFormat="1" applyFont="1" applyBorder="1" applyAlignment="1">
      <alignment horizontal="right" vertical="center"/>
    </xf>
    <xf numFmtId="0" fontId="10" fillId="0" borderId="0" xfId="16" applyFont="1" applyBorder="1">
      <alignment vertical="center"/>
    </xf>
    <xf numFmtId="0" fontId="4" fillId="0" borderId="0" xfId="1" applyFont="1" applyFill="1" applyBorder="1" applyAlignment="1">
      <alignment horizontal="center" vertical="top"/>
    </xf>
    <xf numFmtId="0" fontId="4" fillId="0" borderId="0" xfId="1" applyFont="1" applyBorder="1" applyAlignment="1">
      <alignment vertical="center"/>
    </xf>
    <xf numFmtId="43" fontId="4" fillId="0" borderId="2" xfId="1" applyNumberFormat="1" applyFont="1" applyBorder="1" applyAlignment="1">
      <alignment horizontal="right" vertical="center" indent="1"/>
    </xf>
    <xf numFmtId="3" fontId="4" fillId="0" borderId="0" xfId="1" applyNumberFormat="1" applyFont="1" applyBorder="1" applyAlignment="1">
      <alignment horizontal="right" vertical="center" indent="1"/>
    </xf>
    <xf numFmtId="43" fontId="4" fillId="0" borderId="0" xfId="1" applyNumberFormat="1" applyFont="1" applyBorder="1" applyAlignment="1">
      <alignment horizontal="right" vertical="center" indent="1"/>
    </xf>
    <xf numFmtId="43" fontId="4" fillId="0" borderId="1" xfId="1" applyNumberFormat="1" applyFont="1" applyBorder="1" applyAlignment="1">
      <alignment horizontal="right" vertical="center" indent="1"/>
    </xf>
    <xf numFmtId="3" fontId="4" fillId="0" borderId="1" xfId="1" applyNumberFormat="1" applyFont="1" applyBorder="1" applyAlignment="1">
      <alignment horizontal="right" vertical="center" indent="1"/>
    </xf>
    <xf numFmtId="0" fontId="4" fillId="0" borderId="0" xfId="1" applyFont="1" applyBorder="1" applyAlignment="1">
      <alignment horizontal="center" vertical="top"/>
    </xf>
    <xf numFmtId="41" fontId="4" fillId="0" borderId="0" xfId="6" applyNumberFormat="1" applyFont="1" applyBorder="1">
      <alignment vertical="center"/>
    </xf>
    <xf numFmtId="0" fontId="4" fillId="0" borderId="0" xfId="6" applyFont="1" applyBorder="1">
      <alignment vertical="center"/>
    </xf>
    <xf numFmtId="41" fontId="4" fillId="0" borderId="0" xfId="15" applyNumberFormat="1" applyFont="1" applyFill="1" applyBorder="1" applyAlignment="1">
      <alignment horizontal="center" vertical="center"/>
    </xf>
    <xf numFmtId="41" fontId="4" fillId="0" borderId="1" xfId="15" applyNumberFormat="1" applyFont="1" applyFill="1" applyBorder="1" applyAlignment="1">
      <alignment horizontal="center" vertical="center"/>
    </xf>
    <xf numFmtId="41" fontId="4" fillId="0" borderId="1" xfId="15" applyNumberFormat="1" applyFont="1" applyFill="1" applyBorder="1" applyAlignment="1">
      <alignment horizontal="right" vertical="center"/>
    </xf>
    <xf numFmtId="0" fontId="4" fillId="0" borderId="0" xfId="1" applyFont="1" applyBorder="1" applyAlignment="1">
      <alignment vertical="top"/>
    </xf>
    <xf numFmtId="0" fontId="3" fillId="0" borderId="0" xfId="1" applyFont="1" applyFill="1" applyBorder="1" applyAlignment="1">
      <alignment vertical="center"/>
    </xf>
    <xf numFmtId="0" fontId="8" fillId="0" borderId="0" xfId="1" applyFont="1" applyBorder="1" applyAlignment="1">
      <alignment vertical="center"/>
    </xf>
    <xf numFmtId="38" fontId="7" fillId="0" borderId="0" xfId="1" applyNumberFormat="1" applyFont="1" applyBorder="1" applyAlignment="1">
      <alignment vertical="center"/>
    </xf>
    <xf numFmtId="0" fontId="7" fillId="0" borderId="0" xfId="1" applyFont="1" applyBorder="1" applyAlignment="1">
      <alignment vertical="top"/>
    </xf>
    <xf numFmtId="38" fontId="4" fillId="0" borderId="0" xfId="1" applyNumberFormat="1" applyFont="1" applyBorder="1" applyAlignment="1">
      <alignment vertical="top"/>
    </xf>
    <xf numFmtId="38" fontId="4" fillId="0" borderId="0" xfId="1" applyNumberFormat="1" applyFont="1" applyBorder="1" applyAlignment="1">
      <alignment vertical="center"/>
    </xf>
    <xf numFmtId="41" fontId="4" fillId="0" borderId="1" xfId="6" applyNumberFormat="1" applyFont="1" applyFill="1" applyBorder="1" applyAlignment="1">
      <alignment horizontal="center" vertical="center"/>
    </xf>
    <xf numFmtId="43" fontId="4" fillId="0" borderId="0" xfId="1" applyNumberFormat="1" applyFont="1" applyBorder="1" applyAlignment="1">
      <alignment horizontal="right" vertical="center"/>
    </xf>
    <xf numFmtId="43" fontId="4" fillId="0" borderId="1" xfId="1" applyNumberFormat="1" applyFont="1" applyBorder="1" applyAlignment="1">
      <alignment horizontal="right" vertical="center"/>
    </xf>
    <xf numFmtId="0" fontId="8" fillId="0" borderId="0" xfId="6" quotePrefix="1" applyFont="1" applyFill="1" applyBorder="1" applyAlignment="1">
      <alignment horizontal="left" vertical="center"/>
    </xf>
    <xf numFmtId="41" fontId="4" fillId="0" borderId="0" xfId="6" applyNumberFormat="1" applyFont="1" applyFill="1" applyBorder="1" applyAlignment="1">
      <alignment vertical="center"/>
    </xf>
    <xf numFmtId="43" fontId="4" fillId="0" borderId="0" xfId="6" applyNumberFormat="1" applyFont="1" applyFill="1" applyBorder="1" applyAlignment="1">
      <alignment vertical="center"/>
    </xf>
    <xf numFmtId="41" fontId="4" fillId="0" borderId="0" xfId="6" applyNumberFormat="1" applyFont="1" applyFill="1" applyBorder="1">
      <alignment vertical="center"/>
    </xf>
    <xf numFmtId="43" fontId="4" fillId="0" borderId="0" xfId="6" applyNumberFormat="1" applyFont="1" applyFill="1" applyBorder="1">
      <alignment vertical="center"/>
    </xf>
    <xf numFmtId="43" fontId="7" fillId="0" borderId="0" xfId="6" quotePrefix="1" applyNumberFormat="1" applyFont="1" applyBorder="1" applyAlignment="1">
      <alignment horizontal="left" vertical="center"/>
    </xf>
    <xf numFmtId="43" fontId="7" fillId="0" borderId="0" xfId="6" applyNumberFormat="1" applyFont="1" applyBorder="1" applyAlignment="1">
      <alignment vertical="center"/>
    </xf>
    <xf numFmtId="41" fontId="4" fillId="0" borderId="0" xfId="13" applyNumberFormat="1" applyFont="1" applyBorder="1" applyAlignment="1">
      <alignment vertical="center"/>
    </xf>
    <xf numFmtId="43" fontId="4" fillId="0" borderId="0" xfId="13" applyNumberFormat="1" applyFont="1" applyBorder="1" applyAlignment="1">
      <alignment vertical="center"/>
    </xf>
    <xf numFmtId="41" fontId="4" fillId="0" borderId="2" xfId="6" applyNumberFormat="1" applyFont="1" applyBorder="1" applyAlignment="1">
      <alignment horizontal="right" vertical="center"/>
    </xf>
    <xf numFmtId="43" fontId="4" fillId="0" borderId="0" xfId="6" applyNumberFormat="1" applyFont="1" applyBorder="1" applyAlignment="1">
      <alignment vertical="center"/>
    </xf>
    <xf numFmtId="0" fontId="21" fillId="0" borderId="0" xfId="1" applyFont="1" applyFill="1" applyBorder="1" applyAlignment="1">
      <alignment vertical="center"/>
    </xf>
    <xf numFmtId="41" fontId="7" fillId="0" borderId="0" xfId="10" applyNumberFormat="1" applyFont="1" applyFill="1" applyBorder="1" applyAlignment="1">
      <alignment vertical="center"/>
    </xf>
    <xf numFmtId="41" fontId="7" fillId="0" borderId="0" xfId="10" applyNumberFormat="1" applyFont="1" applyFill="1" applyBorder="1">
      <alignment vertical="center"/>
    </xf>
    <xf numFmtId="43" fontId="7" fillId="0" borderId="0" xfId="10" applyNumberFormat="1" applyFont="1" applyFill="1" applyBorder="1">
      <alignment vertical="center"/>
    </xf>
    <xf numFmtId="0" fontId="13" fillId="0" borderId="0" xfId="6" applyFont="1" applyFill="1" applyBorder="1" applyAlignment="1">
      <alignment vertical="center"/>
    </xf>
    <xf numFmtId="41" fontId="20" fillId="0" borderId="0" xfId="7" applyNumberFormat="1" applyFont="1" applyBorder="1" applyAlignment="1">
      <alignment horizontal="right" vertical="center"/>
    </xf>
    <xf numFmtId="0" fontId="10" fillId="0" borderId="0" xfId="7" applyFont="1" applyFill="1" applyBorder="1" applyAlignment="1"/>
    <xf numFmtId="0" fontId="10" fillId="0" borderId="0" xfId="0" applyFont="1" applyBorder="1" applyAlignment="1">
      <alignment horizontal="distributed" vertical="center"/>
    </xf>
    <xf numFmtId="41" fontId="10" fillId="0" borderId="0" xfId="0" applyNumberFormat="1" applyFont="1" applyBorder="1" applyAlignment="1">
      <alignment horizontal="right" vertical="center"/>
    </xf>
    <xf numFmtId="43" fontId="10" fillId="0" borderId="0" xfId="0" applyNumberFormat="1" applyFont="1" applyBorder="1" applyAlignment="1">
      <alignment horizontal="right" vertical="center"/>
    </xf>
    <xf numFmtId="0" fontId="10" fillId="0" borderId="0" xfId="0" applyFont="1" applyBorder="1">
      <alignment vertical="center"/>
    </xf>
    <xf numFmtId="41" fontId="20" fillId="0" borderId="1" xfId="7" applyNumberFormat="1" applyFont="1" applyBorder="1" applyAlignment="1">
      <alignment horizontal="right" vertical="center"/>
    </xf>
    <xf numFmtId="0" fontId="8" fillId="0" borderId="0" xfId="6" applyFont="1" applyFill="1" applyBorder="1" applyAlignment="1">
      <alignment vertical="center"/>
    </xf>
    <xf numFmtId="41" fontId="30" fillId="0" borderId="1" xfId="6" applyNumberFormat="1" applyFont="1" applyFill="1" applyBorder="1" applyAlignment="1">
      <alignment horizontal="center" vertical="center"/>
    </xf>
    <xf numFmtId="41" fontId="4" fillId="0" borderId="0" xfId="6" applyNumberFormat="1" applyFont="1" applyFill="1" applyBorder="1" applyAlignment="1">
      <alignment horizontal="center" vertical="center" wrapText="1"/>
    </xf>
    <xf numFmtId="41" fontId="4" fillId="0" borderId="0" xfId="6" applyNumberFormat="1" applyFont="1" applyFill="1" applyBorder="1" applyAlignment="1">
      <alignment horizontal="center" vertical="center"/>
    </xf>
    <xf numFmtId="0" fontId="30" fillId="0" borderId="3" xfId="6" applyFont="1" applyFill="1" applyBorder="1" applyAlignment="1">
      <alignment horizontal="center" vertical="center"/>
    </xf>
    <xf numFmtId="41" fontId="3" fillId="0" borderId="3" xfId="6" applyNumberFormat="1" applyFont="1" applyFill="1" applyBorder="1" applyAlignment="1">
      <alignment horizontal="center" vertical="center"/>
    </xf>
    <xf numFmtId="43" fontId="4" fillId="0" borderId="3" xfId="6" applyNumberFormat="1" applyFont="1" applyFill="1" applyBorder="1" applyAlignment="1">
      <alignment horizontal="center" vertical="center"/>
    </xf>
    <xf numFmtId="0" fontId="7" fillId="0" borderId="0" xfId="6" quotePrefix="1" applyFont="1" applyBorder="1" applyAlignment="1">
      <alignment horizontal="left" vertical="center"/>
    </xf>
    <xf numFmtId="0" fontId="4" fillId="0" borderId="0" xfId="6" applyFont="1" applyBorder="1" applyAlignment="1">
      <alignment vertical="center"/>
    </xf>
    <xf numFmtId="0" fontId="7" fillId="0" borderId="0" xfId="13" quotePrefix="1" applyFont="1" applyBorder="1" applyAlignment="1">
      <alignment horizontal="left" vertical="center"/>
    </xf>
    <xf numFmtId="0" fontId="30" fillId="0" borderId="0" xfId="7" applyFont="1" applyBorder="1" applyAlignment="1">
      <alignment horizontal="distributed" vertical="center"/>
    </xf>
    <xf numFmtId="41" fontId="4" fillId="0" borderId="0" xfId="7" applyNumberFormat="1" applyFont="1" applyBorder="1" applyAlignment="1">
      <alignment horizontal="right" vertical="center" indent="1"/>
    </xf>
    <xf numFmtId="41" fontId="4" fillId="0" borderId="1" xfId="7" applyNumberFormat="1" applyFont="1" applyBorder="1" applyAlignment="1">
      <alignment horizontal="right" vertical="center" indent="1"/>
    </xf>
    <xf numFmtId="43" fontId="4" fillId="0" borderId="0" xfId="7" applyNumberFormat="1" applyFont="1" applyBorder="1" applyAlignment="1">
      <alignment horizontal="right" vertical="center" indent="1"/>
    </xf>
    <xf numFmtId="43" fontId="4" fillId="0" borderId="1" xfId="7" applyNumberFormat="1" applyFont="1" applyBorder="1" applyAlignment="1">
      <alignment horizontal="right" vertical="center" indent="1"/>
    </xf>
    <xf numFmtId="43" fontId="10" fillId="0" borderId="1" xfId="3" applyNumberFormat="1" applyFont="1" applyFill="1" applyBorder="1" applyAlignment="1">
      <alignment horizontal="center"/>
    </xf>
    <xf numFmtId="41" fontId="10" fillId="0" borderId="0" xfId="12" applyNumberFormat="1" applyFont="1" applyBorder="1" applyAlignment="1">
      <alignment vertical="center"/>
    </xf>
    <xf numFmtId="176" fontId="10" fillId="0" borderId="2" xfId="0" applyNumberFormat="1" applyFont="1" applyBorder="1" applyAlignment="1">
      <alignment horizontal="right" vertical="center"/>
    </xf>
    <xf numFmtId="43" fontId="10" fillId="0" borderId="2" xfId="0" applyNumberFormat="1" applyFont="1" applyBorder="1" applyAlignment="1">
      <alignment horizontal="right" vertical="center"/>
    </xf>
    <xf numFmtId="43" fontId="10" fillId="0" borderId="1" xfId="0" applyNumberFormat="1" applyFont="1" applyBorder="1" applyAlignment="1">
      <alignment horizontal="right" vertical="center"/>
    </xf>
    <xf numFmtId="41" fontId="4" fillId="0" borderId="0" xfId="15" applyNumberFormat="1" applyFont="1" applyFill="1" applyBorder="1" applyAlignment="1">
      <alignment horizontal="right" vertical="center"/>
    </xf>
    <xf numFmtId="43" fontId="4" fillId="0" borderId="1" xfId="7" applyNumberFormat="1" applyFont="1" applyBorder="1" applyAlignment="1">
      <alignment horizontal="right" vertical="center"/>
    </xf>
    <xf numFmtId="49" fontId="4" fillId="0" borderId="3" xfId="6" quotePrefix="1" applyNumberFormat="1" applyFont="1" applyBorder="1" applyAlignment="1">
      <alignment horizontal="center" vertical="center"/>
    </xf>
    <xf numFmtId="0" fontId="4" fillId="0" borderId="2" xfId="13" applyFont="1" applyBorder="1" applyAlignment="1">
      <alignment horizontal="center" vertical="center"/>
    </xf>
    <xf numFmtId="0" fontId="7" fillId="0" borderId="0" xfId="6" quotePrefix="1" applyFont="1" applyBorder="1" applyAlignment="1">
      <alignment horizontal="left" vertical="center"/>
    </xf>
    <xf numFmtId="41" fontId="7" fillId="0" borderId="0" xfId="6" quotePrefix="1" applyNumberFormat="1" applyFont="1" applyBorder="1" applyAlignment="1">
      <alignment horizontal="left" vertical="center"/>
    </xf>
    <xf numFmtId="0" fontId="4" fillId="0" borderId="0" xfId="6" applyFont="1" applyBorder="1" applyAlignment="1">
      <alignment vertical="center"/>
    </xf>
    <xf numFmtId="0" fontId="30" fillId="0" borderId="0" xfId="6" applyFont="1" applyBorder="1" applyAlignment="1">
      <alignment horizontal="center" vertical="center"/>
    </xf>
    <xf numFmtId="41" fontId="30" fillId="0" borderId="1" xfId="6" quotePrefix="1" applyNumberFormat="1" applyFont="1" applyBorder="1" applyAlignment="1">
      <alignment horizontal="center" vertical="center"/>
    </xf>
    <xf numFmtId="43" fontId="30" fillId="0" borderId="3" xfId="6" quotePrefix="1" applyNumberFormat="1" applyFont="1" applyBorder="1" applyAlignment="1">
      <alignment horizontal="center" vertical="center"/>
    </xf>
    <xf numFmtId="0" fontId="30" fillId="0" borderId="3" xfId="6" applyFont="1" applyBorder="1" applyAlignment="1">
      <alignment horizontal="center" vertical="center"/>
    </xf>
    <xf numFmtId="0" fontId="4" fillId="0" borderId="0" xfId="6" applyFont="1" applyBorder="1" applyAlignment="1">
      <alignment vertical="center"/>
    </xf>
    <xf numFmtId="41" fontId="4" fillId="0" borderId="1" xfId="13" applyNumberFormat="1" applyFont="1" applyBorder="1" applyAlignment="1">
      <alignment vertical="center"/>
    </xf>
    <xf numFmtId="0" fontId="7" fillId="0" borderId="0" xfId="6" quotePrefix="1" applyFont="1" applyBorder="1" applyAlignment="1">
      <alignment horizontal="left" vertical="center"/>
    </xf>
    <xf numFmtId="43" fontId="4" fillId="0" borderId="0" xfId="6" applyNumberFormat="1" applyFont="1" applyFill="1" applyBorder="1" applyAlignment="1">
      <alignment horizontal="center" vertical="center" wrapText="1"/>
    </xf>
    <xf numFmtId="43" fontId="4" fillId="0" borderId="1" xfId="6" applyNumberFormat="1" applyFont="1" applyFill="1" applyBorder="1" applyAlignment="1">
      <alignment horizontal="center" vertical="center" wrapText="1"/>
    </xf>
    <xf numFmtId="0" fontId="17" fillId="0" borderId="0" xfId="1" applyFont="1" applyFill="1" applyBorder="1" applyAlignment="1">
      <alignment vertical="center"/>
    </xf>
    <xf numFmtId="0" fontId="23" fillId="0" borderId="1" xfId="16" applyFont="1" applyFill="1" applyBorder="1" applyAlignment="1">
      <alignment horizontal="center" vertical="center"/>
    </xf>
    <xf numFmtId="0" fontId="4" fillId="0" borderId="0" xfId="7" applyFont="1" applyFill="1" applyBorder="1" applyAlignment="1">
      <alignment horizontal="distributed" vertical="center"/>
    </xf>
    <xf numFmtId="0" fontId="4" fillId="0" borderId="1" xfId="7" applyFont="1" applyFill="1" applyBorder="1" applyAlignment="1">
      <alignment horizontal="distributed" vertical="center"/>
    </xf>
    <xf numFmtId="3" fontId="4" fillId="0" borderId="0" xfId="6" applyNumberFormat="1" applyFont="1" applyFill="1" applyBorder="1" applyAlignment="1">
      <alignment vertical="center"/>
    </xf>
    <xf numFmtId="3" fontId="10" fillId="0" borderId="0" xfId="7" applyNumberFormat="1" applyFont="1" applyFill="1" applyBorder="1" applyAlignment="1"/>
    <xf numFmtId="176" fontId="10" fillId="0" borderId="2" xfId="0" applyNumberFormat="1" applyFont="1" applyFill="1" applyBorder="1" applyAlignment="1">
      <alignment horizontal="right" vertical="center"/>
    </xf>
    <xf numFmtId="0" fontId="4" fillId="0" borderId="3" xfId="16" applyFont="1" applyFill="1" applyBorder="1" applyAlignment="1">
      <alignment horizontal="center" vertical="center"/>
    </xf>
    <xf numFmtId="41" fontId="4" fillId="0" borderId="2" xfId="15" applyNumberFormat="1" applyFont="1" applyFill="1" applyBorder="1" applyAlignment="1">
      <alignment horizontal="center" vertical="center"/>
    </xf>
    <xf numFmtId="179" fontId="4" fillId="0" borderId="0" xfId="1" applyNumberFormat="1" applyFont="1" applyFill="1" applyBorder="1" applyAlignment="1">
      <alignment vertical="center"/>
    </xf>
    <xf numFmtId="0" fontId="7" fillId="0" borderId="0" xfId="10" quotePrefix="1" applyFont="1" applyFill="1" applyBorder="1" applyAlignment="1">
      <alignment horizontal="left" vertical="center"/>
    </xf>
    <xf numFmtId="0" fontId="7" fillId="0" borderId="0" xfId="1" applyFont="1" applyFill="1" applyBorder="1" applyAlignment="1">
      <alignment horizontal="left" vertical="top" wrapText="1"/>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31" fillId="0" borderId="0"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3" fillId="0" borderId="3" xfId="1" applyFont="1" applyFill="1" applyBorder="1" applyAlignment="1">
      <alignment horizontal="center" vertical="center"/>
    </xf>
    <xf numFmtId="0" fontId="4" fillId="0" borderId="2" xfId="6" applyFont="1" applyFill="1" applyBorder="1" applyAlignment="1">
      <alignment horizontal="center" vertical="center"/>
    </xf>
    <xf numFmtId="0" fontId="4" fillId="0" borderId="0" xfId="6" applyFont="1" applyFill="1" applyBorder="1" applyAlignment="1">
      <alignment horizontal="center" vertical="center"/>
    </xf>
    <xf numFmtId="41" fontId="4" fillId="0" borderId="3" xfId="6" quotePrefix="1" applyNumberFormat="1" applyFont="1" applyFill="1" applyBorder="1" applyAlignment="1">
      <alignment horizontal="center" vertical="center"/>
    </xf>
    <xf numFmtId="0" fontId="13" fillId="0" borderId="0" xfId="6" quotePrefix="1" applyFont="1" applyFill="1" applyBorder="1" applyAlignment="1">
      <alignment horizontal="center" vertical="center"/>
    </xf>
    <xf numFmtId="38" fontId="13" fillId="0" borderId="0" xfId="6" quotePrefix="1" applyNumberFormat="1" applyFont="1" applyFill="1" applyBorder="1" applyAlignment="1">
      <alignment horizontal="center" vertical="center"/>
    </xf>
    <xf numFmtId="0" fontId="7" fillId="0" borderId="1" xfId="6" applyFont="1" applyFill="1" applyBorder="1" applyAlignment="1">
      <alignment horizontal="right" vertical="center"/>
    </xf>
    <xf numFmtId="38" fontId="7" fillId="0" borderId="1" xfId="6" applyNumberFormat="1" applyFont="1" applyFill="1" applyBorder="1" applyAlignment="1">
      <alignment horizontal="right"/>
    </xf>
    <xf numFmtId="0" fontId="7" fillId="0" borderId="1" xfId="6" applyFont="1" applyFill="1" applyBorder="1" applyAlignment="1">
      <alignment horizontal="right"/>
    </xf>
    <xf numFmtId="38" fontId="7" fillId="0" borderId="1" xfId="6" applyNumberFormat="1" applyFont="1" applyFill="1" applyBorder="1" applyAlignment="1">
      <alignment horizontal="right" vertical="center"/>
    </xf>
    <xf numFmtId="0" fontId="7" fillId="0" borderId="2" xfId="6" quotePrefix="1" applyFont="1" applyFill="1" applyBorder="1" applyAlignment="1">
      <alignment horizontal="left" vertical="center"/>
    </xf>
    <xf numFmtId="49" fontId="7" fillId="0" borderId="0" xfId="8" applyNumberFormat="1" applyFont="1" applyFill="1" applyBorder="1" applyAlignment="1">
      <alignment horizontal="left" vertical="center" wrapText="1"/>
    </xf>
    <xf numFmtId="49" fontId="7" fillId="0" borderId="0" xfId="8" applyNumberFormat="1" applyFont="1" applyFill="1" applyBorder="1" applyAlignment="1">
      <alignment horizontal="left" vertical="center"/>
    </xf>
    <xf numFmtId="0" fontId="13" fillId="0" borderId="0" xfId="1" applyFont="1" applyFill="1" applyBorder="1" applyAlignment="1">
      <alignment horizontal="center" vertical="center"/>
    </xf>
    <xf numFmtId="0" fontId="4" fillId="0" borderId="3" xfId="6" applyFont="1" applyFill="1" applyBorder="1" applyAlignment="1">
      <alignment horizontal="distributed" vertical="center" indent="3"/>
    </xf>
    <xf numFmtId="0" fontId="23" fillId="0" borderId="3" xfId="6" applyFont="1" applyFill="1" applyBorder="1" applyAlignment="1">
      <alignment horizontal="center" vertical="center"/>
    </xf>
    <xf numFmtId="0" fontId="3" fillId="0" borderId="3" xfId="6" applyFont="1" applyFill="1" applyBorder="1" applyAlignment="1">
      <alignment horizontal="center" vertical="center"/>
    </xf>
    <xf numFmtId="0" fontId="4" fillId="0" borderId="2" xfId="6" applyFont="1" applyFill="1" applyBorder="1" applyAlignment="1">
      <alignment horizontal="distributed" vertical="center" indent="3"/>
    </xf>
    <xf numFmtId="0" fontId="3" fillId="0" borderId="3" xfId="6" applyFont="1" applyFill="1" applyBorder="1" applyAlignment="1">
      <alignment horizontal="distributed" vertical="center" indent="2"/>
    </xf>
    <xf numFmtId="0" fontId="4" fillId="0" borderId="3" xfId="6" applyFont="1" applyFill="1" applyBorder="1" applyAlignment="1">
      <alignment horizontal="distributed" vertical="center" indent="2"/>
    </xf>
    <xf numFmtId="49" fontId="8" fillId="0" borderId="2" xfId="10" applyNumberFormat="1" applyFont="1" applyFill="1" applyBorder="1" applyAlignment="1">
      <alignment horizontal="left" vertical="center"/>
    </xf>
    <xf numFmtId="0" fontId="7" fillId="0" borderId="2" xfId="10" applyFont="1" applyFill="1" applyBorder="1" applyAlignment="1">
      <alignment horizontal="left" vertical="center"/>
    </xf>
    <xf numFmtId="0" fontId="7" fillId="0" borderId="2" xfId="10" applyFont="1" applyFill="1" applyBorder="1" applyAlignment="1">
      <alignment vertical="center"/>
    </xf>
    <xf numFmtId="49" fontId="7" fillId="0" borderId="0" xfId="10" applyNumberFormat="1" applyFont="1" applyFill="1" applyBorder="1" applyAlignment="1">
      <alignment horizontal="left" vertical="center" wrapText="1"/>
    </xf>
    <xf numFmtId="0" fontId="7" fillId="0" borderId="0" xfId="10" applyFont="1" applyFill="1" applyBorder="1" applyAlignment="1">
      <alignment horizontal="left" vertical="center"/>
    </xf>
    <xf numFmtId="0" fontId="7" fillId="0" borderId="0" xfId="10" applyFont="1" applyFill="1" applyBorder="1" applyAlignment="1">
      <alignment vertical="center"/>
    </xf>
    <xf numFmtId="0" fontId="4" fillId="0" borderId="2" xfId="10" applyFont="1" applyFill="1" applyBorder="1" applyAlignment="1">
      <alignment horizontal="center" vertical="center"/>
    </xf>
    <xf numFmtId="0" fontId="23" fillId="0" borderId="0" xfId="10" applyFont="1" applyFill="1" applyBorder="1" applyAlignment="1">
      <alignment horizontal="center" vertical="center"/>
    </xf>
    <xf numFmtId="41" fontId="3" fillId="0" borderId="2" xfId="10" applyNumberFormat="1" applyFont="1" applyFill="1" applyBorder="1" applyAlignment="1">
      <alignment horizontal="center" vertical="center" wrapText="1"/>
    </xf>
    <xf numFmtId="41" fontId="23" fillId="0" borderId="0" xfId="10" applyNumberFormat="1" applyFont="1" applyFill="1" applyBorder="1" applyAlignment="1">
      <alignment horizontal="center" vertical="center" wrapText="1"/>
    </xf>
    <xf numFmtId="41" fontId="23" fillId="0" borderId="1" xfId="10" applyNumberFormat="1" applyFont="1" applyFill="1" applyBorder="1" applyAlignment="1">
      <alignment horizontal="center" vertical="center" wrapText="1"/>
    </xf>
    <xf numFmtId="0" fontId="3" fillId="0" borderId="2" xfId="10" applyFont="1" applyFill="1" applyBorder="1" applyAlignment="1">
      <alignment horizontal="center" vertical="center"/>
    </xf>
    <xf numFmtId="0" fontId="4" fillId="0" borderId="1" xfId="10" applyFont="1" applyFill="1" applyBorder="1" applyAlignment="1">
      <alignment horizontal="center" vertical="center"/>
    </xf>
    <xf numFmtId="0" fontId="4" fillId="0" borderId="3" xfId="10" applyFont="1" applyFill="1" applyBorder="1" applyAlignment="1">
      <alignment horizontal="center" vertical="center"/>
    </xf>
    <xf numFmtId="0" fontId="4" fillId="0" borderId="3" xfId="10" applyFont="1" applyFill="1" applyBorder="1" applyAlignment="1">
      <alignment horizontal="distributed" vertical="center" indent="3"/>
    </xf>
    <xf numFmtId="0" fontId="7" fillId="0" borderId="0" xfId="6" applyFont="1" applyBorder="1" applyAlignment="1">
      <alignment horizontal="left" vertical="center" wrapText="1"/>
    </xf>
    <xf numFmtId="0" fontId="13" fillId="0" borderId="0" xfId="6" quotePrefix="1" applyFont="1" applyBorder="1" applyAlignment="1">
      <alignment horizontal="center" vertical="center"/>
    </xf>
    <xf numFmtId="0" fontId="4" fillId="0" borderId="2" xfId="6" applyFont="1" applyBorder="1" applyAlignment="1">
      <alignment horizontal="center" vertical="center"/>
    </xf>
    <xf numFmtId="0" fontId="4" fillId="0" borderId="0" xfId="6" applyFont="1" applyBorder="1" applyAlignment="1">
      <alignment horizontal="center" vertical="center"/>
    </xf>
    <xf numFmtId="49" fontId="4" fillId="0" borderId="3" xfId="6" quotePrefix="1" applyNumberFormat="1" applyFont="1" applyBorder="1" applyAlignment="1">
      <alignment horizontal="center" vertical="center"/>
    </xf>
    <xf numFmtId="0" fontId="13" fillId="0" borderId="0" xfId="13" quotePrefix="1" applyFont="1" applyBorder="1" applyAlignment="1">
      <alignment horizontal="center" vertical="center"/>
    </xf>
    <xf numFmtId="0" fontId="4" fillId="0" borderId="2" xfId="13" applyFont="1" applyBorder="1" applyAlignment="1">
      <alignment horizontal="center" vertical="center"/>
    </xf>
    <xf numFmtId="0" fontId="4" fillId="0" borderId="0" xfId="13" applyFont="1" applyBorder="1" applyAlignment="1">
      <alignment horizontal="center" vertical="center"/>
    </xf>
    <xf numFmtId="49" fontId="7" fillId="0" borderId="0" xfId="8" applyNumberFormat="1" applyFont="1" applyFill="1" applyBorder="1" applyAlignment="1">
      <alignment horizontal="left"/>
    </xf>
    <xf numFmtId="0" fontId="10" fillId="0" borderId="0" xfId="9" applyFont="1" applyFill="1" applyBorder="1" applyAlignment="1">
      <alignment horizontal="left" vertical="center"/>
    </xf>
    <xf numFmtId="0" fontId="10" fillId="0" borderId="0" xfId="9" applyFont="1" applyFill="1" applyBorder="1" applyAlignment="1">
      <alignment vertical="center"/>
    </xf>
    <xf numFmtId="0" fontId="3" fillId="0" borderId="3" xfId="6" applyFont="1" applyFill="1" applyBorder="1" applyAlignment="1">
      <alignment horizontal="distributed" vertical="center" indent="3"/>
    </xf>
    <xf numFmtId="0" fontId="4" fillId="0" borderId="3" xfId="6" applyFont="1" applyFill="1" applyBorder="1" applyAlignment="1">
      <alignment horizontal="center" vertical="center"/>
    </xf>
    <xf numFmtId="0" fontId="7" fillId="0" borderId="0" xfId="9" quotePrefix="1" applyFont="1" applyFill="1" applyBorder="1" applyAlignment="1">
      <alignment horizontal="left" vertical="center" wrapText="1"/>
    </xf>
    <xf numFmtId="0" fontId="31" fillId="0" borderId="0"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Border="1" applyAlignment="1">
      <alignment horizontal="center" vertical="center"/>
    </xf>
    <xf numFmtId="0" fontId="3" fillId="0" borderId="3" xfId="1" applyFont="1" applyBorder="1" applyAlignment="1">
      <alignment horizontal="distributed" vertical="center" indent="3"/>
    </xf>
    <xf numFmtId="0" fontId="4" fillId="0" borderId="3" xfId="1" applyFont="1" applyBorder="1" applyAlignment="1">
      <alignment horizontal="distributed" vertical="center" indent="3"/>
    </xf>
    <xf numFmtId="38" fontId="4" fillId="0" borderId="2" xfId="1" applyNumberFormat="1" applyFont="1" applyBorder="1" applyAlignment="1">
      <alignment horizontal="center" vertical="center"/>
    </xf>
    <xf numFmtId="38" fontId="4" fillId="0" borderId="1" xfId="1" applyNumberFormat="1" applyFont="1" applyBorder="1" applyAlignment="1">
      <alignment horizontal="center" vertical="center"/>
    </xf>
    <xf numFmtId="0" fontId="4" fillId="0" borderId="3" xfId="1" applyFont="1" applyBorder="1" applyAlignment="1">
      <alignment horizontal="center" vertical="center"/>
    </xf>
    <xf numFmtId="0" fontId="3" fillId="0" borderId="2" xfId="1" applyFont="1" applyBorder="1" applyAlignment="1">
      <alignment horizontal="center" vertical="center"/>
    </xf>
    <xf numFmtId="0" fontId="4" fillId="0" borderId="1" xfId="1" applyFont="1" applyBorder="1" applyAlignment="1">
      <alignment horizontal="center" vertical="center"/>
    </xf>
    <xf numFmtId="0" fontId="7" fillId="0" borderId="0" xfId="10" quotePrefix="1" applyFont="1" applyFill="1" applyBorder="1" applyAlignment="1">
      <alignment horizontal="left" vertical="center"/>
    </xf>
    <xf numFmtId="0" fontId="4" fillId="0" borderId="3" xfId="16" applyFont="1" applyFill="1" applyBorder="1" applyAlignment="1">
      <alignment horizontal="center" vertical="center"/>
    </xf>
    <xf numFmtId="0" fontId="13" fillId="0" borderId="1" xfId="1" applyFont="1" applyFill="1" applyBorder="1" applyAlignment="1">
      <alignment horizontal="center" vertical="center"/>
    </xf>
    <xf numFmtId="0" fontId="4" fillId="0" borderId="2" xfId="16" applyFont="1" applyFill="1" applyBorder="1" applyAlignment="1">
      <alignment horizontal="center" vertical="center"/>
    </xf>
    <xf numFmtId="0" fontId="4" fillId="0" borderId="0" xfId="16" applyFont="1" applyFill="1" applyBorder="1" applyAlignment="1">
      <alignment horizontal="center" vertical="center"/>
    </xf>
    <xf numFmtId="0" fontId="4" fillId="0" borderId="1" xfId="16" applyFont="1" applyFill="1" applyBorder="1" applyAlignment="1">
      <alignment horizontal="center" vertical="center"/>
    </xf>
    <xf numFmtId="0" fontId="4" fillId="0" borderId="3" xfId="16" applyFont="1" applyFill="1" applyBorder="1" applyAlignment="1">
      <alignment horizontal="distributed" vertical="center" indent="6"/>
    </xf>
    <xf numFmtId="0" fontId="23" fillId="0" borderId="3" xfId="16" applyFont="1" applyFill="1" applyBorder="1" applyAlignment="1">
      <alignment horizontal="distributed" vertical="center" indent="6"/>
    </xf>
    <xf numFmtId="0" fontId="23" fillId="0" borderId="2" xfId="16" applyFont="1" applyFill="1" applyBorder="1" applyAlignment="1">
      <alignment horizontal="center" vertical="center"/>
    </xf>
    <xf numFmtId="0" fontId="23" fillId="0" borderId="1" xfId="16" applyFont="1" applyFill="1" applyBorder="1" applyAlignment="1">
      <alignment horizontal="center" vertical="center"/>
    </xf>
    <xf numFmtId="0" fontId="7" fillId="0" borderId="2" xfId="6" quotePrefix="1" applyFont="1" applyBorder="1" applyAlignment="1">
      <alignment horizontal="left" vertical="center"/>
    </xf>
    <xf numFmtId="0" fontId="7" fillId="0" borderId="0" xfId="6" quotePrefix="1" applyFont="1" applyBorder="1" applyAlignment="1">
      <alignment horizontal="left" vertical="center"/>
    </xf>
    <xf numFmtId="41" fontId="7" fillId="0" borderId="0" xfId="6" quotePrefix="1" applyNumberFormat="1" applyFont="1" applyBorder="1" applyAlignment="1">
      <alignment horizontal="left" vertical="center"/>
    </xf>
    <xf numFmtId="0" fontId="7" fillId="0" borderId="0" xfId="6" quotePrefix="1" applyFont="1" applyBorder="1" applyAlignment="1">
      <alignment horizontal="left" vertical="center" wrapText="1"/>
    </xf>
    <xf numFmtId="0" fontId="13" fillId="0" borderId="0" xfId="1" applyFont="1" applyBorder="1" applyAlignment="1">
      <alignment horizontal="center" vertical="center"/>
    </xf>
    <xf numFmtId="41" fontId="13" fillId="0" borderId="0" xfId="1" applyNumberFormat="1" applyFont="1" applyBorder="1" applyAlignment="1">
      <alignment horizontal="center" vertical="center"/>
    </xf>
    <xf numFmtId="0" fontId="4" fillId="0" borderId="2" xfId="6" quotePrefix="1" applyFont="1" applyBorder="1" applyAlignment="1">
      <alignment horizontal="center" vertical="center"/>
    </xf>
    <xf numFmtId="0" fontId="4" fillId="0" borderId="0" xfId="6" quotePrefix="1" applyFont="1" applyBorder="1" applyAlignment="1">
      <alignment horizontal="center" vertical="center"/>
    </xf>
    <xf numFmtId="0" fontId="3" fillId="0" borderId="3" xfId="6" applyFont="1" applyBorder="1" applyAlignment="1">
      <alignment horizontal="distributed" vertical="center" indent="2"/>
    </xf>
    <xf numFmtId="0" fontId="10" fillId="0" borderId="3" xfId="6" applyFont="1" applyBorder="1" applyAlignment="1">
      <alignment horizontal="distributed" vertical="center" indent="2"/>
    </xf>
    <xf numFmtId="0" fontId="4" fillId="0" borderId="3" xfId="6" applyFont="1" applyBorder="1" applyAlignment="1">
      <alignment horizontal="center" vertical="center"/>
    </xf>
    <xf numFmtId="0" fontId="10" fillId="0" borderId="3" xfId="6" applyFont="1" applyBorder="1" applyAlignment="1">
      <alignment horizontal="center" vertical="center"/>
    </xf>
    <xf numFmtId="0" fontId="3" fillId="0" borderId="2" xfId="6" applyFont="1" applyFill="1" applyBorder="1" applyAlignment="1">
      <alignment horizontal="center" vertical="center"/>
    </xf>
    <xf numFmtId="0" fontId="4" fillId="0" borderId="1" xfId="6" applyFont="1" applyFill="1" applyBorder="1" applyAlignment="1">
      <alignment horizontal="center" vertical="center"/>
    </xf>
    <xf numFmtId="0" fontId="12" fillId="0" borderId="2" xfId="6" applyFont="1" applyFill="1" applyBorder="1" applyAlignment="1">
      <alignment horizontal="center" vertical="center" wrapText="1"/>
    </xf>
    <xf numFmtId="0" fontId="23" fillId="0" borderId="2" xfId="6" applyFont="1" applyFill="1" applyBorder="1" applyAlignment="1">
      <alignment horizontal="center" vertical="center"/>
    </xf>
    <xf numFmtId="0" fontId="23" fillId="0" borderId="1" xfId="6" applyFont="1" applyFill="1" applyBorder="1" applyAlignment="1">
      <alignment horizontal="center" vertical="center"/>
    </xf>
    <xf numFmtId="0" fontId="8" fillId="0" borderId="2" xfId="6" quotePrefix="1" applyFont="1" applyFill="1" applyBorder="1" applyAlignment="1">
      <alignment horizontal="left" vertical="center"/>
    </xf>
    <xf numFmtId="49" fontId="7" fillId="0" borderId="0" xfId="8" applyNumberFormat="1" applyFont="1" applyFill="1" applyBorder="1" applyAlignment="1">
      <alignment horizontal="left" wrapText="1"/>
    </xf>
    <xf numFmtId="49" fontId="16" fillId="0" borderId="0" xfId="8" applyNumberFormat="1" applyFont="1" applyBorder="1" applyAlignment="1"/>
    <xf numFmtId="0" fontId="10" fillId="0" borderId="0" xfId="16" applyFont="1" applyBorder="1" applyAlignment="1">
      <alignment vertical="center"/>
    </xf>
    <xf numFmtId="0" fontId="10" fillId="0" borderId="0" xfId="6" applyFont="1" applyBorder="1" applyAlignment="1">
      <alignment vertical="center"/>
    </xf>
    <xf numFmtId="0" fontId="10" fillId="0" borderId="2" xfId="16" applyFont="1" applyBorder="1" applyAlignment="1">
      <alignment horizontal="center" vertical="center"/>
    </xf>
    <xf numFmtId="0" fontId="10" fillId="0" borderId="0" xfId="16" applyFont="1" applyBorder="1" applyAlignment="1">
      <alignment horizontal="center" vertical="center"/>
    </xf>
    <xf numFmtId="0" fontId="10" fillId="0" borderId="3" xfId="16" applyFont="1" applyBorder="1" applyAlignment="1">
      <alignment horizontal="distributed" vertical="center" indent="4"/>
    </xf>
    <xf numFmtId="0" fontId="7" fillId="0" borderId="0" xfId="16" quotePrefix="1" applyFont="1" applyBorder="1" applyAlignment="1">
      <alignment horizontal="left" vertical="center"/>
    </xf>
    <xf numFmtId="0" fontId="4" fillId="0" borderId="0" xfId="6" applyFont="1" applyBorder="1" applyAlignment="1">
      <alignment vertical="center"/>
    </xf>
    <xf numFmtId="0" fontId="31" fillId="0" borderId="0" xfId="6" applyFont="1" applyBorder="1" applyAlignment="1">
      <alignment horizontal="center" vertical="center"/>
    </xf>
    <xf numFmtId="0" fontId="7" fillId="0" borderId="0" xfId="6" applyFont="1" applyBorder="1" applyAlignment="1">
      <alignment horizontal="left" vertical="center"/>
    </xf>
    <xf numFmtId="0" fontId="31" fillId="0" borderId="0" xfId="6" quotePrefix="1" applyFont="1" applyBorder="1" applyAlignment="1">
      <alignment horizontal="center" vertical="center"/>
    </xf>
    <xf numFmtId="0" fontId="8" fillId="0" borderId="0" xfId="13" applyFont="1" applyBorder="1" applyAlignment="1">
      <alignment horizontal="left" vertical="center"/>
    </xf>
    <xf numFmtId="0" fontId="7" fillId="0" borderId="0" xfId="13" applyFont="1" applyBorder="1" applyAlignment="1">
      <alignment horizontal="left" vertical="center"/>
    </xf>
    <xf numFmtId="0" fontId="31" fillId="0" borderId="0" xfId="13" quotePrefix="1" applyFont="1" applyBorder="1" applyAlignment="1">
      <alignment horizontal="center" vertical="center"/>
    </xf>
    <xf numFmtId="49" fontId="4" fillId="0" borderId="2" xfId="6" quotePrefix="1" applyNumberFormat="1" applyFont="1" applyBorder="1" applyAlignment="1">
      <alignment horizontal="center" vertical="center"/>
    </xf>
    <xf numFmtId="0" fontId="29" fillId="0" borderId="0" xfId="13" applyFont="1" applyBorder="1" applyAlignment="1">
      <alignment vertical="center"/>
    </xf>
  </cellXfs>
  <cellStyles count="22">
    <cellStyle name="一般" xfId="0" builtinId="0"/>
    <cellStyle name="一般 10" xfId="7"/>
    <cellStyle name="一般 2" xfId="17"/>
    <cellStyle name="一般 2 2" xfId="19"/>
    <cellStyle name="一般 2 3" xfId="6"/>
    <cellStyle name="一般 3" xfId="20"/>
    <cellStyle name="一般 3 2 2" xfId="11"/>
    <cellStyle name="一般 3 3 2 2" xfId="10"/>
    <cellStyle name="一般 4" xfId="18"/>
    <cellStyle name="一般 5 2 2" xfId="16"/>
    <cellStyle name="一般 6 3" xfId="9"/>
    <cellStyle name="一般_p124-133" xfId="4"/>
    <cellStyle name="一般_表1-1-1-表1-3-4" xfId="8"/>
    <cellStyle name="一般_表2-3-1-表2-5-3" xfId="13"/>
    <cellStyle name="一般_表3-1-01~10" xfId="15"/>
    <cellStyle name="一般_表3-1-11~23" xfId="1"/>
    <cellStyle name="千分位 10" xfId="14"/>
    <cellStyle name="千分位 2" xfId="5"/>
    <cellStyle name="千分位 2 2" xfId="3"/>
    <cellStyle name="千分位 6" xfId="12"/>
    <cellStyle name="千分位[0] 2" xfId="21"/>
    <cellStyle name="貨幣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esktop\&#27861;&#24459;\&#29359;&#38450;&#20013;&#24515;&#36039;&#26009;\111&#24180;&#24037;&#20316;&#20839;&#23481;\&#23560;&#26360;&#36039;&#26009;\&#25976;&#25818;\&#31532;&#19968;&#31687;&#25976;&#25818;\1110608%20&#31532;&#19968;&#31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1-1-2"/>
      <sheetName val=" 1-1-3"/>
      <sheetName val="1-1-4"/>
      <sheetName val="1-2-1"/>
      <sheetName val="1-2-2"/>
      <sheetName val="1-2-3"/>
      <sheetName val="1-2-3(續)"/>
      <sheetName val="1-2-4"/>
      <sheetName val="1-2-5"/>
      <sheetName val="1-2-6"/>
      <sheetName val="1-2-7"/>
      <sheetName val="1-3-1"/>
      <sheetName val="1-3-2"/>
      <sheetName val="1-3-3、1-3-4"/>
      <sheetName val="1-3-5"/>
      <sheetName val="1-3-6、1-3-7"/>
      <sheetName val="1-4-1"/>
      <sheetName val="1-4-2"/>
      <sheetName val="1-4-3"/>
      <sheetName val="1-4-4"/>
      <sheetName val="1-4-5"/>
      <sheetName val="1-4-6"/>
      <sheetName val="自行計算監禁率"/>
    </sheetNames>
    <sheetDataSet>
      <sheetData sheetId="0">
        <row r="17">
          <cell r="D17">
            <v>262058</v>
          </cell>
        </row>
        <row r="18">
          <cell r="D18">
            <v>255310</v>
          </cell>
        </row>
        <row r="19">
          <cell r="D19">
            <v>261603</v>
          </cell>
        </row>
        <row r="20">
          <cell r="D20">
            <v>269296</v>
          </cell>
        </row>
        <row r="21">
          <cell r="D21">
            <v>272817</v>
          </cell>
        </row>
        <row r="22">
          <cell r="D22">
            <v>287294</v>
          </cell>
        </row>
        <row r="23">
          <cell r="D23">
            <v>291621</v>
          </cell>
        </row>
        <row r="24">
          <cell r="D24">
            <v>277664</v>
          </cell>
        </row>
        <row r="25">
          <cell r="D25">
            <v>281811</v>
          </cell>
        </row>
        <row r="26">
          <cell r="D26">
            <v>265221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31"/>
  <sheetViews>
    <sheetView showGridLines="0" tabSelected="1" zoomScaleNormal="100" workbookViewId="0">
      <pane xSplit="1" ySplit="4" topLeftCell="B5" activePane="bottomRight" state="frozen"/>
      <selection activeCell="D24" sqref="D24"/>
      <selection pane="topRight" activeCell="D24" sqref="D24"/>
      <selection pane="bottomLeft" activeCell="D24" sqref="D24"/>
      <selection pane="bottomRight" activeCell="E24" sqref="E24"/>
    </sheetView>
  </sheetViews>
  <sheetFormatPr defaultColWidth="8.875" defaultRowHeight="15.75"/>
  <cols>
    <col min="1" max="1" width="10.875" style="79" customWidth="1"/>
    <col min="2" max="2" width="13.625" style="60" customWidth="1"/>
    <col min="3" max="3" width="11.125" style="79" customWidth="1"/>
    <col min="4" max="4" width="8.625" style="79" customWidth="1"/>
    <col min="5" max="6" width="12.125" style="79" customWidth="1"/>
    <col min="7" max="7" width="8.625" style="79" customWidth="1"/>
    <col min="8" max="8" width="12.625" style="79" customWidth="1"/>
    <col min="9" max="9" width="8.625" style="79" customWidth="1"/>
    <col min="10" max="10" width="12.625" style="79" customWidth="1"/>
    <col min="11" max="11" width="8.625" style="79" customWidth="1"/>
    <col min="12" max="238" width="8.875" style="79"/>
    <col min="239" max="239" width="13.5" style="79" customWidth="1"/>
    <col min="240" max="240" width="3.125" style="79" customWidth="1"/>
    <col min="241" max="241" width="10.625" style="79" customWidth="1"/>
    <col min="242" max="242" width="9.125" style="79" customWidth="1"/>
    <col min="243" max="243" width="8.625" style="79" customWidth="1"/>
    <col min="244" max="244" width="12.125" style="79" customWidth="1"/>
    <col min="245" max="247" width="11.125" style="79" customWidth="1"/>
    <col min="248" max="248" width="9.5" style="79" bestFit="1" customWidth="1"/>
    <col min="249" max="249" width="10.125" style="79" customWidth="1"/>
    <col min="250" max="250" width="9.5" style="79" bestFit="1" customWidth="1"/>
    <col min="251" max="494" width="8.875" style="79"/>
    <col min="495" max="495" width="13.5" style="79" customWidth="1"/>
    <col min="496" max="496" width="3.125" style="79" customWidth="1"/>
    <col min="497" max="497" width="10.625" style="79" customWidth="1"/>
    <col min="498" max="498" width="9.125" style="79" customWidth="1"/>
    <col min="499" max="499" width="8.625" style="79" customWidth="1"/>
    <col min="500" max="500" width="12.125" style="79" customWidth="1"/>
    <col min="501" max="503" width="11.125" style="79" customWidth="1"/>
    <col min="504" max="504" width="9.5" style="79" bestFit="1" customWidth="1"/>
    <col min="505" max="505" width="10.125" style="79" customWidth="1"/>
    <col min="506" max="506" width="9.5" style="79" bestFit="1" customWidth="1"/>
    <col min="507" max="750" width="8.875" style="79"/>
    <col min="751" max="751" width="13.5" style="79" customWidth="1"/>
    <col min="752" max="752" width="3.125" style="79" customWidth="1"/>
    <col min="753" max="753" width="10.625" style="79" customWidth="1"/>
    <col min="754" max="754" width="9.125" style="79" customWidth="1"/>
    <col min="755" max="755" width="8.625" style="79" customWidth="1"/>
    <col min="756" max="756" width="12.125" style="79" customWidth="1"/>
    <col min="757" max="759" width="11.125" style="79" customWidth="1"/>
    <col min="760" max="760" width="9.5" style="79" bestFit="1" customWidth="1"/>
    <col min="761" max="761" width="10.125" style="79" customWidth="1"/>
    <col min="762" max="762" width="9.5" style="79" bestFit="1" customWidth="1"/>
    <col min="763" max="1006" width="8.875" style="79"/>
    <col min="1007" max="1007" width="13.5" style="79" customWidth="1"/>
    <col min="1008" max="1008" width="3.125" style="79" customWidth="1"/>
    <col min="1009" max="1009" width="10.625" style="79" customWidth="1"/>
    <col min="1010" max="1010" width="9.125" style="79" customWidth="1"/>
    <col min="1011" max="1011" width="8.625" style="79" customWidth="1"/>
    <col min="1012" max="1012" width="12.125" style="79" customWidth="1"/>
    <col min="1013" max="1015" width="11.125" style="79" customWidth="1"/>
    <col min="1016" max="1016" width="9.5" style="79" bestFit="1" customWidth="1"/>
    <col min="1017" max="1017" width="10.125" style="79" customWidth="1"/>
    <col min="1018" max="1018" width="9.5" style="79" bestFit="1" customWidth="1"/>
    <col min="1019" max="1262" width="8.875" style="79"/>
    <col min="1263" max="1263" width="13.5" style="79" customWidth="1"/>
    <col min="1264" max="1264" width="3.125" style="79" customWidth="1"/>
    <col min="1265" max="1265" width="10.625" style="79" customWidth="1"/>
    <col min="1266" max="1266" width="9.125" style="79" customWidth="1"/>
    <col min="1267" max="1267" width="8.625" style="79" customWidth="1"/>
    <col min="1268" max="1268" width="12.125" style="79" customWidth="1"/>
    <col min="1269" max="1271" width="11.125" style="79" customWidth="1"/>
    <col min="1272" max="1272" width="9.5" style="79" bestFit="1" customWidth="1"/>
    <col min="1273" max="1273" width="10.125" style="79" customWidth="1"/>
    <col min="1274" max="1274" width="9.5" style="79" bestFit="1" customWidth="1"/>
    <col min="1275" max="1518" width="8.875" style="79"/>
    <col min="1519" max="1519" width="13.5" style="79" customWidth="1"/>
    <col min="1520" max="1520" width="3.125" style="79" customWidth="1"/>
    <col min="1521" max="1521" width="10.625" style="79" customWidth="1"/>
    <col min="1522" max="1522" width="9.125" style="79" customWidth="1"/>
    <col min="1523" max="1523" width="8.625" style="79" customWidth="1"/>
    <col min="1524" max="1524" width="12.125" style="79" customWidth="1"/>
    <col min="1525" max="1527" width="11.125" style="79" customWidth="1"/>
    <col min="1528" max="1528" width="9.5" style="79" bestFit="1" customWidth="1"/>
    <col min="1529" max="1529" width="10.125" style="79" customWidth="1"/>
    <col min="1530" max="1530" width="9.5" style="79" bestFit="1" customWidth="1"/>
    <col min="1531" max="1774" width="8.875" style="79"/>
    <col min="1775" max="1775" width="13.5" style="79" customWidth="1"/>
    <col min="1776" max="1776" width="3.125" style="79" customWidth="1"/>
    <col min="1777" max="1777" width="10.625" style="79" customWidth="1"/>
    <col min="1778" max="1778" width="9.125" style="79" customWidth="1"/>
    <col min="1779" max="1779" width="8.625" style="79" customWidth="1"/>
    <col min="1780" max="1780" width="12.125" style="79" customWidth="1"/>
    <col min="1781" max="1783" width="11.125" style="79" customWidth="1"/>
    <col min="1784" max="1784" width="9.5" style="79" bestFit="1" customWidth="1"/>
    <col min="1785" max="1785" width="10.125" style="79" customWidth="1"/>
    <col min="1786" max="1786" width="9.5" style="79" bestFit="1" customWidth="1"/>
    <col min="1787" max="2030" width="8.875" style="79"/>
    <col min="2031" max="2031" width="13.5" style="79" customWidth="1"/>
    <col min="2032" max="2032" width="3.125" style="79" customWidth="1"/>
    <col min="2033" max="2033" width="10.625" style="79" customWidth="1"/>
    <col min="2034" max="2034" width="9.125" style="79" customWidth="1"/>
    <col min="2035" max="2035" width="8.625" style="79" customWidth="1"/>
    <col min="2036" max="2036" width="12.125" style="79" customWidth="1"/>
    <col min="2037" max="2039" width="11.125" style="79" customWidth="1"/>
    <col min="2040" max="2040" width="9.5" style="79" bestFit="1" customWidth="1"/>
    <col min="2041" max="2041" width="10.125" style="79" customWidth="1"/>
    <col min="2042" max="2042" width="9.5" style="79" bestFit="1" customWidth="1"/>
    <col min="2043" max="2286" width="8.875" style="79"/>
    <col min="2287" max="2287" width="13.5" style="79" customWidth="1"/>
    <col min="2288" max="2288" width="3.125" style="79" customWidth="1"/>
    <col min="2289" max="2289" width="10.625" style="79" customWidth="1"/>
    <col min="2290" max="2290" width="9.125" style="79" customWidth="1"/>
    <col min="2291" max="2291" width="8.625" style="79" customWidth="1"/>
    <col min="2292" max="2292" width="12.125" style="79" customWidth="1"/>
    <col min="2293" max="2295" width="11.125" style="79" customWidth="1"/>
    <col min="2296" max="2296" width="9.5" style="79" bestFit="1" customWidth="1"/>
    <col min="2297" max="2297" width="10.125" style="79" customWidth="1"/>
    <col min="2298" max="2298" width="9.5" style="79" bestFit="1" customWidth="1"/>
    <col min="2299" max="2542" width="8.875" style="79"/>
    <col min="2543" max="2543" width="13.5" style="79" customWidth="1"/>
    <col min="2544" max="2544" width="3.125" style="79" customWidth="1"/>
    <col min="2545" max="2545" width="10.625" style="79" customWidth="1"/>
    <col min="2546" max="2546" width="9.125" style="79" customWidth="1"/>
    <col min="2547" max="2547" width="8.625" style="79" customWidth="1"/>
    <col min="2548" max="2548" width="12.125" style="79" customWidth="1"/>
    <col min="2549" max="2551" width="11.125" style="79" customWidth="1"/>
    <col min="2552" max="2552" width="9.5" style="79" bestFit="1" customWidth="1"/>
    <col min="2553" max="2553" width="10.125" style="79" customWidth="1"/>
    <col min="2554" max="2554" width="9.5" style="79" bestFit="1" customWidth="1"/>
    <col min="2555" max="2798" width="8.875" style="79"/>
    <col min="2799" max="2799" width="13.5" style="79" customWidth="1"/>
    <col min="2800" max="2800" width="3.125" style="79" customWidth="1"/>
    <col min="2801" max="2801" width="10.625" style="79" customWidth="1"/>
    <col min="2802" max="2802" width="9.125" style="79" customWidth="1"/>
    <col min="2803" max="2803" width="8.625" style="79" customWidth="1"/>
    <col min="2804" max="2804" width="12.125" style="79" customWidth="1"/>
    <col min="2805" max="2807" width="11.125" style="79" customWidth="1"/>
    <col min="2808" max="2808" width="9.5" style="79" bestFit="1" customWidth="1"/>
    <col min="2809" max="2809" width="10.125" style="79" customWidth="1"/>
    <col min="2810" max="2810" width="9.5" style="79" bestFit="1" customWidth="1"/>
    <col min="2811" max="3054" width="8.875" style="79"/>
    <col min="3055" max="3055" width="13.5" style="79" customWidth="1"/>
    <col min="3056" max="3056" width="3.125" style="79" customWidth="1"/>
    <col min="3057" max="3057" width="10.625" style="79" customWidth="1"/>
    <col min="3058" max="3058" width="9.125" style="79" customWidth="1"/>
    <col min="3059" max="3059" width="8.625" style="79" customWidth="1"/>
    <col min="3060" max="3060" width="12.125" style="79" customWidth="1"/>
    <col min="3061" max="3063" width="11.125" style="79" customWidth="1"/>
    <col min="3064" max="3064" width="9.5" style="79" bestFit="1" customWidth="1"/>
    <col min="3065" max="3065" width="10.125" style="79" customWidth="1"/>
    <col min="3066" max="3066" width="9.5" style="79" bestFit="1" customWidth="1"/>
    <col min="3067" max="3310" width="8.875" style="79"/>
    <col min="3311" max="3311" width="13.5" style="79" customWidth="1"/>
    <col min="3312" max="3312" width="3.125" style="79" customWidth="1"/>
    <col min="3313" max="3313" width="10.625" style="79" customWidth="1"/>
    <col min="3314" max="3314" width="9.125" style="79" customWidth="1"/>
    <col min="3315" max="3315" width="8.625" style="79" customWidth="1"/>
    <col min="3316" max="3316" width="12.125" style="79" customWidth="1"/>
    <col min="3317" max="3319" width="11.125" style="79" customWidth="1"/>
    <col min="3320" max="3320" width="9.5" style="79" bestFit="1" customWidth="1"/>
    <col min="3321" max="3321" width="10.125" style="79" customWidth="1"/>
    <col min="3322" max="3322" width="9.5" style="79" bestFit="1" customWidth="1"/>
    <col min="3323" max="3566" width="8.875" style="79"/>
    <col min="3567" max="3567" width="13.5" style="79" customWidth="1"/>
    <col min="3568" max="3568" width="3.125" style="79" customWidth="1"/>
    <col min="3569" max="3569" width="10.625" style="79" customWidth="1"/>
    <col min="3570" max="3570" width="9.125" style="79" customWidth="1"/>
    <col min="3571" max="3571" width="8.625" style="79" customWidth="1"/>
    <col min="3572" max="3572" width="12.125" style="79" customWidth="1"/>
    <col min="3573" max="3575" width="11.125" style="79" customWidth="1"/>
    <col min="3576" max="3576" width="9.5" style="79" bestFit="1" customWidth="1"/>
    <col min="3577" max="3577" width="10.125" style="79" customWidth="1"/>
    <col min="3578" max="3578" width="9.5" style="79" bestFit="1" customWidth="1"/>
    <col min="3579" max="3822" width="8.875" style="79"/>
    <col min="3823" max="3823" width="13.5" style="79" customWidth="1"/>
    <col min="3824" max="3824" width="3.125" style="79" customWidth="1"/>
    <col min="3825" max="3825" width="10.625" style="79" customWidth="1"/>
    <col min="3826" max="3826" width="9.125" style="79" customWidth="1"/>
    <col min="3827" max="3827" width="8.625" style="79" customWidth="1"/>
    <col min="3828" max="3828" width="12.125" style="79" customWidth="1"/>
    <col min="3829" max="3831" width="11.125" style="79" customWidth="1"/>
    <col min="3832" max="3832" width="9.5" style="79" bestFit="1" customWidth="1"/>
    <col min="3833" max="3833" width="10.125" style="79" customWidth="1"/>
    <col min="3834" max="3834" width="9.5" style="79" bestFit="1" customWidth="1"/>
    <col min="3835" max="4078" width="8.875" style="79"/>
    <col min="4079" max="4079" width="13.5" style="79" customWidth="1"/>
    <col min="4080" max="4080" width="3.125" style="79" customWidth="1"/>
    <col min="4081" max="4081" width="10.625" style="79" customWidth="1"/>
    <col min="4082" max="4082" width="9.125" style="79" customWidth="1"/>
    <col min="4083" max="4083" width="8.625" style="79" customWidth="1"/>
    <col min="4084" max="4084" width="12.125" style="79" customWidth="1"/>
    <col min="4085" max="4087" width="11.125" style="79" customWidth="1"/>
    <col min="4088" max="4088" width="9.5" style="79" bestFit="1" customWidth="1"/>
    <col min="4089" max="4089" width="10.125" style="79" customWidth="1"/>
    <col min="4090" max="4090" width="9.5" style="79" bestFit="1" customWidth="1"/>
    <col min="4091" max="4334" width="8.875" style="79"/>
    <col min="4335" max="4335" width="13.5" style="79" customWidth="1"/>
    <col min="4336" max="4336" width="3.125" style="79" customWidth="1"/>
    <col min="4337" max="4337" width="10.625" style="79" customWidth="1"/>
    <col min="4338" max="4338" width="9.125" style="79" customWidth="1"/>
    <col min="4339" max="4339" width="8.625" style="79" customWidth="1"/>
    <col min="4340" max="4340" width="12.125" style="79" customWidth="1"/>
    <col min="4341" max="4343" width="11.125" style="79" customWidth="1"/>
    <col min="4344" max="4344" width="9.5" style="79" bestFit="1" customWidth="1"/>
    <col min="4345" max="4345" width="10.125" style="79" customWidth="1"/>
    <col min="4346" max="4346" width="9.5" style="79" bestFit="1" customWidth="1"/>
    <col min="4347" max="4590" width="8.875" style="79"/>
    <col min="4591" max="4591" width="13.5" style="79" customWidth="1"/>
    <col min="4592" max="4592" width="3.125" style="79" customWidth="1"/>
    <col min="4593" max="4593" width="10.625" style="79" customWidth="1"/>
    <col min="4594" max="4594" width="9.125" style="79" customWidth="1"/>
    <col min="4595" max="4595" width="8.625" style="79" customWidth="1"/>
    <col min="4596" max="4596" width="12.125" style="79" customWidth="1"/>
    <col min="4597" max="4599" width="11.125" style="79" customWidth="1"/>
    <col min="4600" max="4600" width="9.5" style="79" bestFit="1" customWidth="1"/>
    <col min="4601" max="4601" width="10.125" style="79" customWidth="1"/>
    <col min="4602" max="4602" width="9.5" style="79" bestFit="1" customWidth="1"/>
    <col min="4603" max="4846" width="8.875" style="79"/>
    <col min="4847" max="4847" width="13.5" style="79" customWidth="1"/>
    <col min="4848" max="4848" width="3.125" style="79" customWidth="1"/>
    <col min="4849" max="4849" width="10.625" style="79" customWidth="1"/>
    <col min="4850" max="4850" width="9.125" style="79" customWidth="1"/>
    <col min="4851" max="4851" width="8.625" style="79" customWidth="1"/>
    <col min="4852" max="4852" width="12.125" style="79" customWidth="1"/>
    <col min="4853" max="4855" width="11.125" style="79" customWidth="1"/>
    <col min="4856" max="4856" width="9.5" style="79" bestFit="1" customWidth="1"/>
    <col min="4857" max="4857" width="10.125" style="79" customWidth="1"/>
    <col min="4858" max="4858" width="9.5" style="79" bestFit="1" customWidth="1"/>
    <col min="4859" max="5102" width="8.875" style="79"/>
    <col min="5103" max="5103" width="13.5" style="79" customWidth="1"/>
    <col min="5104" max="5104" width="3.125" style="79" customWidth="1"/>
    <col min="5105" max="5105" width="10.625" style="79" customWidth="1"/>
    <col min="5106" max="5106" width="9.125" style="79" customWidth="1"/>
    <col min="5107" max="5107" width="8.625" style="79" customWidth="1"/>
    <col min="5108" max="5108" width="12.125" style="79" customWidth="1"/>
    <col min="5109" max="5111" width="11.125" style="79" customWidth="1"/>
    <col min="5112" max="5112" width="9.5" style="79" bestFit="1" customWidth="1"/>
    <col min="5113" max="5113" width="10.125" style="79" customWidth="1"/>
    <col min="5114" max="5114" width="9.5" style="79" bestFit="1" customWidth="1"/>
    <col min="5115" max="5358" width="8.875" style="79"/>
    <col min="5359" max="5359" width="13.5" style="79" customWidth="1"/>
    <col min="5360" max="5360" width="3.125" style="79" customWidth="1"/>
    <col min="5361" max="5361" width="10.625" style="79" customWidth="1"/>
    <col min="5362" max="5362" width="9.125" style="79" customWidth="1"/>
    <col min="5363" max="5363" width="8.625" style="79" customWidth="1"/>
    <col min="5364" max="5364" width="12.125" style="79" customWidth="1"/>
    <col min="5365" max="5367" width="11.125" style="79" customWidth="1"/>
    <col min="5368" max="5368" width="9.5" style="79" bestFit="1" customWidth="1"/>
    <col min="5369" max="5369" width="10.125" style="79" customWidth="1"/>
    <col min="5370" max="5370" width="9.5" style="79" bestFit="1" customWidth="1"/>
    <col min="5371" max="5614" width="8.875" style="79"/>
    <col min="5615" max="5615" width="13.5" style="79" customWidth="1"/>
    <col min="5616" max="5616" width="3.125" style="79" customWidth="1"/>
    <col min="5617" max="5617" width="10.625" style="79" customWidth="1"/>
    <col min="5618" max="5618" width="9.125" style="79" customWidth="1"/>
    <col min="5619" max="5619" width="8.625" style="79" customWidth="1"/>
    <col min="5620" max="5620" width="12.125" style="79" customWidth="1"/>
    <col min="5621" max="5623" width="11.125" style="79" customWidth="1"/>
    <col min="5624" max="5624" width="9.5" style="79" bestFit="1" customWidth="1"/>
    <col min="5625" max="5625" width="10.125" style="79" customWidth="1"/>
    <col min="5626" max="5626" width="9.5" style="79" bestFit="1" customWidth="1"/>
    <col min="5627" max="5870" width="8.875" style="79"/>
    <col min="5871" max="5871" width="13.5" style="79" customWidth="1"/>
    <col min="5872" max="5872" width="3.125" style="79" customWidth="1"/>
    <col min="5873" max="5873" width="10.625" style="79" customWidth="1"/>
    <col min="5874" max="5874" width="9.125" style="79" customWidth="1"/>
    <col min="5875" max="5875" width="8.625" style="79" customWidth="1"/>
    <col min="5876" max="5876" width="12.125" style="79" customWidth="1"/>
    <col min="5877" max="5879" width="11.125" style="79" customWidth="1"/>
    <col min="5880" max="5880" width="9.5" style="79" bestFit="1" customWidth="1"/>
    <col min="5881" max="5881" width="10.125" style="79" customWidth="1"/>
    <col min="5882" max="5882" width="9.5" style="79" bestFit="1" customWidth="1"/>
    <col min="5883" max="6126" width="8.875" style="79"/>
    <col min="6127" max="6127" width="13.5" style="79" customWidth="1"/>
    <col min="6128" max="6128" width="3.125" style="79" customWidth="1"/>
    <col min="6129" max="6129" width="10.625" style="79" customWidth="1"/>
    <col min="6130" max="6130" width="9.125" style="79" customWidth="1"/>
    <col min="6131" max="6131" width="8.625" style="79" customWidth="1"/>
    <col min="6132" max="6132" width="12.125" style="79" customWidth="1"/>
    <col min="6133" max="6135" width="11.125" style="79" customWidth="1"/>
    <col min="6136" max="6136" width="9.5" style="79" bestFit="1" customWidth="1"/>
    <col min="6137" max="6137" width="10.125" style="79" customWidth="1"/>
    <col min="6138" max="6138" width="9.5" style="79" bestFit="1" customWidth="1"/>
    <col min="6139" max="6382" width="8.875" style="79"/>
    <col min="6383" max="6383" width="13.5" style="79" customWidth="1"/>
    <col min="6384" max="6384" width="3.125" style="79" customWidth="1"/>
    <col min="6385" max="6385" width="10.625" style="79" customWidth="1"/>
    <col min="6386" max="6386" width="9.125" style="79" customWidth="1"/>
    <col min="6387" max="6387" width="8.625" style="79" customWidth="1"/>
    <col min="6388" max="6388" width="12.125" style="79" customWidth="1"/>
    <col min="6389" max="6391" width="11.125" style="79" customWidth="1"/>
    <col min="6392" max="6392" width="9.5" style="79" bestFit="1" customWidth="1"/>
    <col min="6393" max="6393" width="10.125" style="79" customWidth="1"/>
    <col min="6394" max="6394" width="9.5" style="79" bestFit="1" customWidth="1"/>
    <col min="6395" max="6638" width="8.875" style="79"/>
    <col min="6639" max="6639" width="13.5" style="79" customWidth="1"/>
    <col min="6640" max="6640" width="3.125" style="79" customWidth="1"/>
    <col min="6641" max="6641" width="10.625" style="79" customWidth="1"/>
    <col min="6642" max="6642" width="9.125" style="79" customWidth="1"/>
    <col min="6643" max="6643" width="8.625" style="79" customWidth="1"/>
    <col min="6644" max="6644" width="12.125" style="79" customWidth="1"/>
    <col min="6645" max="6647" width="11.125" style="79" customWidth="1"/>
    <col min="6648" max="6648" width="9.5" style="79" bestFit="1" customWidth="1"/>
    <col min="6649" max="6649" width="10.125" style="79" customWidth="1"/>
    <col min="6650" max="6650" width="9.5" style="79" bestFit="1" customWidth="1"/>
    <col min="6651" max="6894" width="8.875" style="79"/>
    <col min="6895" max="6895" width="13.5" style="79" customWidth="1"/>
    <col min="6896" max="6896" width="3.125" style="79" customWidth="1"/>
    <col min="6897" max="6897" width="10.625" style="79" customWidth="1"/>
    <col min="6898" max="6898" width="9.125" style="79" customWidth="1"/>
    <col min="6899" max="6899" width="8.625" style="79" customWidth="1"/>
    <col min="6900" max="6900" width="12.125" style="79" customWidth="1"/>
    <col min="6901" max="6903" width="11.125" style="79" customWidth="1"/>
    <col min="6904" max="6904" width="9.5" style="79" bestFit="1" customWidth="1"/>
    <col min="6905" max="6905" width="10.125" style="79" customWidth="1"/>
    <col min="6906" max="6906" width="9.5" style="79" bestFit="1" customWidth="1"/>
    <col min="6907" max="7150" width="8.875" style="79"/>
    <col min="7151" max="7151" width="13.5" style="79" customWidth="1"/>
    <col min="7152" max="7152" width="3.125" style="79" customWidth="1"/>
    <col min="7153" max="7153" width="10.625" style="79" customWidth="1"/>
    <col min="7154" max="7154" width="9.125" style="79" customWidth="1"/>
    <col min="7155" max="7155" width="8.625" style="79" customWidth="1"/>
    <col min="7156" max="7156" width="12.125" style="79" customWidth="1"/>
    <col min="7157" max="7159" width="11.125" style="79" customWidth="1"/>
    <col min="7160" max="7160" width="9.5" style="79" bestFit="1" customWidth="1"/>
    <col min="7161" max="7161" width="10.125" style="79" customWidth="1"/>
    <col min="7162" max="7162" width="9.5" style="79" bestFit="1" customWidth="1"/>
    <col min="7163" max="7406" width="8.875" style="79"/>
    <col min="7407" max="7407" width="13.5" style="79" customWidth="1"/>
    <col min="7408" max="7408" width="3.125" style="79" customWidth="1"/>
    <col min="7409" max="7409" width="10.625" style="79" customWidth="1"/>
    <col min="7410" max="7410" width="9.125" style="79" customWidth="1"/>
    <col min="7411" max="7411" width="8.625" style="79" customWidth="1"/>
    <col min="7412" max="7412" width="12.125" style="79" customWidth="1"/>
    <col min="7413" max="7415" width="11.125" style="79" customWidth="1"/>
    <col min="7416" max="7416" width="9.5" style="79" bestFit="1" customWidth="1"/>
    <col min="7417" max="7417" width="10.125" style="79" customWidth="1"/>
    <col min="7418" max="7418" width="9.5" style="79" bestFit="1" customWidth="1"/>
    <col min="7419" max="7662" width="8.875" style="79"/>
    <col min="7663" max="7663" width="13.5" style="79" customWidth="1"/>
    <col min="7664" max="7664" width="3.125" style="79" customWidth="1"/>
    <col min="7665" max="7665" width="10.625" style="79" customWidth="1"/>
    <col min="7666" max="7666" width="9.125" style="79" customWidth="1"/>
    <col min="7667" max="7667" width="8.625" style="79" customWidth="1"/>
    <col min="7668" max="7668" width="12.125" style="79" customWidth="1"/>
    <col min="7669" max="7671" width="11.125" style="79" customWidth="1"/>
    <col min="7672" max="7672" width="9.5" style="79" bestFit="1" customWidth="1"/>
    <col min="7673" max="7673" width="10.125" style="79" customWidth="1"/>
    <col min="7674" max="7674" width="9.5" style="79" bestFit="1" customWidth="1"/>
    <col min="7675" max="7918" width="8.875" style="79"/>
    <col min="7919" max="7919" width="13.5" style="79" customWidth="1"/>
    <col min="7920" max="7920" width="3.125" style="79" customWidth="1"/>
    <col min="7921" max="7921" width="10.625" style="79" customWidth="1"/>
    <col min="7922" max="7922" width="9.125" style="79" customWidth="1"/>
    <col min="7923" max="7923" width="8.625" style="79" customWidth="1"/>
    <col min="7924" max="7924" width="12.125" style="79" customWidth="1"/>
    <col min="7925" max="7927" width="11.125" style="79" customWidth="1"/>
    <col min="7928" max="7928" width="9.5" style="79" bestFit="1" customWidth="1"/>
    <col min="7929" max="7929" width="10.125" style="79" customWidth="1"/>
    <col min="7930" max="7930" width="9.5" style="79" bestFit="1" customWidth="1"/>
    <col min="7931" max="8174" width="8.875" style="79"/>
    <col min="8175" max="8175" width="13.5" style="79" customWidth="1"/>
    <col min="8176" max="8176" width="3.125" style="79" customWidth="1"/>
    <col min="8177" max="8177" width="10.625" style="79" customWidth="1"/>
    <col min="8178" max="8178" width="9.125" style="79" customWidth="1"/>
    <col min="8179" max="8179" width="8.625" style="79" customWidth="1"/>
    <col min="8180" max="8180" width="12.125" style="79" customWidth="1"/>
    <col min="8181" max="8183" width="11.125" style="79" customWidth="1"/>
    <col min="8184" max="8184" width="9.5" style="79" bestFit="1" customWidth="1"/>
    <col min="8185" max="8185" width="10.125" style="79" customWidth="1"/>
    <col min="8186" max="8186" width="9.5" style="79" bestFit="1" customWidth="1"/>
    <col min="8187" max="8430" width="8.875" style="79"/>
    <col min="8431" max="8431" width="13.5" style="79" customWidth="1"/>
    <col min="8432" max="8432" width="3.125" style="79" customWidth="1"/>
    <col min="8433" max="8433" width="10.625" style="79" customWidth="1"/>
    <col min="8434" max="8434" width="9.125" style="79" customWidth="1"/>
    <col min="8435" max="8435" width="8.625" style="79" customWidth="1"/>
    <col min="8436" max="8436" width="12.125" style="79" customWidth="1"/>
    <col min="8437" max="8439" width="11.125" style="79" customWidth="1"/>
    <col min="8440" max="8440" width="9.5" style="79" bestFit="1" customWidth="1"/>
    <col min="8441" max="8441" width="10.125" style="79" customWidth="1"/>
    <col min="8442" max="8442" width="9.5" style="79" bestFit="1" customWidth="1"/>
    <col min="8443" max="8686" width="8.875" style="79"/>
    <col min="8687" max="8687" width="13.5" style="79" customWidth="1"/>
    <col min="8688" max="8688" width="3.125" style="79" customWidth="1"/>
    <col min="8689" max="8689" width="10.625" style="79" customWidth="1"/>
    <col min="8690" max="8690" width="9.125" style="79" customWidth="1"/>
    <col min="8691" max="8691" width="8.625" style="79" customWidth="1"/>
    <col min="8692" max="8692" width="12.125" style="79" customWidth="1"/>
    <col min="8693" max="8695" width="11.125" style="79" customWidth="1"/>
    <col min="8696" max="8696" width="9.5" style="79" bestFit="1" customWidth="1"/>
    <col min="8697" max="8697" width="10.125" style="79" customWidth="1"/>
    <col min="8698" max="8698" width="9.5" style="79" bestFit="1" customWidth="1"/>
    <col min="8699" max="8942" width="8.875" style="79"/>
    <col min="8943" max="8943" width="13.5" style="79" customWidth="1"/>
    <col min="8944" max="8944" width="3.125" style="79" customWidth="1"/>
    <col min="8945" max="8945" width="10.625" style="79" customWidth="1"/>
    <col min="8946" max="8946" width="9.125" style="79" customWidth="1"/>
    <col min="8947" max="8947" width="8.625" style="79" customWidth="1"/>
    <col min="8948" max="8948" width="12.125" style="79" customWidth="1"/>
    <col min="8949" max="8951" width="11.125" style="79" customWidth="1"/>
    <col min="8952" max="8952" width="9.5" style="79" bestFit="1" customWidth="1"/>
    <col min="8953" max="8953" width="10.125" style="79" customWidth="1"/>
    <col min="8954" max="8954" width="9.5" style="79" bestFit="1" customWidth="1"/>
    <col min="8955" max="9198" width="8.875" style="79"/>
    <col min="9199" max="9199" width="13.5" style="79" customWidth="1"/>
    <col min="9200" max="9200" width="3.125" style="79" customWidth="1"/>
    <col min="9201" max="9201" width="10.625" style="79" customWidth="1"/>
    <col min="9202" max="9202" width="9.125" style="79" customWidth="1"/>
    <col min="9203" max="9203" width="8.625" style="79" customWidth="1"/>
    <col min="9204" max="9204" width="12.125" style="79" customWidth="1"/>
    <col min="9205" max="9207" width="11.125" style="79" customWidth="1"/>
    <col min="9208" max="9208" width="9.5" style="79" bestFit="1" customWidth="1"/>
    <col min="9209" max="9209" width="10.125" style="79" customWidth="1"/>
    <col min="9210" max="9210" width="9.5" style="79" bestFit="1" customWidth="1"/>
    <col min="9211" max="9454" width="8.875" style="79"/>
    <col min="9455" max="9455" width="13.5" style="79" customWidth="1"/>
    <col min="9456" max="9456" width="3.125" style="79" customWidth="1"/>
    <col min="9457" max="9457" width="10.625" style="79" customWidth="1"/>
    <col min="9458" max="9458" width="9.125" style="79" customWidth="1"/>
    <col min="9459" max="9459" width="8.625" style="79" customWidth="1"/>
    <col min="9460" max="9460" width="12.125" style="79" customWidth="1"/>
    <col min="9461" max="9463" width="11.125" style="79" customWidth="1"/>
    <col min="9464" max="9464" width="9.5" style="79" bestFit="1" customWidth="1"/>
    <col min="9465" max="9465" width="10.125" style="79" customWidth="1"/>
    <col min="9466" max="9466" width="9.5" style="79" bestFit="1" customWidth="1"/>
    <col min="9467" max="9710" width="8.875" style="79"/>
    <col min="9711" max="9711" width="13.5" style="79" customWidth="1"/>
    <col min="9712" max="9712" width="3.125" style="79" customWidth="1"/>
    <col min="9713" max="9713" width="10.625" style="79" customWidth="1"/>
    <col min="9714" max="9714" width="9.125" style="79" customWidth="1"/>
    <col min="9715" max="9715" width="8.625" style="79" customWidth="1"/>
    <col min="9716" max="9716" width="12.125" style="79" customWidth="1"/>
    <col min="9717" max="9719" width="11.125" style="79" customWidth="1"/>
    <col min="9720" max="9720" width="9.5" style="79" bestFit="1" customWidth="1"/>
    <col min="9721" max="9721" width="10.125" style="79" customWidth="1"/>
    <col min="9722" max="9722" width="9.5" style="79" bestFit="1" customWidth="1"/>
    <col min="9723" max="9966" width="8.875" style="79"/>
    <col min="9967" max="9967" width="13.5" style="79" customWidth="1"/>
    <col min="9968" max="9968" width="3.125" style="79" customWidth="1"/>
    <col min="9969" max="9969" width="10.625" style="79" customWidth="1"/>
    <col min="9970" max="9970" width="9.125" style="79" customWidth="1"/>
    <col min="9971" max="9971" width="8.625" style="79" customWidth="1"/>
    <col min="9972" max="9972" width="12.125" style="79" customWidth="1"/>
    <col min="9973" max="9975" width="11.125" style="79" customWidth="1"/>
    <col min="9976" max="9976" width="9.5" style="79" bestFit="1" customWidth="1"/>
    <col min="9977" max="9977" width="10.125" style="79" customWidth="1"/>
    <col min="9978" max="9978" width="9.5" style="79" bestFit="1" customWidth="1"/>
    <col min="9979" max="10222" width="8.875" style="79"/>
    <col min="10223" max="10223" width="13.5" style="79" customWidth="1"/>
    <col min="10224" max="10224" width="3.125" style="79" customWidth="1"/>
    <col min="10225" max="10225" width="10.625" style="79" customWidth="1"/>
    <col min="10226" max="10226" width="9.125" style="79" customWidth="1"/>
    <col min="10227" max="10227" width="8.625" style="79" customWidth="1"/>
    <col min="10228" max="10228" width="12.125" style="79" customWidth="1"/>
    <col min="10229" max="10231" width="11.125" style="79" customWidth="1"/>
    <col min="10232" max="10232" width="9.5" style="79" bestFit="1" customWidth="1"/>
    <col min="10233" max="10233" width="10.125" style="79" customWidth="1"/>
    <col min="10234" max="10234" width="9.5" style="79" bestFit="1" customWidth="1"/>
    <col min="10235" max="10478" width="8.875" style="79"/>
    <col min="10479" max="10479" width="13.5" style="79" customWidth="1"/>
    <col min="10480" max="10480" width="3.125" style="79" customWidth="1"/>
    <col min="10481" max="10481" width="10.625" style="79" customWidth="1"/>
    <col min="10482" max="10482" width="9.125" style="79" customWidth="1"/>
    <col min="10483" max="10483" width="8.625" style="79" customWidth="1"/>
    <col min="10484" max="10484" width="12.125" style="79" customWidth="1"/>
    <col min="10485" max="10487" width="11.125" style="79" customWidth="1"/>
    <col min="10488" max="10488" width="9.5" style="79" bestFit="1" customWidth="1"/>
    <col min="10489" max="10489" width="10.125" style="79" customWidth="1"/>
    <col min="10490" max="10490" width="9.5" style="79" bestFit="1" customWidth="1"/>
    <col min="10491" max="10734" width="8.875" style="79"/>
    <col min="10735" max="10735" width="13.5" style="79" customWidth="1"/>
    <col min="10736" max="10736" width="3.125" style="79" customWidth="1"/>
    <col min="10737" max="10737" width="10.625" style="79" customWidth="1"/>
    <col min="10738" max="10738" width="9.125" style="79" customWidth="1"/>
    <col min="10739" max="10739" width="8.625" style="79" customWidth="1"/>
    <col min="10740" max="10740" width="12.125" style="79" customWidth="1"/>
    <col min="10741" max="10743" width="11.125" style="79" customWidth="1"/>
    <col min="10744" max="10744" width="9.5" style="79" bestFit="1" customWidth="1"/>
    <col min="10745" max="10745" width="10.125" style="79" customWidth="1"/>
    <col min="10746" max="10746" width="9.5" style="79" bestFit="1" customWidth="1"/>
    <col min="10747" max="10990" width="8.875" style="79"/>
    <col min="10991" max="10991" width="13.5" style="79" customWidth="1"/>
    <col min="10992" max="10992" width="3.125" style="79" customWidth="1"/>
    <col min="10993" max="10993" width="10.625" style="79" customWidth="1"/>
    <col min="10994" max="10994" width="9.125" style="79" customWidth="1"/>
    <col min="10995" max="10995" width="8.625" style="79" customWidth="1"/>
    <col min="10996" max="10996" width="12.125" style="79" customWidth="1"/>
    <col min="10997" max="10999" width="11.125" style="79" customWidth="1"/>
    <col min="11000" max="11000" width="9.5" style="79" bestFit="1" customWidth="1"/>
    <col min="11001" max="11001" width="10.125" style="79" customWidth="1"/>
    <col min="11002" max="11002" width="9.5" style="79" bestFit="1" customWidth="1"/>
    <col min="11003" max="11246" width="8.875" style="79"/>
    <col min="11247" max="11247" width="13.5" style="79" customWidth="1"/>
    <col min="11248" max="11248" width="3.125" style="79" customWidth="1"/>
    <col min="11249" max="11249" width="10.625" style="79" customWidth="1"/>
    <col min="11250" max="11250" width="9.125" style="79" customWidth="1"/>
    <col min="11251" max="11251" width="8.625" style="79" customWidth="1"/>
    <col min="11252" max="11252" width="12.125" style="79" customWidth="1"/>
    <col min="11253" max="11255" width="11.125" style="79" customWidth="1"/>
    <col min="11256" max="11256" width="9.5" style="79" bestFit="1" customWidth="1"/>
    <col min="11257" max="11257" width="10.125" style="79" customWidth="1"/>
    <col min="11258" max="11258" width="9.5" style="79" bestFit="1" customWidth="1"/>
    <col min="11259" max="11502" width="8.875" style="79"/>
    <col min="11503" max="11503" width="13.5" style="79" customWidth="1"/>
    <col min="11504" max="11504" width="3.125" style="79" customWidth="1"/>
    <col min="11505" max="11505" width="10.625" style="79" customWidth="1"/>
    <col min="11506" max="11506" width="9.125" style="79" customWidth="1"/>
    <col min="11507" max="11507" width="8.625" style="79" customWidth="1"/>
    <col min="11508" max="11508" width="12.125" style="79" customWidth="1"/>
    <col min="11509" max="11511" width="11.125" style="79" customWidth="1"/>
    <col min="11512" max="11512" width="9.5" style="79" bestFit="1" customWidth="1"/>
    <col min="11513" max="11513" width="10.125" style="79" customWidth="1"/>
    <col min="11514" max="11514" width="9.5" style="79" bestFit="1" customWidth="1"/>
    <col min="11515" max="11758" width="8.875" style="79"/>
    <col min="11759" max="11759" width="13.5" style="79" customWidth="1"/>
    <col min="11760" max="11760" width="3.125" style="79" customWidth="1"/>
    <col min="11761" max="11761" width="10.625" style="79" customWidth="1"/>
    <col min="11762" max="11762" width="9.125" style="79" customWidth="1"/>
    <col min="11763" max="11763" width="8.625" style="79" customWidth="1"/>
    <col min="11764" max="11764" width="12.125" style="79" customWidth="1"/>
    <col min="11765" max="11767" width="11.125" style="79" customWidth="1"/>
    <col min="11768" max="11768" width="9.5" style="79" bestFit="1" customWidth="1"/>
    <col min="11769" max="11769" width="10.125" style="79" customWidth="1"/>
    <col min="11770" max="11770" width="9.5" style="79" bestFit="1" customWidth="1"/>
    <col min="11771" max="12014" width="8.875" style="79"/>
    <col min="12015" max="12015" width="13.5" style="79" customWidth="1"/>
    <col min="12016" max="12016" width="3.125" style="79" customWidth="1"/>
    <col min="12017" max="12017" width="10.625" style="79" customWidth="1"/>
    <col min="12018" max="12018" width="9.125" style="79" customWidth="1"/>
    <col min="12019" max="12019" width="8.625" style="79" customWidth="1"/>
    <col min="12020" max="12020" width="12.125" style="79" customWidth="1"/>
    <col min="12021" max="12023" width="11.125" style="79" customWidth="1"/>
    <col min="12024" max="12024" width="9.5" style="79" bestFit="1" customWidth="1"/>
    <col min="12025" max="12025" width="10.125" style="79" customWidth="1"/>
    <col min="12026" max="12026" width="9.5" style="79" bestFit="1" customWidth="1"/>
    <col min="12027" max="12270" width="8.875" style="79"/>
    <col min="12271" max="12271" width="13.5" style="79" customWidth="1"/>
    <col min="12272" max="12272" width="3.125" style="79" customWidth="1"/>
    <col min="12273" max="12273" width="10.625" style="79" customWidth="1"/>
    <col min="12274" max="12274" width="9.125" style="79" customWidth="1"/>
    <col min="12275" max="12275" width="8.625" style="79" customWidth="1"/>
    <col min="12276" max="12276" width="12.125" style="79" customWidth="1"/>
    <col min="12277" max="12279" width="11.125" style="79" customWidth="1"/>
    <col min="12280" max="12280" width="9.5" style="79" bestFit="1" customWidth="1"/>
    <col min="12281" max="12281" width="10.125" style="79" customWidth="1"/>
    <col min="12282" max="12282" width="9.5" style="79" bestFit="1" customWidth="1"/>
    <col min="12283" max="12526" width="8.875" style="79"/>
    <col min="12527" max="12527" width="13.5" style="79" customWidth="1"/>
    <col min="12528" max="12528" width="3.125" style="79" customWidth="1"/>
    <col min="12529" max="12529" width="10.625" style="79" customWidth="1"/>
    <col min="12530" max="12530" width="9.125" style="79" customWidth="1"/>
    <col min="12531" max="12531" width="8.625" style="79" customWidth="1"/>
    <col min="12532" max="12532" width="12.125" style="79" customWidth="1"/>
    <col min="12533" max="12535" width="11.125" style="79" customWidth="1"/>
    <col min="12536" max="12536" width="9.5" style="79" bestFit="1" customWidth="1"/>
    <col min="12537" max="12537" width="10.125" style="79" customWidth="1"/>
    <col min="12538" max="12538" width="9.5" style="79" bestFit="1" customWidth="1"/>
    <col min="12539" max="12782" width="8.875" style="79"/>
    <col min="12783" max="12783" width="13.5" style="79" customWidth="1"/>
    <col min="12784" max="12784" width="3.125" style="79" customWidth="1"/>
    <col min="12785" max="12785" width="10.625" style="79" customWidth="1"/>
    <col min="12786" max="12786" width="9.125" style="79" customWidth="1"/>
    <col min="12787" max="12787" width="8.625" style="79" customWidth="1"/>
    <col min="12788" max="12788" width="12.125" style="79" customWidth="1"/>
    <col min="12789" max="12791" width="11.125" style="79" customWidth="1"/>
    <col min="12792" max="12792" width="9.5" style="79" bestFit="1" customWidth="1"/>
    <col min="12793" max="12793" width="10.125" style="79" customWidth="1"/>
    <col min="12794" max="12794" width="9.5" style="79" bestFit="1" customWidth="1"/>
    <col min="12795" max="13038" width="8.875" style="79"/>
    <col min="13039" max="13039" width="13.5" style="79" customWidth="1"/>
    <col min="13040" max="13040" width="3.125" style="79" customWidth="1"/>
    <col min="13041" max="13041" width="10.625" style="79" customWidth="1"/>
    <col min="13042" max="13042" width="9.125" style="79" customWidth="1"/>
    <col min="13043" max="13043" width="8.625" style="79" customWidth="1"/>
    <col min="13044" max="13044" width="12.125" style="79" customWidth="1"/>
    <col min="13045" max="13047" width="11.125" style="79" customWidth="1"/>
    <col min="13048" max="13048" width="9.5" style="79" bestFit="1" customWidth="1"/>
    <col min="13049" max="13049" width="10.125" style="79" customWidth="1"/>
    <col min="13050" max="13050" width="9.5" style="79" bestFit="1" customWidth="1"/>
    <col min="13051" max="13294" width="8.875" style="79"/>
    <col min="13295" max="13295" width="13.5" style="79" customWidth="1"/>
    <col min="13296" max="13296" width="3.125" style="79" customWidth="1"/>
    <col min="13297" max="13297" width="10.625" style="79" customWidth="1"/>
    <col min="13298" max="13298" width="9.125" style="79" customWidth="1"/>
    <col min="13299" max="13299" width="8.625" style="79" customWidth="1"/>
    <col min="13300" max="13300" width="12.125" style="79" customWidth="1"/>
    <col min="13301" max="13303" width="11.125" style="79" customWidth="1"/>
    <col min="13304" max="13304" width="9.5" style="79" bestFit="1" customWidth="1"/>
    <col min="13305" max="13305" width="10.125" style="79" customWidth="1"/>
    <col min="13306" max="13306" width="9.5" style="79" bestFit="1" customWidth="1"/>
    <col min="13307" max="13550" width="8.875" style="79"/>
    <col min="13551" max="13551" width="13.5" style="79" customWidth="1"/>
    <col min="13552" max="13552" width="3.125" style="79" customWidth="1"/>
    <col min="13553" max="13553" width="10.625" style="79" customWidth="1"/>
    <col min="13554" max="13554" width="9.125" style="79" customWidth="1"/>
    <col min="13555" max="13555" width="8.625" style="79" customWidth="1"/>
    <col min="13556" max="13556" width="12.125" style="79" customWidth="1"/>
    <col min="13557" max="13559" width="11.125" style="79" customWidth="1"/>
    <col min="13560" max="13560" width="9.5" style="79" bestFit="1" customWidth="1"/>
    <col min="13561" max="13561" width="10.125" style="79" customWidth="1"/>
    <col min="13562" max="13562" width="9.5" style="79" bestFit="1" customWidth="1"/>
    <col min="13563" max="13806" width="8.875" style="79"/>
    <col min="13807" max="13807" width="13.5" style="79" customWidth="1"/>
    <col min="13808" max="13808" width="3.125" style="79" customWidth="1"/>
    <col min="13809" max="13809" width="10.625" style="79" customWidth="1"/>
    <col min="13810" max="13810" width="9.125" style="79" customWidth="1"/>
    <col min="13811" max="13811" width="8.625" style="79" customWidth="1"/>
    <col min="13812" max="13812" width="12.125" style="79" customWidth="1"/>
    <col min="13813" max="13815" width="11.125" style="79" customWidth="1"/>
    <col min="13816" max="13816" width="9.5" style="79" bestFit="1" customWidth="1"/>
    <col min="13817" max="13817" width="10.125" style="79" customWidth="1"/>
    <col min="13818" max="13818" width="9.5" style="79" bestFit="1" customWidth="1"/>
    <col min="13819" max="14062" width="8.875" style="79"/>
    <col min="14063" max="14063" width="13.5" style="79" customWidth="1"/>
    <col min="14064" max="14064" width="3.125" style="79" customWidth="1"/>
    <col min="14065" max="14065" width="10.625" style="79" customWidth="1"/>
    <col min="14066" max="14066" width="9.125" style="79" customWidth="1"/>
    <col min="14067" max="14067" width="8.625" style="79" customWidth="1"/>
    <col min="14068" max="14068" width="12.125" style="79" customWidth="1"/>
    <col min="14069" max="14071" width="11.125" style="79" customWidth="1"/>
    <col min="14072" max="14072" width="9.5" style="79" bestFit="1" customWidth="1"/>
    <col min="14073" max="14073" width="10.125" style="79" customWidth="1"/>
    <col min="14074" max="14074" width="9.5" style="79" bestFit="1" customWidth="1"/>
    <col min="14075" max="14318" width="8.875" style="79"/>
    <col min="14319" max="14319" width="13.5" style="79" customWidth="1"/>
    <col min="14320" max="14320" width="3.125" style="79" customWidth="1"/>
    <col min="14321" max="14321" width="10.625" style="79" customWidth="1"/>
    <col min="14322" max="14322" width="9.125" style="79" customWidth="1"/>
    <col min="14323" max="14323" width="8.625" style="79" customWidth="1"/>
    <col min="14324" max="14324" width="12.125" style="79" customWidth="1"/>
    <col min="14325" max="14327" width="11.125" style="79" customWidth="1"/>
    <col min="14328" max="14328" width="9.5" style="79" bestFit="1" customWidth="1"/>
    <col min="14329" max="14329" width="10.125" style="79" customWidth="1"/>
    <col min="14330" max="14330" width="9.5" style="79" bestFit="1" customWidth="1"/>
    <col min="14331" max="14574" width="8.875" style="79"/>
    <col min="14575" max="14575" width="13.5" style="79" customWidth="1"/>
    <col min="14576" max="14576" width="3.125" style="79" customWidth="1"/>
    <col min="14577" max="14577" width="10.625" style="79" customWidth="1"/>
    <col min="14578" max="14578" width="9.125" style="79" customWidth="1"/>
    <col min="14579" max="14579" width="8.625" style="79" customWidth="1"/>
    <col min="14580" max="14580" width="12.125" style="79" customWidth="1"/>
    <col min="14581" max="14583" width="11.125" style="79" customWidth="1"/>
    <col min="14584" max="14584" width="9.5" style="79" bestFit="1" customWidth="1"/>
    <col min="14585" max="14585" width="10.125" style="79" customWidth="1"/>
    <col min="14586" max="14586" width="9.5" style="79" bestFit="1" customWidth="1"/>
    <col min="14587" max="14830" width="8.875" style="79"/>
    <col min="14831" max="14831" width="13.5" style="79" customWidth="1"/>
    <col min="14832" max="14832" width="3.125" style="79" customWidth="1"/>
    <col min="14833" max="14833" width="10.625" style="79" customWidth="1"/>
    <col min="14834" max="14834" width="9.125" style="79" customWidth="1"/>
    <col min="14835" max="14835" width="8.625" style="79" customWidth="1"/>
    <col min="14836" max="14836" width="12.125" style="79" customWidth="1"/>
    <col min="14837" max="14839" width="11.125" style="79" customWidth="1"/>
    <col min="14840" max="14840" width="9.5" style="79" bestFit="1" customWidth="1"/>
    <col min="14841" max="14841" width="10.125" style="79" customWidth="1"/>
    <col min="14842" max="14842" width="9.5" style="79" bestFit="1" customWidth="1"/>
    <col min="14843" max="15086" width="8.875" style="79"/>
    <col min="15087" max="15087" width="13.5" style="79" customWidth="1"/>
    <col min="15088" max="15088" width="3.125" style="79" customWidth="1"/>
    <col min="15089" max="15089" width="10.625" style="79" customWidth="1"/>
    <col min="15090" max="15090" width="9.125" style="79" customWidth="1"/>
    <col min="15091" max="15091" width="8.625" style="79" customWidth="1"/>
    <col min="15092" max="15092" width="12.125" style="79" customWidth="1"/>
    <col min="15093" max="15095" width="11.125" style="79" customWidth="1"/>
    <col min="15096" max="15096" width="9.5" style="79" bestFit="1" customWidth="1"/>
    <col min="15097" max="15097" width="10.125" style="79" customWidth="1"/>
    <col min="15098" max="15098" width="9.5" style="79" bestFit="1" customWidth="1"/>
    <col min="15099" max="15342" width="8.875" style="79"/>
    <col min="15343" max="15343" width="13.5" style="79" customWidth="1"/>
    <col min="15344" max="15344" width="3.125" style="79" customWidth="1"/>
    <col min="15345" max="15345" width="10.625" style="79" customWidth="1"/>
    <col min="15346" max="15346" width="9.125" style="79" customWidth="1"/>
    <col min="15347" max="15347" width="8.625" style="79" customWidth="1"/>
    <col min="15348" max="15348" width="12.125" style="79" customWidth="1"/>
    <col min="15349" max="15351" width="11.125" style="79" customWidth="1"/>
    <col min="15352" max="15352" width="9.5" style="79" bestFit="1" customWidth="1"/>
    <col min="15353" max="15353" width="10.125" style="79" customWidth="1"/>
    <col min="15354" max="15354" width="9.5" style="79" bestFit="1" customWidth="1"/>
    <col min="15355" max="15598" width="8.875" style="79"/>
    <col min="15599" max="15599" width="13.5" style="79" customWidth="1"/>
    <col min="15600" max="15600" width="3.125" style="79" customWidth="1"/>
    <col min="15601" max="15601" width="10.625" style="79" customWidth="1"/>
    <col min="15602" max="15602" width="9.125" style="79" customWidth="1"/>
    <col min="15603" max="15603" width="8.625" style="79" customWidth="1"/>
    <col min="15604" max="15604" width="12.125" style="79" customWidth="1"/>
    <col min="15605" max="15607" width="11.125" style="79" customWidth="1"/>
    <col min="15608" max="15608" width="9.5" style="79" bestFit="1" customWidth="1"/>
    <col min="15609" max="15609" width="10.125" style="79" customWidth="1"/>
    <col min="15610" max="15610" width="9.5" style="79" bestFit="1" customWidth="1"/>
    <col min="15611" max="15854" width="8.875" style="79"/>
    <col min="15855" max="15855" width="13.5" style="79" customWidth="1"/>
    <col min="15856" max="15856" width="3.125" style="79" customWidth="1"/>
    <col min="15857" max="15857" width="10.625" style="79" customWidth="1"/>
    <col min="15858" max="15858" width="9.125" style="79" customWidth="1"/>
    <col min="15859" max="15859" width="8.625" style="79" customWidth="1"/>
    <col min="15860" max="15860" width="12.125" style="79" customWidth="1"/>
    <col min="15861" max="15863" width="11.125" style="79" customWidth="1"/>
    <col min="15864" max="15864" width="9.5" style="79" bestFit="1" customWidth="1"/>
    <col min="15865" max="15865" width="10.125" style="79" customWidth="1"/>
    <col min="15866" max="15866" width="9.5" style="79" bestFit="1" customWidth="1"/>
    <col min="15867" max="16110" width="8.875" style="79"/>
    <col min="16111" max="16111" width="13.5" style="79" customWidth="1"/>
    <col min="16112" max="16112" width="3.125" style="79" customWidth="1"/>
    <col min="16113" max="16113" width="10.625" style="79" customWidth="1"/>
    <col min="16114" max="16114" width="9.125" style="79" customWidth="1"/>
    <col min="16115" max="16115" width="8.625" style="79" customWidth="1"/>
    <col min="16116" max="16116" width="12.125" style="79" customWidth="1"/>
    <col min="16117" max="16119" width="11.125" style="79" customWidth="1"/>
    <col min="16120" max="16120" width="9.5" style="79" bestFit="1" customWidth="1"/>
    <col min="16121" max="16121" width="10.125" style="79" customWidth="1"/>
    <col min="16122" max="16122" width="9.5" style="79" bestFit="1" customWidth="1"/>
    <col min="16123" max="16366" width="8.875" style="79"/>
    <col min="16367" max="16372" width="9" style="79" customWidth="1"/>
    <col min="16373" max="16374" width="8.875" style="79"/>
    <col min="16375" max="16384" width="8.875" style="79" customWidth="1"/>
  </cols>
  <sheetData>
    <row r="1" spans="1:11" ht="30.6" customHeight="1">
      <c r="A1" s="209" t="s">
        <v>177</v>
      </c>
      <c r="B1" s="209"/>
      <c r="C1" s="209"/>
      <c r="D1" s="209"/>
      <c r="E1" s="209"/>
      <c r="F1" s="209"/>
      <c r="G1" s="209"/>
      <c r="H1" s="209"/>
      <c r="I1" s="209"/>
      <c r="J1" s="209"/>
      <c r="K1" s="209"/>
    </row>
    <row r="2" spans="1:11" ht="21.75" customHeight="1">
      <c r="A2" s="210"/>
      <c r="B2" s="212" t="s">
        <v>121</v>
      </c>
      <c r="C2" s="215" t="s">
        <v>122</v>
      </c>
      <c r="D2" s="215"/>
      <c r="E2" s="215"/>
      <c r="F2" s="217" t="s">
        <v>57</v>
      </c>
      <c r="G2" s="217"/>
      <c r="H2" s="217"/>
      <c r="I2" s="217"/>
      <c r="J2" s="217"/>
      <c r="K2" s="217"/>
    </row>
    <row r="3" spans="1:11" ht="21.75" customHeight="1">
      <c r="A3" s="211"/>
      <c r="B3" s="213"/>
      <c r="C3" s="216"/>
      <c r="D3" s="216"/>
      <c r="E3" s="216"/>
      <c r="F3" s="218" t="s">
        <v>128</v>
      </c>
      <c r="G3" s="217"/>
      <c r="H3" s="218" t="s">
        <v>129</v>
      </c>
      <c r="I3" s="217"/>
      <c r="J3" s="218" t="s">
        <v>130</v>
      </c>
      <c r="K3" s="217"/>
    </row>
    <row r="4" spans="1:11" ht="21.75" customHeight="1">
      <c r="A4" s="211"/>
      <c r="B4" s="214"/>
      <c r="C4" s="61" t="s">
        <v>123</v>
      </c>
      <c r="D4" s="3" t="s">
        <v>9</v>
      </c>
      <c r="E4" s="3" t="s">
        <v>10</v>
      </c>
      <c r="F4" s="61" t="s">
        <v>126</v>
      </c>
      <c r="G4" s="3" t="s">
        <v>9</v>
      </c>
      <c r="H4" s="61" t="s">
        <v>124</v>
      </c>
      <c r="I4" s="3" t="s">
        <v>9</v>
      </c>
      <c r="J4" s="61" t="s">
        <v>125</v>
      </c>
      <c r="K4" s="3" t="s">
        <v>9</v>
      </c>
    </row>
    <row r="5" spans="1:11" ht="18.75" customHeight="1">
      <c r="A5" s="2" t="s">
        <v>8</v>
      </c>
      <c r="B5" s="37">
        <v>11610870</v>
      </c>
      <c r="C5" s="38">
        <v>48109</v>
      </c>
      <c r="D5" s="7">
        <f>C5/'[1]1-1-1、1-1-2'!$D17*100</f>
        <v>18.358149722580496</v>
      </c>
      <c r="E5" s="28">
        <f>C5/B5*10^5</f>
        <v>414.34448925877223</v>
      </c>
      <c r="F5" s="29">
        <f t="shared" ref="F5:F13" si="0">SUM(H5,J5)</f>
        <v>173482</v>
      </c>
      <c r="G5" s="30">
        <f>SUM(I5,K5)</f>
        <v>100</v>
      </c>
      <c r="H5" s="29">
        <v>147682</v>
      </c>
      <c r="I5" s="30">
        <f t="shared" ref="I5:I13" si="1">H5/F5*100</f>
        <v>85.128140095226016</v>
      </c>
      <c r="J5" s="29">
        <v>25800</v>
      </c>
      <c r="K5" s="30">
        <f t="shared" ref="K5:K13" si="2">J5/F5*100</f>
        <v>14.871859904773983</v>
      </c>
    </row>
    <row r="6" spans="1:11" ht="18.75" customHeight="1">
      <c r="A6" s="2" t="s">
        <v>7</v>
      </c>
      <c r="B6" s="37">
        <v>11665673</v>
      </c>
      <c r="C6" s="38">
        <v>46088</v>
      </c>
      <c r="D6" s="7">
        <f>C6/'[1]1-1-1、1-1-2'!$D18*100</f>
        <v>18.051780188790097</v>
      </c>
      <c r="E6" s="28">
        <f t="shared" ref="E6:E14" si="3">C6/B6*10^5</f>
        <v>395.07364898707516</v>
      </c>
      <c r="F6" s="29">
        <f t="shared" si="0"/>
        <v>168265</v>
      </c>
      <c r="G6" s="30">
        <f t="shared" ref="G6:G14" si="4">SUM(I6,K6)</f>
        <v>100</v>
      </c>
      <c r="H6" s="29">
        <v>143595</v>
      </c>
      <c r="I6" s="30">
        <f t="shared" si="1"/>
        <v>85.338602799156092</v>
      </c>
      <c r="J6" s="29">
        <v>24670</v>
      </c>
      <c r="K6" s="30">
        <f t="shared" si="2"/>
        <v>14.661397200843906</v>
      </c>
    </row>
    <row r="7" spans="1:11" ht="18.75" customHeight="1">
      <c r="A7" s="2" t="s">
        <v>6</v>
      </c>
      <c r="B7" s="37">
        <v>11712312</v>
      </c>
      <c r="C7" s="38">
        <v>46902</v>
      </c>
      <c r="D7" s="7">
        <f>C7/'[1]1-1-1、1-1-2'!$D19*100</f>
        <v>17.928693478285798</v>
      </c>
      <c r="E7" s="28">
        <f t="shared" si="3"/>
        <v>400.45039783776252</v>
      </c>
      <c r="F7" s="29">
        <f t="shared" si="0"/>
        <v>188206</v>
      </c>
      <c r="G7" s="30">
        <f t="shared" si="4"/>
        <v>100</v>
      </c>
      <c r="H7" s="29">
        <v>162924</v>
      </c>
      <c r="I7" s="30">
        <f t="shared" si="1"/>
        <v>86.566846965559023</v>
      </c>
      <c r="J7" s="29">
        <v>25282</v>
      </c>
      <c r="K7" s="30">
        <f t="shared" si="2"/>
        <v>13.433153034440984</v>
      </c>
    </row>
    <row r="8" spans="1:11" ht="18.75" customHeight="1">
      <c r="A8" s="2" t="s">
        <v>5</v>
      </c>
      <c r="B8" s="37">
        <v>11757905</v>
      </c>
      <c r="C8" s="38">
        <v>47392</v>
      </c>
      <c r="D8" s="7">
        <f>C8/'[1]1-1-1、1-1-2'!$D20*100</f>
        <v>17.598478997088705</v>
      </c>
      <c r="E8" s="28">
        <f t="shared" si="3"/>
        <v>403.06500180091604</v>
      </c>
      <c r="F8" s="29">
        <f t="shared" si="0"/>
        <v>184702</v>
      </c>
      <c r="G8" s="30">
        <f t="shared" si="4"/>
        <v>100</v>
      </c>
      <c r="H8" s="29">
        <v>159591</v>
      </c>
      <c r="I8" s="30">
        <f t="shared" si="1"/>
        <v>86.404586848003817</v>
      </c>
      <c r="J8" s="29">
        <v>25111</v>
      </c>
      <c r="K8" s="30">
        <f t="shared" si="2"/>
        <v>13.595413151996189</v>
      </c>
    </row>
    <row r="9" spans="1:11" ht="18.75" customHeight="1">
      <c r="A9" s="2" t="s">
        <v>4</v>
      </c>
      <c r="B9" s="37">
        <v>11800286</v>
      </c>
      <c r="C9" s="38">
        <v>48434</v>
      </c>
      <c r="D9" s="7">
        <f>C9/'[1]1-1-1、1-1-2'!$D21*100</f>
        <v>17.753292500100802</v>
      </c>
      <c r="E9" s="28">
        <f t="shared" si="3"/>
        <v>410.447678979984</v>
      </c>
      <c r="F9" s="31">
        <f t="shared" si="0"/>
        <v>180732</v>
      </c>
      <c r="G9" s="30">
        <f t="shared" si="4"/>
        <v>100</v>
      </c>
      <c r="H9" s="31">
        <v>156107</v>
      </c>
      <c r="I9" s="30">
        <f t="shared" si="1"/>
        <v>86.374853374056613</v>
      </c>
      <c r="J9" s="31">
        <v>24625</v>
      </c>
      <c r="K9" s="30">
        <f t="shared" si="2"/>
        <v>13.625146625943385</v>
      </c>
    </row>
    <row r="10" spans="1:11" ht="18.75" customHeight="1">
      <c r="A10" s="2" t="s">
        <v>3</v>
      </c>
      <c r="B10" s="37">
        <v>11836097</v>
      </c>
      <c r="C10" s="38">
        <v>51906</v>
      </c>
      <c r="D10" s="7">
        <f>C10/'[1]1-1-1、1-1-2'!$D22*100</f>
        <v>18.067206415727444</v>
      </c>
      <c r="E10" s="28">
        <f t="shared" si="3"/>
        <v>438.53983285199502</v>
      </c>
      <c r="F10" s="29">
        <f t="shared" si="0"/>
        <v>192158</v>
      </c>
      <c r="G10" s="30">
        <f t="shared" si="4"/>
        <v>100</v>
      </c>
      <c r="H10" s="31">
        <v>165604</v>
      </c>
      <c r="I10" s="30">
        <f t="shared" si="1"/>
        <v>86.181163417604267</v>
      </c>
      <c r="J10" s="31">
        <v>26554</v>
      </c>
      <c r="K10" s="30">
        <f t="shared" si="2"/>
        <v>13.818836582395738</v>
      </c>
    </row>
    <row r="11" spans="1:11" ht="18.75" customHeight="1">
      <c r="A11" s="2" t="s">
        <v>2</v>
      </c>
      <c r="B11" s="37">
        <v>11863833</v>
      </c>
      <c r="C11" s="38">
        <v>55313</v>
      </c>
      <c r="D11" s="7">
        <f>C11/'[1]1-1-1、1-1-2'!$D23*100</f>
        <v>18.967426899983199</v>
      </c>
      <c r="E11" s="28">
        <f t="shared" si="3"/>
        <v>466.23211907989605</v>
      </c>
      <c r="F11" s="31">
        <f t="shared" si="0"/>
        <v>192229</v>
      </c>
      <c r="G11" s="30">
        <f t="shared" si="4"/>
        <v>100</v>
      </c>
      <c r="H11" s="31">
        <v>165516</v>
      </c>
      <c r="I11" s="30">
        <f t="shared" si="1"/>
        <v>86.103553574122529</v>
      </c>
      <c r="J11" s="31">
        <v>26713</v>
      </c>
      <c r="K11" s="30">
        <f t="shared" si="2"/>
        <v>13.896446425877468</v>
      </c>
    </row>
    <row r="12" spans="1:11" ht="18.75" customHeight="1">
      <c r="A12" s="2" t="s">
        <v>1</v>
      </c>
      <c r="B12" s="37">
        <v>11886977</v>
      </c>
      <c r="C12" s="38">
        <v>53230</v>
      </c>
      <c r="D12" s="7">
        <f>C12/'[1]1-1-1、1-1-2'!$D24*100</f>
        <v>19.170652299181747</v>
      </c>
      <c r="E12" s="28">
        <f t="shared" si="3"/>
        <v>447.80098421995774</v>
      </c>
      <c r="F12" s="31">
        <f t="shared" si="0"/>
        <v>182828</v>
      </c>
      <c r="G12" s="30">
        <f t="shared" si="4"/>
        <v>100</v>
      </c>
      <c r="H12" s="31">
        <v>156309</v>
      </c>
      <c r="I12" s="30">
        <f t="shared" si="1"/>
        <v>85.495110158181461</v>
      </c>
      <c r="J12" s="31">
        <v>26519</v>
      </c>
      <c r="K12" s="30">
        <f t="shared" si="2"/>
        <v>14.504889841818539</v>
      </c>
    </row>
    <row r="13" spans="1:11" ht="18.75" customHeight="1">
      <c r="A13" s="2" t="s">
        <v>0</v>
      </c>
      <c r="B13" s="37">
        <v>11892703</v>
      </c>
      <c r="C13" s="38">
        <v>55509</v>
      </c>
      <c r="D13" s="7">
        <f>C13/'[1]1-1-1、1-1-2'!$D25*100</f>
        <v>19.697243897505775</v>
      </c>
      <c r="E13" s="28">
        <f t="shared" si="3"/>
        <v>466.7483918500277</v>
      </c>
      <c r="F13" s="29">
        <f t="shared" si="0"/>
        <v>177562</v>
      </c>
      <c r="G13" s="30">
        <f t="shared" si="4"/>
        <v>100</v>
      </c>
      <c r="H13" s="31">
        <v>151477</v>
      </c>
      <c r="I13" s="30">
        <f t="shared" si="1"/>
        <v>85.309356731733146</v>
      </c>
      <c r="J13" s="31">
        <v>26085</v>
      </c>
      <c r="K13" s="30">
        <f t="shared" si="2"/>
        <v>14.690643268266859</v>
      </c>
    </row>
    <row r="14" spans="1:11" ht="18.75" customHeight="1">
      <c r="A14" s="1" t="s">
        <v>183</v>
      </c>
      <c r="B14" s="40">
        <v>11842044</v>
      </c>
      <c r="C14" s="39">
        <v>54932</v>
      </c>
      <c r="D14" s="174">
        <f>C14/'[1]1-1-1、1-1-2'!$D26*100</f>
        <v>20.711783757696413</v>
      </c>
      <c r="E14" s="35">
        <f t="shared" si="3"/>
        <v>463.87262198991999</v>
      </c>
      <c r="F14" s="45">
        <f t="shared" ref="F14" si="5">SUM(H14,J14)</f>
        <v>139141</v>
      </c>
      <c r="G14" s="41">
        <f t="shared" si="4"/>
        <v>100</v>
      </c>
      <c r="H14" s="34">
        <v>118047</v>
      </c>
      <c r="I14" s="41">
        <f t="shared" ref="I14" si="6">H14/F14*100</f>
        <v>84.839838724746841</v>
      </c>
      <c r="J14" s="34">
        <v>21094</v>
      </c>
      <c r="K14" s="41">
        <f t="shared" ref="K14" si="7">J14/F14*100</f>
        <v>15.160161275253161</v>
      </c>
    </row>
    <row r="15" spans="1:11" s="82" customFormat="1" ht="19.5" customHeight="1">
      <c r="A15" s="80" t="s">
        <v>127</v>
      </c>
      <c r="B15" s="81"/>
    </row>
    <row r="16" spans="1:11" s="83" customFormat="1" ht="60.75" customHeight="1">
      <c r="A16" s="206" t="s">
        <v>132</v>
      </c>
      <c r="B16" s="206"/>
      <c r="C16" s="206"/>
      <c r="D16" s="206"/>
      <c r="E16" s="206"/>
      <c r="F16" s="206"/>
      <c r="G16" s="206"/>
      <c r="H16" s="206"/>
      <c r="I16" s="206"/>
      <c r="J16" s="206"/>
      <c r="K16" s="206"/>
    </row>
    <row r="17" spans="1:11">
      <c r="A17" s="207"/>
      <c r="B17" s="207"/>
      <c r="C17" s="207"/>
      <c r="D17" s="207"/>
      <c r="E17" s="207"/>
      <c r="F17" s="207"/>
      <c r="G17" s="207"/>
      <c r="H17" s="207"/>
      <c r="I17" s="207"/>
      <c r="J17" s="82"/>
    </row>
    <row r="18" spans="1:11">
      <c r="A18" s="208"/>
      <c r="B18" s="208"/>
      <c r="C18" s="208"/>
      <c r="D18" s="208"/>
      <c r="E18" s="208"/>
      <c r="F18" s="208"/>
      <c r="G18" s="208"/>
      <c r="H18" s="208"/>
      <c r="I18" s="208"/>
      <c r="J18" s="208"/>
      <c r="K18" s="208"/>
    </row>
    <row r="19" spans="1:11" s="82" customFormat="1" ht="12.75">
      <c r="A19" s="207"/>
      <c r="B19" s="207"/>
      <c r="C19" s="207"/>
      <c r="D19" s="207"/>
      <c r="E19" s="207"/>
      <c r="F19" s="207"/>
      <c r="G19" s="207"/>
      <c r="H19" s="207"/>
    </row>
    <row r="20" spans="1:11">
      <c r="B20" s="84"/>
    </row>
    <row r="21" spans="1:11" ht="16.5">
      <c r="B21" s="85"/>
    </row>
    <row r="22" spans="1:11">
      <c r="F22" s="44"/>
    </row>
    <row r="23" spans="1:11">
      <c r="F23" s="44"/>
    </row>
    <row r="24" spans="1:11">
      <c r="F24" s="44"/>
    </row>
    <row r="25" spans="1:11">
      <c r="F25" s="44"/>
    </row>
    <row r="26" spans="1:11">
      <c r="F26" s="44"/>
    </row>
    <row r="27" spans="1:11">
      <c r="F27" s="44"/>
    </row>
    <row r="28" spans="1:11">
      <c r="F28" s="44"/>
    </row>
    <row r="29" spans="1:11">
      <c r="F29" s="44"/>
    </row>
    <row r="30" spans="1:11">
      <c r="F30" s="44"/>
    </row>
    <row r="31" spans="1:11">
      <c r="F31" s="44"/>
    </row>
  </sheetData>
  <mergeCells count="12">
    <mergeCell ref="A16:K16"/>
    <mergeCell ref="A17:I17"/>
    <mergeCell ref="A18:K18"/>
    <mergeCell ref="A19:H19"/>
    <mergeCell ref="A1:K1"/>
    <mergeCell ref="A2:A4"/>
    <mergeCell ref="B2:B4"/>
    <mergeCell ref="C2:E3"/>
    <mergeCell ref="F2:K2"/>
    <mergeCell ref="H3:I3"/>
    <mergeCell ref="F3:G3"/>
    <mergeCell ref="J3:K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7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16"/>
  <sheetViews>
    <sheetView showGridLines="0" zoomScaleNormal="100" workbookViewId="0">
      <selection activeCell="I20" sqref="I20"/>
    </sheetView>
  </sheetViews>
  <sheetFormatPr defaultColWidth="8.875" defaultRowHeight="15.75"/>
  <cols>
    <col min="1" max="1" width="8" style="114" customWidth="1"/>
    <col min="2" max="2" width="10.625" style="114" customWidth="1"/>
    <col min="3" max="3" width="10.625" style="43" customWidth="1"/>
    <col min="4" max="4" width="10.625" style="114" customWidth="1"/>
    <col min="5" max="5" width="10.625" style="43" customWidth="1"/>
    <col min="6" max="6" width="10.625" style="114" customWidth="1"/>
    <col min="7" max="7" width="10.625" style="43" customWidth="1"/>
    <col min="8" max="9" width="10.625" style="114" customWidth="1"/>
    <col min="10" max="10" width="10.625" style="43" customWidth="1"/>
    <col min="11" max="11" width="10.625" style="114" customWidth="1"/>
    <col min="12" max="256" width="8.875" style="114"/>
    <col min="257" max="257" width="13.5" style="114" customWidth="1"/>
    <col min="258" max="258" width="9" style="114" customWidth="1"/>
    <col min="259" max="261" width="9.625" style="114" customWidth="1"/>
    <col min="262" max="262" width="11" style="114" customWidth="1"/>
    <col min="263" max="263" width="9.625" style="114" customWidth="1"/>
    <col min="264" max="264" width="9.375" style="114" customWidth="1"/>
    <col min="265" max="265" width="9.625" style="114" customWidth="1"/>
    <col min="266" max="266" width="9" style="114" customWidth="1"/>
    <col min="267" max="267" width="11.125" style="114" bestFit="1" customWidth="1"/>
    <col min="268" max="512" width="8.875" style="114"/>
    <col min="513" max="513" width="13.5" style="114" customWidth="1"/>
    <col min="514" max="514" width="9" style="114" customWidth="1"/>
    <col min="515" max="517" width="9.625" style="114" customWidth="1"/>
    <col min="518" max="518" width="11" style="114" customWidth="1"/>
    <col min="519" max="519" width="9.625" style="114" customWidth="1"/>
    <col min="520" max="520" width="9.375" style="114" customWidth="1"/>
    <col min="521" max="521" width="9.625" style="114" customWidth="1"/>
    <col min="522" max="522" width="9" style="114" customWidth="1"/>
    <col min="523" max="523" width="11.125" style="114" bestFit="1" customWidth="1"/>
    <col min="524" max="768" width="8.875" style="114"/>
    <col min="769" max="769" width="13.5" style="114" customWidth="1"/>
    <col min="770" max="770" width="9" style="114" customWidth="1"/>
    <col min="771" max="773" width="9.625" style="114" customWidth="1"/>
    <col min="774" max="774" width="11" style="114" customWidth="1"/>
    <col min="775" max="775" width="9.625" style="114" customWidth="1"/>
    <col min="776" max="776" width="9.375" style="114" customWidth="1"/>
    <col min="777" max="777" width="9.625" style="114" customWidth="1"/>
    <col min="778" max="778" width="9" style="114" customWidth="1"/>
    <col min="779" max="779" width="11.125" style="114" bestFit="1" customWidth="1"/>
    <col min="780" max="1024" width="8.875" style="114"/>
    <col min="1025" max="1025" width="13.5" style="114" customWidth="1"/>
    <col min="1026" max="1026" width="9" style="114" customWidth="1"/>
    <col min="1027" max="1029" width="9.625" style="114" customWidth="1"/>
    <col min="1030" max="1030" width="11" style="114" customWidth="1"/>
    <col min="1031" max="1031" width="9.625" style="114" customWidth="1"/>
    <col min="1032" max="1032" width="9.375" style="114" customWidth="1"/>
    <col min="1033" max="1033" width="9.625" style="114" customWidth="1"/>
    <col min="1034" max="1034" width="9" style="114" customWidth="1"/>
    <col min="1035" max="1035" width="11.125" style="114" bestFit="1" customWidth="1"/>
    <col min="1036" max="1280" width="8.875" style="114"/>
    <col min="1281" max="1281" width="13.5" style="114" customWidth="1"/>
    <col min="1282" max="1282" width="9" style="114" customWidth="1"/>
    <col min="1283" max="1285" width="9.625" style="114" customWidth="1"/>
    <col min="1286" max="1286" width="11" style="114" customWidth="1"/>
    <col min="1287" max="1287" width="9.625" style="114" customWidth="1"/>
    <col min="1288" max="1288" width="9.375" style="114" customWidth="1"/>
    <col min="1289" max="1289" width="9.625" style="114" customWidth="1"/>
    <col min="1290" max="1290" width="9" style="114" customWidth="1"/>
    <col min="1291" max="1291" width="11.125" style="114" bestFit="1" customWidth="1"/>
    <col min="1292" max="1536" width="8.875" style="114"/>
    <col min="1537" max="1537" width="13.5" style="114" customWidth="1"/>
    <col min="1538" max="1538" width="9" style="114" customWidth="1"/>
    <col min="1539" max="1541" width="9.625" style="114" customWidth="1"/>
    <col min="1542" max="1542" width="11" style="114" customWidth="1"/>
    <col min="1543" max="1543" width="9.625" style="114" customWidth="1"/>
    <col min="1544" max="1544" width="9.375" style="114" customWidth="1"/>
    <col min="1545" max="1545" width="9.625" style="114" customWidth="1"/>
    <col min="1546" max="1546" width="9" style="114" customWidth="1"/>
    <col min="1547" max="1547" width="11.125" style="114" bestFit="1" customWidth="1"/>
    <col min="1548" max="1792" width="8.875" style="114"/>
    <col min="1793" max="1793" width="13.5" style="114" customWidth="1"/>
    <col min="1794" max="1794" width="9" style="114" customWidth="1"/>
    <col min="1795" max="1797" width="9.625" style="114" customWidth="1"/>
    <col min="1798" max="1798" width="11" style="114" customWidth="1"/>
    <col min="1799" max="1799" width="9.625" style="114" customWidth="1"/>
    <col min="1800" max="1800" width="9.375" style="114" customWidth="1"/>
    <col min="1801" max="1801" width="9.625" style="114" customWidth="1"/>
    <col min="1802" max="1802" width="9" style="114" customWidth="1"/>
    <col min="1803" max="1803" width="11.125" style="114" bestFit="1" customWidth="1"/>
    <col min="1804" max="2048" width="8.875" style="114"/>
    <col min="2049" max="2049" width="13.5" style="114" customWidth="1"/>
    <col min="2050" max="2050" width="9" style="114" customWidth="1"/>
    <col min="2051" max="2053" width="9.625" style="114" customWidth="1"/>
    <col min="2054" max="2054" width="11" style="114" customWidth="1"/>
    <col min="2055" max="2055" width="9.625" style="114" customWidth="1"/>
    <col min="2056" max="2056" width="9.375" style="114" customWidth="1"/>
    <col min="2057" max="2057" width="9.625" style="114" customWidth="1"/>
    <col min="2058" max="2058" width="9" style="114" customWidth="1"/>
    <col min="2059" max="2059" width="11.125" style="114" bestFit="1" customWidth="1"/>
    <col min="2060" max="2304" width="8.875" style="114"/>
    <col min="2305" max="2305" width="13.5" style="114" customWidth="1"/>
    <col min="2306" max="2306" width="9" style="114" customWidth="1"/>
    <col min="2307" max="2309" width="9.625" style="114" customWidth="1"/>
    <col min="2310" max="2310" width="11" style="114" customWidth="1"/>
    <col min="2311" max="2311" width="9.625" style="114" customWidth="1"/>
    <col min="2312" max="2312" width="9.375" style="114" customWidth="1"/>
    <col min="2313" max="2313" width="9.625" style="114" customWidth="1"/>
    <col min="2314" max="2314" width="9" style="114" customWidth="1"/>
    <col min="2315" max="2315" width="11.125" style="114" bestFit="1" customWidth="1"/>
    <col min="2316" max="2560" width="8.875" style="114"/>
    <col min="2561" max="2561" width="13.5" style="114" customWidth="1"/>
    <col min="2562" max="2562" width="9" style="114" customWidth="1"/>
    <col min="2563" max="2565" width="9.625" style="114" customWidth="1"/>
    <col min="2566" max="2566" width="11" style="114" customWidth="1"/>
    <col min="2567" max="2567" width="9.625" style="114" customWidth="1"/>
    <col min="2568" max="2568" width="9.375" style="114" customWidth="1"/>
    <col min="2569" max="2569" width="9.625" style="114" customWidth="1"/>
    <col min="2570" max="2570" width="9" style="114" customWidth="1"/>
    <col min="2571" max="2571" width="11.125" style="114" bestFit="1" customWidth="1"/>
    <col min="2572" max="2816" width="8.875" style="114"/>
    <col min="2817" max="2817" width="13.5" style="114" customWidth="1"/>
    <col min="2818" max="2818" width="9" style="114" customWidth="1"/>
    <col min="2819" max="2821" width="9.625" style="114" customWidth="1"/>
    <col min="2822" max="2822" width="11" style="114" customWidth="1"/>
    <col min="2823" max="2823" width="9.625" style="114" customWidth="1"/>
    <col min="2824" max="2824" width="9.375" style="114" customWidth="1"/>
    <col min="2825" max="2825" width="9.625" style="114" customWidth="1"/>
    <col min="2826" max="2826" width="9" style="114" customWidth="1"/>
    <col min="2827" max="2827" width="11.125" style="114" bestFit="1" customWidth="1"/>
    <col min="2828" max="3072" width="8.875" style="114"/>
    <col min="3073" max="3073" width="13.5" style="114" customWidth="1"/>
    <col min="3074" max="3074" width="9" style="114" customWidth="1"/>
    <col min="3075" max="3077" width="9.625" style="114" customWidth="1"/>
    <col min="3078" max="3078" width="11" style="114" customWidth="1"/>
    <col min="3079" max="3079" width="9.625" style="114" customWidth="1"/>
    <col min="3080" max="3080" width="9.375" style="114" customWidth="1"/>
    <col min="3081" max="3081" width="9.625" style="114" customWidth="1"/>
    <col min="3082" max="3082" width="9" style="114" customWidth="1"/>
    <col min="3083" max="3083" width="11.125" style="114" bestFit="1" customWidth="1"/>
    <col min="3084" max="3328" width="8.875" style="114"/>
    <col min="3329" max="3329" width="13.5" style="114" customWidth="1"/>
    <col min="3330" max="3330" width="9" style="114" customWidth="1"/>
    <col min="3331" max="3333" width="9.625" style="114" customWidth="1"/>
    <col min="3334" max="3334" width="11" style="114" customWidth="1"/>
    <col min="3335" max="3335" width="9.625" style="114" customWidth="1"/>
    <col min="3336" max="3336" width="9.375" style="114" customWidth="1"/>
    <col min="3337" max="3337" width="9.625" style="114" customWidth="1"/>
    <col min="3338" max="3338" width="9" style="114" customWidth="1"/>
    <col min="3339" max="3339" width="11.125" style="114" bestFit="1" customWidth="1"/>
    <col min="3340" max="3584" width="8.875" style="114"/>
    <col min="3585" max="3585" width="13.5" style="114" customWidth="1"/>
    <col min="3586" max="3586" width="9" style="114" customWidth="1"/>
    <col min="3587" max="3589" width="9.625" style="114" customWidth="1"/>
    <col min="3590" max="3590" width="11" style="114" customWidth="1"/>
    <col min="3591" max="3591" width="9.625" style="114" customWidth="1"/>
    <col min="3592" max="3592" width="9.375" style="114" customWidth="1"/>
    <col min="3593" max="3593" width="9.625" style="114" customWidth="1"/>
    <col min="3594" max="3594" width="9" style="114" customWidth="1"/>
    <col min="3595" max="3595" width="11.125" style="114" bestFit="1" customWidth="1"/>
    <col min="3596" max="3840" width="8.875" style="114"/>
    <col min="3841" max="3841" width="13.5" style="114" customWidth="1"/>
    <col min="3842" max="3842" width="9" style="114" customWidth="1"/>
    <col min="3843" max="3845" width="9.625" style="114" customWidth="1"/>
    <col min="3846" max="3846" width="11" style="114" customWidth="1"/>
    <col min="3847" max="3847" width="9.625" style="114" customWidth="1"/>
    <col min="3848" max="3848" width="9.375" style="114" customWidth="1"/>
    <col min="3849" max="3849" width="9.625" style="114" customWidth="1"/>
    <col min="3850" max="3850" width="9" style="114" customWidth="1"/>
    <col min="3851" max="3851" width="11.125" style="114" bestFit="1" customWidth="1"/>
    <col min="3852" max="4096" width="8.875" style="114"/>
    <col min="4097" max="4097" width="13.5" style="114" customWidth="1"/>
    <col min="4098" max="4098" width="9" style="114" customWidth="1"/>
    <col min="4099" max="4101" width="9.625" style="114" customWidth="1"/>
    <col min="4102" max="4102" width="11" style="114" customWidth="1"/>
    <col min="4103" max="4103" width="9.625" style="114" customWidth="1"/>
    <col min="4104" max="4104" width="9.375" style="114" customWidth="1"/>
    <col min="4105" max="4105" width="9.625" style="114" customWidth="1"/>
    <col min="4106" max="4106" width="9" style="114" customWidth="1"/>
    <col min="4107" max="4107" width="11.125" style="114" bestFit="1" customWidth="1"/>
    <col min="4108" max="4352" width="8.875" style="114"/>
    <col min="4353" max="4353" width="13.5" style="114" customWidth="1"/>
    <col min="4354" max="4354" width="9" style="114" customWidth="1"/>
    <col min="4355" max="4357" width="9.625" style="114" customWidth="1"/>
    <col min="4358" max="4358" width="11" style="114" customWidth="1"/>
    <col min="4359" max="4359" width="9.625" style="114" customWidth="1"/>
    <col min="4360" max="4360" width="9.375" style="114" customWidth="1"/>
    <col min="4361" max="4361" width="9.625" style="114" customWidth="1"/>
    <col min="4362" max="4362" width="9" style="114" customWidth="1"/>
    <col min="4363" max="4363" width="11.125" style="114" bestFit="1" customWidth="1"/>
    <col min="4364" max="4608" width="8.875" style="114"/>
    <col min="4609" max="4609" width="13.5" style="114" customWidth="1"/>
    <col min="4610" max="4610" width="9" style="114" customWidth="1"/>
    <col min="4611" max="4613" width="9.625" style="114" customWidth="1"/>
    <col min="4614" max="4614" width="11" style="114" customWidth="1"/>
    <col min="4615" max="4615" width="9.625" style="114" customWidth="1"/>
    <col min="4616" max="4616" width="9.375" style="114" customWidth="1"/>
    <col min="4617" max="4617" width="9.625" style="114" customWidth="1"/>
    <col min="4618" max="4618" width="9" style="114" customWidth="1"/>
    <col min="4619" max="4619" width="11.125" style="114" bestFit="1" customWidth="1"/>
    <col min="4620" max="4864" width="8.875" style="114"/>
    <col min="4865" max="4865" width="13.5" style="114" customWidth="1"/>
    <col min="4866" max="4866" width="9" style="114" customWidth="1"/>
    <col min="4867" max="4869" width="9.625" style="114" customWidth="1"/>
    <col min="4870" max="4870" width="11" style="114" customWidth="1"/>
    <col min="4871" max="4871" width="9.625" style="114" customWidth="1"/>
    <col min="4872" max="4872" width="9.375" style="114" customWidth="1"/>
    <col min="4873" max="4873" width="9.625" style="114" customWidth="1"/>
    <col min="4874" max="4874" width="9" style="114" customWidth="1"/>
    <col min="4875" max="4875" width="11.125" style="114" bestFit="1" customWidth="1"/>
    <col min="4876" max="5120" width="8.875" style="114"/>
    <col min="5121" max="5121" width="13.5" style="114" customWidth="1"/>
    <col min="5122" max="5122" width="9" style="114" customWidth="1"/>
    <col min="5123" max="5125" width="9.625" style="114" customWidth="1"/>
    <col min="5126" max="5126" width="11" style="114" customWidth="1"/>
    <col min="5127" max="5127" width="9.625" style="114" customWidth="1"/>
    <col min="5128" max="5128" width="9.375" style="114" customWidth="1"/>
    <col min="5129" max="5129" width="9.625" style="114" customWidth="1"/>
    <col min="5130" max="5130" width="9" style="114" customWidth="1"/>
    <col min="5131" max="5131" width="11.125" style="114" bestFit="1" customWidth="1"/>
    <col min="5132" max="5376" width="8.875" style="114"/>
    <col min="5377" max="5377" width="13.5" style="114" customWidth="1"/>
    <col min="5378" max="5378" width="9" style="114" customWidth="1"/>
    <col min="5379" max="5381" width="9.625" style="114" customWidth="1"/>
    <col min="5382" max="5382" width="11" style="114" customWidth="1"/>
    <col min="5383" max="5383" width="9.625" style="114" customWidth="1"/>
    <col min="5384" max="5384" width="9.375" style="114" customWidth="1"/>
    <col min="5385" max="5385" width="9.625" style="114" customWidth="1"/>
    <col min="5386" max="5386" width="9" style="114" customWidth="1"/>
    <col min="5387" max="5387" width="11.125" style="114" bestFit="1" customWidth="1"/>
    <col min="5388" max="5632" width="8.875" style="114"/>
    <col min="5633" max="5633" width="13.5" style="114" customWidth="1"/>
    <col min="5634" max="5634" width="9" style="114" customWidth="1"/>
    <col min="5635" max="5637" width="9.625" style="114" customWidth="1"/>
    <col min="5638" max="5638" width="11" style="114" customWidth="1"/>
    <col min="5639" max="5639" width="9.625" style="114" customWidth="1"/>
    <col min="5640" max="5640" width="9.375" style="114" customWidth="1"/>
    <col min="5641" max="5641" width="9.625" style="114" customWidth="1"/>
    <col min="5642" max="5642" width="9" style="114" customWidth="1"/>
    <col min="5643" max="5643" width="11.125" style="114" bestFit="1" customWidth="1"/>
    <col min="5644" max="5888" width="8.875" style="114"/>
    <col min="5889" max="5889" width="13.5" style="114" customWidth="1"/>
    <col min="5890" max="5890" width="9" style="114" customWidth="1"/>
    <col min="5891" max="5893" width="9.625" style="114" customWidth="1"/>
    <col min="5894" max="5894" width="11" style="114" customWidth="1"/>
    <col min="5895" max="5895" width="9.625" style="114" customWidth="1"/>
    <col min="5896" max="5896" width="9.375" style="114" customWidth="1"/>
    <col min="5897" max="5897" width="9.625" style="114" customWidth="1"/>
    <col min="5898" max="5898" width="9" style="114" customWidth="1"/>
    <col min="5899" max="5899" width="11.125" style="114" bestFit="1" customWidth="1"/>
    <col min="5900" max="6144" width="8.875" style="114"/>
    <col min="6145" max="6145" width="13.5" style="114" customWidth="1"/>
    <col min="6146" max="6146" width="9" style="114" customWidth="1"/>
    <col min="6147" max="6149" width="9.625" style="114" customWidth="1"/>
    <col min="6150" max="6150" width="11" style="114" customWidth="1"/>
    <col min="6151" max="6151" width="9.625" style="114" customWidth="1"/>
    <col min="6152" max="6152" width="9.375" style="114" customWidth="1"/>
    <col min="6153" max="6153" width="9.625" style="114" customWidth="1"/>
    <col min="6154" max="6154" width="9" style="114" customWidth="1"/>
    <col min="6155" max="6155" width="11.125" style="114" bestFit="1" customWidth="1"/>
    <col min="6156" max="6400" width="8.875" style="114"/>
    <col min="6401" max="6401" width="13.5" style="114" customWidth="1"/>
    <col min="6402" max="6402" width="9" style="114" customWidth="1"/>
    <col min="6403" max="6405" width="9.625" style="114" customWidth="1"/>
    <col min="6406" max="6406" width="11" style="114" customWidth="1"/>
    <col min="6407" max="6407" width="9.625" style="114" customWidth="1"/>
    <col min="6408" max="6408" width="9.375" style="114" customWidth="1"/>
    <col min="6409" max="6409" width="9.625" style="114" customWidth="1"/>
    <col min="6410" max="6410" width="9" style="114" customWidth="1"/>
    <col min="6411" max="6411" width="11.125" style="114" bestFit="1" customWidth="1"/>
    <col min="6412" max="6656" width="8.875" style="114"/>
    <col min="6657" max="6657" width="13.5" style="114" customWidth="1"/>
    <col min="6658" max="6658" width="9" style="114" customWidth="1"/>
    <col min="6659" max="6661" width="9.625" style="114" customWidth="1"/>
    <col min="6662" max="6662" width="11" style="114" customWidth="1"/>
    <col min="6663" max="6663" width="9.625" style="114" customWidth="1"/>
    <col min="6664" max="6664" width="9.375" style="114" customWidth="1"/>
    <col min="6665" max="6665" width="9.625" style="114" customWidth="1"/>
    <col min="6666" max="6666" width="9" style="114" customWidth="1"/>
    <col min="6667" max="6667" width="11.125" style="114" bestFit="1" customWidth="1"/>
    <col min="6668" max="6912" width="8.875" style="114"/>
    <col min="6913" max="6913" width="13.5" style="114" customWidth="1"/>
    <col min="6914" max="6914" width="9" style="114" customWidth="1"/>
    <col min="6915" max="6917" width="9.625" style="114" customWidth="1"/>
    <col min="6918" max="6918" width="11" style="114" customWidth="1"/>
    <col min="6919" max="6919" width="9.625" style="114" customWidth="1"/>
    <col min="6920" max="6920" width="9.375" style="114" customWidth="1"/>
    <col min="6921" max="6921" width="9.625" style="114" customWidth="1"/>
    <col min="6922" max="6922" width="9" style="114" customWidth="1"/>
    <col min="6923" max="6923" width="11.125" style="114" bestFit="1" customWidth="1"/>
    <col min="6924" max="7168" width="8.875" style="114"/>
    <col min="7169" max="7169" width="13.5" style="114" customWidth="1"/>
    <col min="7170" max="7170" width="9" style="114" customWidth="1"/>
    <col min="7171" max="7173" width="9.625" style="114" customWidth="1"/>
    <col min="7174" max="7174" width="11" style="114" customWidth="1"/>
    <col min="7175" max="7175" width="9.625" style="114" customWidth="1"/>
    <col min="7176" max="7176" width="9.375" style="114" customWidth="1"/>
    <col min="7177" max="7177" width="9.625" style="114" customWidth="1"/>
    <col min="7178" max="7178" width="9" style="114" customWidth="1"/>
    <col min="7179" max="7179" width="11.125" style="114" bestFit="1" customWidth="1"/>
    <col min="7180" max="7424" width="8.875" style="114"/>
    <col min="7425" max="7425" width="13.5" style="114" customWidth="1"/>
    <col min="7426" max="7426" width="9" style="114" customWidth="1"/>
    <col min="7427" max="7429" width="9.625" style="114" customWidth="1"/>
    <col min="7430" max="7430" width="11" style="114" customWidth="1"/>
    <col min="7431" max="7431" width="9.625" style="114" customWidth="1"/>
    <col min="7432" max="7432" width="9.375" style="114" customWidth="1"/>
    <col min="7433" max="7433" width="9.625" style="114" customWidth="1"/>
    <col min="7434" max="7434" width="9" style="114" customWidth="1"/>
    <col min="7435" max="7435" width="11.125" style="114" bestFit="1" customWidth="1"/>
    <col min="7436" max="7680" width="8.875" style="114"/>
    <col min="7681" max="7681" width="13.5" style="114" customWidth="1"/>
    <col min="7682" max="7682" width="9" style="114" customWidth="1"/>
    <col min="7683" max="7685" width="9.625" style="114" customWidth="1"/>
    <col min="7686" max="7686" width="11" style="114" customWidth="1"/>
    <col min="7687" max="7687" width="9.625" style="114" customWidth="1"/>
    <col min="7688" max="7688" width="9.375" style="114" customWidth="1"/>
    <col min="7689" max="7689" width="9.625" style="114" customWidth="1"/>
    <col min="7690" max="7690" width="9" style="114" customWidth="1"/>
    <col min="7691" max="7691" width="11.125" style="114" bestFit="1" customWidth="1"/>
    <col min="7692" max="7936" width="8.875" style="114"/>
    <col min="7937" max="7937" width="13.5" style="114" customWidth="1"/>
    <col min="7938" max="7938" width="9" style="114" customWidth="1"/>
    <col min="7939" max="7941" width="9.625" style="114" customWidth="1"/>
    <col min="7942" max="7942" width="11" style="114" customWidth="1"/>
    <col min="7943" max="7943" width="9.625" style="114" customWidth="1"/>
    <col min="7944" max="7944" width="9.375" style="114" customWidth="1"/>
    <col min="7945" max="7945" width="9.625" style="114" customWidth="1"/>
    <col min="7946" max="7946" width="9" style="114" customWidth="1"/>
    <col min="7947" max="7947" width="11.125" style="114" bestFit="1" customWidth="1"/>
    <col min="7948" max="8192" width="8.875" style="114"/>
    <col min="8193" max="8193" width="13.5" style="114" customWidth="1"/>
    <col min="8194" max="8194" width="9" style="114" customWidth="1"/>
    <col min="8195" max="8197" width="9.625" style="114" customWidth="1"/>
    <col min="8198" max="8198" width="11" style="114" customWidth="1"/>
    <col min="8199" max="8199" width="9.625" style="114" customWidth="1"/>
    <col min="8200" max="8200" width="9.375" style="114" customWidth="1"/>
    <col min="8201" max="8201" width="9.625" style="114" customWidth="1"/>
    <col min="8202" max="8202" width="9" style="114" customWidth="1"/>
    <col min="8203" max="8203" width="11.125" style="114" bestFit="1" customWidth="1"/>
    <col min="8204" max="8448" width="8.875" style="114"/>
    <col min="8449" max="8449" width="13.5" style="114" customWidth="1"/>
    <col min="8450" max="8450" width="9" style="114" customWidth="1"/>
    <col min="8451" max="8453" width="9.625" style="114" customWidth="1"/>
    <col min="8454" max="8454" width="11" style="114" customWidth="1"/>
    <col min="8455" max="8455" width="9.625" style="114" customWidth="1"/>
    <col min="8456" max="8456" width="9.375" style="114" customWidth="1"/>
    <col min="8457" max="8457" width="9.625" style="114" customWidth="1"/>
    <col min="8458" max="8458" width="9" style="114" customWidth="1"/>
    <col min="8459" max="8459" width="11.125" style="114" bestFit="1" customWidth="1"/>
    <col min="8460" max="8704" width="8.875" style="114"/>
    <col min="8705" max="8705" width="13.5" style="114" customWidth="1"/>
    <col min="8706" max="8706" width="9" style="114" customWidth="1"/>
    <col min="8707" max="8709" width="9.625" style="114" customWidth="1"/>
    <col min="8710" max="8710" width="11" style="114" customWidth="1"/>
    <col min="8711" max="8711" width="9.625" style="114" customWidth="1"/>
    <col min="8712" max="8712" width="9.375" style="114" customWidth="1"/>
    <col min="8713" max="8713" width="9.625" style="114" customWidth="1"/>
    <col min="8714" max="8714" width="9" style="114" customWidth="1"/>
    <col min="8715" max="8715" width="11.125" style="114" bestFit="1" customWidth="1"/>
    <col min="8716" max="8960" width="8.875" style="114"/>
    <col min="8961" max="8961" width="13.5" style="114" customWidth="1"/>
    <col min="8962" max="8962" width="9" style="114" customWidth="1"/>
    <col min="8963" max="8965" width="9.625" style="114" customWidth="1"/>
    <col min="8966" max="8966" width="11" style="114" customWidth="1"/>
    <col min="8967" max="8967" width="9.625" style="114" customWidth="1"/>
    <col min="8968" max="8968" width="9.375" style="114" customWidth="1"/>
    <col min="8969" max="8969" width="9.625" style="114" customWidth="1"/>
    <col min="8970" max="8970" width="9" style="114" customWidth="1"/>
    <col min="8971" max="8971" width="11.125" style="114" bestFit="1" customWidth="1"/>
    <col min="8972" max="9216" width="8.875" style="114"/>
    <col min="9217" max="9217" width="13.5" style="114" customWidth="1"/>
    <col min="9218" max="9218" width="9" style="114" customWidth="1"/>
    <col min="9219" max="9221" width="9.625" style="114" customWidth="1"/>
    <col min="9222" max="9222" width="11" style="114" customWidth="1"/>
    <col min="9223" max="9223" width="9.625" style="114" customWidth="1"/>
    <col min="9224" max="9224" width="9.375" style="114" customWidth="1"/>
    <col min="9225" max="9225" width="9.625" style="114" customWidth="1"/>
    <col min="9226" max="9226" width="9" style="114" customWidth="1"/>
    <col min="9227" max="9227" width="11.125" style="114" bestFit="1" customWidth="1"/>
    <col min="9228" max="9472" width="8.875" style="114"/>
    <col min="9473" max="9473" width="13.5" style="114" customWidth="1"/>
    <col min="9474" max="9474" width="9" style="114" customWidth="1"/>
    <col min="9475" max="9477" width="9.625" style="114" customWidth="1"/>
    <col min="9478" max="9478" width="11" style="114" customWidth="1"/>
    <col min="9479" max="9479" width="9.625" style="114" customWidth="1"/>
    <col min="9480" max="9480" width="9.375" style="114" customWidth="1"/>
    <col min="9481" max="9481" width="9.625" style="114" customWidth="1"/>
    <col min="9482" max="9482" width="9" style="114" customWidth="1"/>
    <col min="9483" max="9483" width="11.125" style="114" bestFit="1" customWidth="1"/>
    <col min="9484" max="9728" width="8.875" style="114"/>
    <col min="9729" max="9729" width="13.5" style="114" customWidth="1"/>
    <col min="9730" max="9730" width="9" style="114" customWidth="1"/>
    <col min="9731" max="9733" width="9.625" style="114" customWidth="1"/>
    <col min="9734" max="9734" width="11" style="114" customWidth="1"/>
    <col min="9735" max="9735" width="9.625" style="114" customWidth="1"/>
    <col min="9736" max="9736" width="9.375" style="114" customWidth="1"/>
    <col min="9737" max="9737" width="9.625" style="114" customWidth="1"/>
    <col min="9738" max="9738" width="9" style="114" customWidth="1"/>
    <col min="9739" max="9739" width="11.125" style="114" bestFit="1" customWidth="1"/>
    <col min="9740" max="9984" width="8.875" style="114"/>
    <col min="9985" max="9985" width="13.5" style="114" customWidth="1"/>
    <col min="9986" max="9986" width="9" style="114" customWidth="1"/>
    <col min="9987" max="9989" width="9.625" style="114" customWidth="1"/>
    <col min="9990" max="9990" width="11" style="114" customWidth="1"/>
    <col min="9991" max="9991" width="9.625" style="114" customWidth="1"/>
    <col min="9992" max="9992" width="9.375" style="114" customWidth="1"/>
    <col min="9993" max="9993" width="9.625" style="114" customWidth="1"/>
    <col min="9994" max="9994" width="9" style="114" customWidth="1"/>
    <col min="9995" max="9995" width="11.125" style="114" bestFit="1" customWidth="1"/>
    <col min="9996" max="10240" width="8.875" style="114"/>
    <col min="10241" max="10241" width="13.5" style="114" customWidth="1"/>
    <col min="10242" max="10242" width="9" style="114" customWidth="1"/>
    <col min="10243" max="10245" width="9.625" style="114" customWidth="1"/>
    <col min="10246" max="10246" width="11" style="114" customWidth="1"/>
    <col min="10247" max="10247" width="9.625" style="114" customWidth="1"/>
    <col min="10248" max="10248" width="9.375" style="114" customWidth="1"/>
    <col min="10249" max="10249" width="9.625" style="114" customWidth="1"/>
    <col min="10250" max="10250" width="9" style="114" customWidth="1"/>
    <col min="10251" max="10251" width="11.125" style="114" bestFit="1" customWidth="1"/>
    <col min="10252" max="10496" width="8.875" style="114"/>
    <col min="10497" max="10497" width="13.5" style="114" customWidth="1"/>
    <col min="10498" max="10498" width="9" style="114" customWidth="1"/>
    <col min="10499" max="10501" width="9.625" style="114" customWidth="1"/>
    <col min="10502" max="10502" width="11" style="114" customWidth="1"/>
    <col min="10503" max="10503" width="9.625" style="114" customWidth="1"/>
    <col min="10504" max="10504" width="9.375" style="114" customWidth="1"/>
    <col min="10505" max="10505" width="9.625" style="114" customWidth="1"/>
    <col min="10506" max="10506" width="9" style="114" customWidth="1"/>
    <col min="10507" max="10507" width="11.125" style="114" bestFit="1" customWidth="1"/>
    <col min="10508" max="10752" width="8.875" style="114"/>
    <col min="10753" max="10753" width="13.5" style="114" customWidth="1"/>
    <col min="10754" max="10754" width="9" style="114" customWidth="1"/>
    <col min="10755" max="10757" width="9.625" style="114" customWidth="1"/>
    <col min="10758" max="10758" width="11" style="114" customWidth="1"/>
    <col min="10759" max="10759" width="9.625" style="114" customWidth="1"/>
    <col min="10760" max="10760" width="9.375" style="114" customWidth="1"/>
    <col min="10761" max="10761" width="9.625" style="114" customWidth="1"/>
    <col min="10762" max="10762" width="9" style="114" customWidth="1"/>
    <col min="10763" max="10763" width="11.125" style="114" bestFit="1" customWidth="1"/>
    <col min="10764" max="11008" width="8.875" style="114"/>
    <col min="11009" max="11009" width="13.5" style="114" customWidth="1"/>
    <col min="11010" max="11010" width="9" style="114" customWidth="1"/>
    <col min="11011" max="11013" width="9.625" style="114" customWidth="1"/>
    <col min="11014" max="11014" width="11" style="114" customWidth="1"/>
    <col min="11015" max="11015" width="9.625" style="114" customWidth="1"/>
    <col min="11016" max="11016" width="9.375" style="114" customWidth="1"/>
    <col min="11017" max="11017" width="9.625" style="114" customWidth="1"/>
    <col min="11018" max="11018" width="9" style="114" customWidth="1"/>
    <col min="11019" max="11019" width="11.125" style="114" bestFit="1" customWidth="1"/>
    <col min="11020" max="11264" width="8.875" style="114"/>
    <col min="11265" max="11265" width="13.5" style="114" customWidth="1"/>
    <col min="11266" max="11266" width="9" style="114" customWidth="1"/>
    <col min="11267" max="11269" width="9.625" style="114" customWidth="1"/>
    <col min="11270" max="11270" width="11" style="114" customWidth="1"/>
    <col min="11271" max="11271" width="9.625" style="114" customWidth="1"/>
    <col min="11272" max="11272" width="9.375" style="114" customWidth="1"/>
    <col min="11273" max="11273" width="9.625" style="114" customWidth="1"/>
    <col min="11274" max="11274" width="9" style="114" customWidth="1"/>
    <col min="11275" max="11275" width="11.125" style="114" bestFit="1" customWidth="1"/>
    <col min="11276" max="11520" width="8.875" style="114"/>
    <col min="11521" max="11521" width="13.5" style="114" customWidth="1"/>
    <col min="11522" max="11522" width="9" style="114" customWidth="1"/>
    <col min="11523" max="11525" width="9.625" style="114" customWidth="1"/>
    <col min="11526" max="11526" width="11" style="114" customWidth="1"/>
    <col min="11527" max="11527" width="9.625" style="114" customWidth="1"/>
    <col min="11528" max="11528" width="9.375" style="114" customWidth="1"/>
    <col min="11529" max="11529" width="9.625" style="114" customWidth="1"/>
    <col min="11530" max="11530" width="9" style="114" customWidth="1"/>
    <col min="11531" max="11531" width="11.125" style="114" bestFit="1" customWidth="1"/>
    <col min="11532" max="11776" width="8.875" style="114"/>
    <col min="11777" max="11777" width="13.5" style="114" customWidth="1"/>
    <col min="11778" max="11778" width="9" style="114" customWidth="1"/>
    <col min="11779" max="11781" width="9.625" style="114" customWidth="1"/>
    <col min="11782" max="11782" width="11" style="114" customWidth="1"/>
    <col min="11783" max="11783" width="9.625" style="114" customWidth="1"/>
    <col min="11784" max="11784" width="9.375" style="114" customWidth="1"/>
    <col min="11785" max="11785" width="9.625" style="114" customWidth="1"/>
    <col min="11786" max="11786" width="9" style="114" customWidth="1"/>
    <col min="11787" max="11787" width="11.125" style="114" bestFit="1" customWidth="1"/>
    <col min="11788" max="12032" width="8.875" style="114"/>
    <col min="12033" max="12033" width="13.5" style="114" customWidth="1"/>
    <col min="12034" max="12034" width="9" style="114" customWidth="1"/>
    <col min="12035" max="12037" width="9.625" style="114" customWidth="1"/>
    <col min="12038" max="12038" width="11" style="114" customWidth="1"/>
    <col min="12039" max="12039" width="9.625" style="114" customWidth="1"/>
    <col min="12040" max="12040" width="9.375" style="114" customWidth="1"/>
    <col min="12041" max="12041" width="9.625" style="114" customWidth="1"/>
    <col min="12042" max="12042" width="9" style="114" customWidth="1"/>
    <col min="12043" max="12043" width="11.125" style="114" bestFit="1" customWidth="1"/>
    <col min="12044" max="12288" width="8.875" style="114"/>
    <col min="12289" max="12289" width="13.5" style="114" customWidth="1"/>
    <col min="12290" max="12290" width="9" style="114" customWidth="1"/>
    <col min="12291" max="12293" width="9.625" style="114" customWidth="1"/>
    <col min="12294" max="12294" width="11" style="114" customWidth="1"/>
    <col min="12295" max="12295" width="9.625" style="114" customWidth="1"/>
    <col min="12296" max="12296" width="9.375" style="114" customWidth="1"/>
    <col min="12297" max="12297" width="9.625" style="114" customWidth="1"/>
    <col min="12298" max="12298" width="9" style="114" customWidth="1"/>
    <col min="12299" max="12299" width="11.125" style="114" bestFit="1" customWidth="1"/>
    <col min="12300" max="12544" width="8.875" style="114"/>
    <col min="12545" max="12545" width="13.5" style="114" customWidth="1"/>
    <col min="12546" max="12546" width="9" style="114" customWidth="1"/>
    <col min="12547" max="12549" width="9.625" style="114" customWidth="1"/>
    <col min="12550" max="12550" width="11" style="114" customWidth="1"/>
    <col min="12551" max="12551" width="9.625" style="114" customWidth="1"/>
    <col min="12552" max="12552" width="9.375" style="114" customWidth="1"/>
    <col min="12553" max="12553" width="9.625" style="114" customWidth="1"/>
    <col min="12554" max="12554" width="9" style="114" customWidth="1"/>
    <col min="12555" max="12555" width="11.125" style="114" bestFit="1" customWidth="1"/>
    <col min="12556" max="12800" width="8.875" style="114"/>
    <col min="12801" max="12801" width="13.5" style="114" customWidth="1"/>
    <col min="12802" max="12802" width="9" style="114" customWidth="1"/>
    <col min="12803" max="12805" width="9.625" style="114" customWidth="1"/>
    <col min="12806" max="12806" width="11" style="114" customWidth="1"/>
    <col min="12807" max="12807" width="9.625" style="114" customWidth="1"/>
    <col min="12808" max="12808" width="9.375" style="114" customWidth="1"/>
    <col min="12809" max="12809" width="9.625" style="114" customWidth="1"/>
    <col min="12810" max="12810" width="9" style="114" customWidth="1"/>
    <col min="12811" max="12811" width="11.125" style="114" bestFit="1" customWidth="1"/>
    <col min="12812" max="13056" width="8.875" style="114"/>
    <col min="13057" max="13057" width="13.5" style="114" customWidth="1"/>
    <col min="13058" max="13058" width="9" style="114" customWidth="1"/>
    <col min="13059" max="13061" width="9.625" style="114" customWidth="1"/>
    <col min="13062" max="13062" width="11" style="114" customWidth="1"/>
    <col min="13063" max="13063" width="9.625" style="114" customWidth="1"/>
    <col min="13064" max="13064" width="9.375" style="114" customWidth="1"/>
    <col min="13065" max="13065" width="9.625" style="114" customWidth="1"/>
    <col min="13066" max="13066" width="9" style="114" customWidth="1"/>
    <col min="13067" max="13067" width="11.125" style="114" bestFit="1" customWidth="1"/>
    <col min="13068" max="13312" width="8.875" style="114"/>
    <col min="13313" max="13313" width="13.5" style="114" customWidth="1"/>
    <col min="13314" max="13314" width="9" style="114" customWidth="1"/>
    <col min="13315" max="13317" width="9.625" style="114" customWidth="1"/>
    <col min="13318" max="13318" width="11" style="114" customWidth="1"/>
    <col min="13319" max="13319" width="9.625" style="114" customWidth="1"/>
    <col min="13320" max="13320" width="9.375" style="114" customWidth="1"/>
    <col min="13321" max="13321" width="9.625" style="114" customWidth="1"/>
    <col min="13322" max="13322" width="9" style="114" customWidth="1"/>
    <col min="13323" max="13323" width="11.125" style="114" bestFit="1" customWidth="1"/>
    <col min="13324" max="13568" width="8.875" style="114"/>
    <col min="13569" max="13569" width="13.5" style="114" customWidth="1"/>
    <col min="13570" max="13570" width="9" style="114" customWidth="1"/>
    <col min="13571" max="13573" width="9.625" style="114" customWidth="1"/>
    <col min="13574" max="13574" width="11" style="114" customWidth="1"/>
    <col min="13575" max="13575" width="9.625" style="114" customWidth="1"/>
    <col min="13576" max="13576" width="9.375" style="114" customWidth="1"/>
    <col min="13577" max="13577" width="9.625" style="114" customWidth="1"/>
    <col min="13578" max="13578" width="9" style="114" customWidth="1"/>
    <col min="13579" max="13579" width="11.125" style="114" bestFit="1" customWidth="1"/>
    <col min="13580" max="13824" width="8.875" style="114"/>
    <col min="13825" max="13825" width="13.5" style="114" customWidth="1"/>
    <col min="13826" max="13826" width="9" style="114" customWidth="1"/>
    <col min="13827" max="13829" width="9.625" style="114" customWidth="1"/>
    <col min="13830" max="13830" width="11" style="114" customWidth="1"/>
    <col min="13831" max="13831" width="9.625" style="114" customWidth="1"/>
    <col min="13832" max="13832" width="9.375" style="114" customWidth="1"/>
    <col min="13833" max="13833" width="9.625" style="114" customWidth="1"/>
    <col min="13834" max="13834" width="9" style="114" customWidth="1"/>
    <col min="13835" max="13835" width="11.125" style="114" bestFit="1" customWidth="1"/>
    <col min="13836" max="14080" width="8.875" style="114"/>
    <col min="14081" max="14081" width="13.5" style="114" customWidth="1"/>
    <col min="14082" max="14082" width="9" style="114" customWidth="1"/>
    <col min="14083" max="14085" width="9.625" style="114" customWidth="1"/>
    <col min="14086" max="14086" width="11" style="114" customWidth="1"/>
    <col min="14087" max="14087" width="9.625" style="114" customWidth="1"/>
    <col min="14088" max="14088" width="9.375" style="114" customWidth="1"/>
    <col min="14089" max="14089" width="9.625" style="114" customWidth="1"/>
    <col min="14090" max="14090" width="9" style="114" customWidth="1"/>
    <col min="14091" max="14091" width="11.125" style="114" bestFit="1" customWidth="1"/>
    <col min="14092" max="14336" width="8.875" style="114"/>
    <col min="14337" max="14337" width="13.5" style="114" customWidth="1"/>
    <col min="14338" max="14338" width="9" style="114" customWidth="1"/>
    <col min="14339" max="14341" width="9.625" style="114" customWidth="1"/>
    <col min="14342" max="14342" width="11" style="114" customWidth="1"/>
    <col min="14343" max="14343" width="9.625" style="114" customWidth="1"/>
    <col min="14344" max="14344" width="9.375" style="114" customWidth="1"/>
    <col min="14345" max="14345" width="9.625" style="114" customWidth="1"/>
    <col min="14346" max="14346" width="9" style="114" customWidth="1"/>
    <col min="14347" max="14347" width="11.125" style="114" bestFit="1" customWidth="1"/>
    <col min="14348" max="14592" width="8.875" style="114"/>
    <col min="14593" max="14593" width="13.5" style="114" customWidth="1"/>
    <col min="14594" max="14594" width="9" style="114" customWidth="1"/>
    <col min="14595" max="14597" width="9.625" style="114" customWidth="1"/>
    <col min="14598" max="14598" width="11" style="114" customWidth="1"/>
    <col min="14599" max="14599" width="9.625" style="114" customWidth="1"/>
    <col min="14600" max="14600" width="9.375" style="114" customWidth="1"/>
    <col min="14601" max="14601" width="9.625" style="114" customWidth="1"/>
    <col min="14602" max="14602" width="9" style="114" customWidth="1"/>
    <col min="14603" max="14603" width="11.125" style="114" bestFit="1" customWidth="1"/>
    <col min="14604" max="14848" width="8.875" style="114"/>
    <col min="14849" max="14849" width="13.5" style="114" customWidth="1"/>
    <col min="14850" max="14850" width="9" style="114" customWidth="1"/>
    <col min="14851" max="14853" width="9.625" style="114" customWidth="1"/>
    <col min="14854" max="14854" width="11" style="114" customWidth="1"/>
    <col min="14855" max="14855" width="9.625" style="114" customWidth="1"/>
    <col min="14856" max="14856" width="9.375" style="114" customWidth="1"/>
    <col min="14857" max="14857" width="9.625" style="114" customWidth="1"/>
    <col min="14858" max="14858" width="9" style="114" customWidth="1"/>
    <col min="14859" max="14859" width="11.125" style="114" bestFit="1" customWidth="1"/>
    <col min="14860" max="15104" width="8.875" style="114"/>
    <col min="15105" max="15105" width="13.5" style="114" customWidth="1"/>
    <col min="15106" max="15106" width="9" style="114" customWidth="1"/>
    <col min="15107" max="15109" width="9.625" style="114" customWidth="1"/>
    <col min="15110" max="15110" width="11" style="114" customWidth="1"/>
    <col min="15111" max="15111" width="9.625" style="114" customWidth="1"/>
    <col min="15112" max="15112" width="9.375" style="114" customWidth="1"/>
    <col min="15113" max="15113" width="9.625" style="114" customWidth="1"/>
    <col min="15114" max="15114" width="9" style="114" customWidth="1"/>
    <col min="15115" max="15115" width="11.125" style="114" bestFit="1" customWidth="1"/>
    <col min="15116" max="15360" width="8.875" style="114"/>
    <col min="15361" max="15361" width="13.5" style="114" customWidth="1"/>
    <col min="15362" max="15362" width="9" style="114" customWidth="1"/>
    <col min="15363" max="15365" width="9.625" style="114" customWidth="1"/>
    <col min="15366" max="15366" width="11" style="114" customWidth="1"/>
    <col min="15367" max="15367" width="9.625" style="114" customWidth="1"/>
    <col min="15368" max="15368" width="9.375" style="114" customWidth="1"/>
    <col min="15369" max="15369" width="9.625" style="114" customWidth="1"/>
    <col min="15370" max="15370" width="9" style="114" customWidth="1"/>
    <col min="15371" max="15371" width="11.125" style="114" bestFit="1" customWidth="1"/>
    <col min="15372" max="15616" width="8.875" style="114"/>
    <col min="15617" max="15617" width="13.5" style="114" customWidth="1"/>
    <col min="15618" max="15618" width="9" style="114" customWidth="1"/>
    <col min="15619" max="15621" width="9.625" style="114" customWidth="1"/>
    <col min="15622" max="15622" width="11" style="114" customWidth="1"/>
    <col min="15623" max="15623" width="9.625" style="114" customWidth="1"/>
    <col min="15624" max="15624" width="9.375" style="114" customWidth="1"/>
    <col min="15625" max="15625" width="9.625" style="114" customWidth="1"/>
    <col min="15626" max="15626" width="9" style="114" customWidth="1"/>
    <col min="15627" max="15627" width="11.125" style="114" bestFit="1" customWidth="1"/>
    <col min="15628" max="15872" width="8.875" style="114"/>
    <col min="15873" max="15873" width="13.5" style="114" customWidth="1"/>
    <col min="15874" max="15874" width="9" style="114" customWidth="1"/>
    <col min="15875" max="15877" width="9.625" style="114" customWidth="1"/>
    <col min="15878" max="15878" width="11" style="114" customWidth="1"/>
    <col min="15879" max="15879" width="9.625" style="114" customWidth="1"/>
    <col min="15880" max="15880" width="9.375" style="114" customWidth="1"/>
    <col min="15881" max="15881" width="9.625" style="114" customWidth="1"/>
    <col min="15882" max="15882" width="9" style="114" customWidth="1"/>
    <col min="15883" max="15883" width="11.125" style="114" bestFit="1" customWidth="1"/>
    <col min="15884" max="16128" width="8.875" style="114"/>
    <col min="16129" max="16129" width="13.5" style="114" customWidth="1"/>
    <col min="16130" max="16130" width="9" style="114" customWidth="1"/>
    <col min="16131" max="16133" width="9.625" style="114" customWidth="1"/>
    <col min="16134" max="16134" width="11" style="114" customWidth="1"/>
    <col min="16135" max="16135" width="9.625" style="114" customWidth="1"/>
    <col min="16136" max="16136" width="9.375" style="114" customWidth="1"/>
    <col min="16137" max="16137" width="9.625" style="114" customWidth="1"/>
    <col min="16138" max="16138" width="9" style="114" customWidth="1"/>
    <col min="16139" max="16139" width="11.125" style="114" bestFit="1" customWidth="1"/>
    <col min="16140" max="16384" width="8.875" style="114"/>
  </cols>
  <sheetData>
    <row r="1" spans="1:11" ht="30.6" customHeight="1">
      <c r="A1" s="291" t="s">
        <v>76</v>
      </c>
      <c r="B1" s="291"/>
      <c r="C1" s="292"/>
      <c r="D1" s="291"/>
      <c r="E1" s="292"/>
      <c r="F1" s="291"/>
      <c r="G1" s="292"/>
      <c r="H1" s="291"/>
      <c r="I1" s="291"/>
      <c r="J1" s="292"/>
      <c r="K1" s="291"/>
    </row>
    <row r="2" spans="1:11" ht="24.75" customHeight="1">
      <c r="A2" s="293"/>
      <c r="B2" s="295" t="s">
        <v>162</v>
      </c>
      <c r="C2" s="296"/>
      <c r="D2" s="296"/>
      <c r="E2" s="296"/>
      <c r="F2" s="296"/>
      <c r="G2" s="295" t="s">
        <v>161</v>
      </c>
      <c r="H2" s="296"/>
      <c r="I2" s="296"/>
      <c r="J2" s="296"/>
      <c r="K2" s="296"/>
    </row>
    <row r="3" spans="1:11" ht="18.75" customHeight="1">
      <c r="A3" s="294"/>
      <c r="B3" s="62" t="s">
        <v>42</v>
      </c>
      <c r="C3" s="297" t="s">
        <v>75</v>
      </c>
      <c r="D3" s="297"/>
      <c r="E3" s="297" t="s">
        <v>74</v>
      </c>
      <c r="F3" s="297"/>
      <c r="G3" s="62" t="s">
        <v>42</v>
      </c>
      <c r="H3" s="297" t="s">
        <v>75</v>
      </c>
      <c r="I3" s="298"/>
      <c r="J3" s="297" t="s">
        <v>74</v>
      </c>
      <c r="K3" s="298"/>
    </row>
    <row r="4" spans="1:11" ht="18.75" customHeight="1">
      <c r="A4" s="294"/>
      <c r="B4" s="63" t="s">
        <v>59</v>
      </c>
      <c r="C4" s="63" t="s">
        <v>59</v>
      </c>
      <c r="D4" s="63" t="s">
        <v>9</v>
      </c>
      <c r="E4" s="63" t="s">
        <v>59</v>
      </c>
      <c r="F4" s="63" t="s">
        <v>9</v>
      </c>
      <c r="G4" s="63" t="s">
        <v>59</v>
      </c>
      <c r="H4" s="63" t="s">
        <v>59</v>
      </c>
      <c r="I4" s="63" t="s">
        <v>9</v>
      </c>
      <c r="J4" s="63" t="s">
        <v>59</v>
      </c>
      <c r="K4" s="63" t="s">
        <v>9</v>
      </c>
    </row>
    <row r="5" spans="1:11" ht="18.75" customHeight="1">
      <c r="A5" s="59" t="s">
        <v>251</v>
      </c>
      <c r="B5" s="29">
        <f>SUM(C5,E5)</f>
        <v>3292</v>
      </c>
      <c r="C5" s="29">
        <v>1312</v>
      </c>
      <c r="D5" s="115">
        <v>39.85419198055893</v>
      </c>
      <c r="E5" s="29">
        <v>1980</v>
      </c>
      <c r="F5" s="115">
        <v>60.14580801944107</v>
      </c>
      <c r="G5" s="29">
        <f>SUM(H5,J5)</f>
        <v>2125</v>
      </c>
      <c r="H5" s="116">
        <v>1099</v>
      </c>
      <c r="I5" s="115">
        <v>51.717647058823538</v>
      </c>
      <c r="J5" s="29">
        <v>1026</v>
      </c>
      <c r="K5" s="115">
        <v>48.28235294117647</v>
      </c>
    </row>
    <row r="6" spans="1:11" ht="18.75" customHeight="1">
      <c r="A6" s="59" t="s">
        <v>7</v>
      </c>
      <c r="B6" s="29">
        <f t="shared" ref="B6:B14" si="0">SUM(C6,E6)</f>
        <v>2751</v>
      </c>
      <c r="C6" s="29">
        <v>792</v>
      </c>
      <c r="D6" s="117">
        <v>28.789531079607418</v>
      </c>
      <c r="E6" s="29">
        <v>1959</v>
      </c>
      <c r="F6" s="117">
        <v>71.210468920392586</v>
      </c>
      <c r="G6" s="29">
        <f t="shared" ref="G6:G14" si="1">SUM(H6,J6)</f>
        <v>1607</v>
      </c>
      <c r="H6" s="116">
        <v>627</v>
      </c>
      <c r="I6" s="117">
        <v>39.016801493466083</v>
      </c>
      <c r="J6" s="29">
        <v>980</v>
      </c>
      <c r="K6" s="117">
        <v>60.98319850653391</v>
      </c>
    </row>
    <row r="7" spans="1:11" ht="18.75" customHeight="1">
      <c r="A7" s="59" t="s">
        <v>6</v>
      </c>
      <c r="B7" s="29">
        <f t="shared" si="0"/>
        <v>2307</v>
      </c>
      <c r="C7" s="29">
        <v>579</v>
      </c>
      <c r="D7" s="117">
        <v>25.097529258777634</v>
      </c>
      <c r="E7" s="29">
        <v>1728</v>
      </c>
      <c r="F7" s="117">
        <v>74.902470741222373</v>
      </c>
      <c r="G7" s="29">
        <f t="shared" si="1"/>
        <v>1389</v>
      </c>
      <c r="H7" s="116">
        <v>454</v>
      </c>
      <c r="I7" s="117">
        <v>32.685385169186468</v>
      </c>
      <c r="J7" s="29">
        <v>935</v>
      </c>
      <c r="K7" s="117">
        <v>67.314614830813539</v>
      </c>
    </row>
    <row r="8" spans="1:11" ht="18.75" customHeight="1">
      <c r="A8" s="59" t="s">
        <v>5</v>
      </c>
      <c r="B8" s="29">
        <f t="shared" si="0"/>
        <v>2476</v>
      </c>
      <c r="C8" s="29">
        <v>503</v>
      </c>
      <c r="D8" s="117">
        <v>20.315024232633281</v>
      </c>
      <c r="E8" s="29">
        <v>1973</v>
      </c>
      <c r="F8" s="117">
        <v>79.684975767366723</v>
      </c>
      <c r="G8" s="29">
        <f t="shared" si="1"/>
        <v>1231</v>
      </c>
      <c r="H8" s="116">
        <v>313</v>
      </c>
      <c r="I8" s="117">
        <v>25.426482534524773</v>
      </c>
      <c r="J8" s="29">
        <v>918</v>
      </c>
      <c r="K8" s="117">
        <v>74.57351746547522</v>
      </c>
    </row>
    <row r="9" spans="1:11" ht="18.75" customHeight="1">
      <c r="A9" s="59" t="s">
        <v>4</v>
      </c>
      <c r="B9" s="29">
        <f t="shared" si="0"/>
        <v>3202</v>
      </c>
      <c r="C9" s="29">
        <v>631</v>
      </c>
      <c r="D9" s="117">
        <v>19.706433479075578</v>
      </c>
      <c r="E9" s="29">
        <v>2571</v>
      </c>
      <c r="F9" s="117">
        <v>80.293566520924415</v>
      </c>
      <c r="G9" s="29">
        <f t="shared" si="1"/>
        <v>1231</v>
      </c>
      <c r="H9" s="116">
        <v>262</v>
      </c>
      <c r="I9" s="117">
        <v>21.283509341998375</v>
      </c>
      <c r="J9" s="29">
        <v>969</v>
      </c>
      <c r="K9" s="117">
        <v>78.716490658001632</v>
      </c>
    </row>
    <row r="10" spans="1:11" ht="18.75" customHeight="1">
      <c r="A10" s="59" t="s">
        <v>3</v>
      </c>
      <c r="B10" s="29">
        <f t="shared" si="0"/>
        <v>6783</v>
      </c>
      <c r="C10" s="29">
        <v>1376</v>
      </c>
      <c r="D10" s="117">
        <v>20.286009140498305</v>
      </c>
      <c r="E10" s="29">
        <v>5407</v>
      </c>
      <c r="F10" s="117">
        <v>79.713990859501692</v>
      </c>
      <c r="G10" s="29">
        <f t="shared" si="1"/>
        <v>1693</v>
      </c>
      <c r="H10" s="116">
        <v>342</v>
      </c>
      <c r="I10" s="117">
        <v>20.200826934435913</v>
      </c>
      <c r="J10" s="29">
        <v>1351</v>
      </c>
      <c r="K10" s="117">
        <v>79.799173065564091</v>
      </c>
    </row>
    <row r="11" spans="1:11" ht="18.75" customHeight="1">
      <c r="A11" s="59" t="s">
        <v>2</v>
      </c>
      <c r="B11" s="29">
        <f t="shared" si="0"/>
        <v>7314</v>
      </c>
      <c r="C11" s="29">
        <v>1500</v>
      </c>
      <c r="D11" s="117">
        <v>20.508613617719444</v>
      </c>
      <c r="E11" s="29">
        <v>5814</v>
      </c>
      <c r="F11" s="117">
        <v>79.491386382280567</v>
      </c>
      <c r="G11" s="29">
        <f t="shared" si="1"/>
        <v>2985</v>
      </c>
      <c r="H11" s="116">
        <v>657</v>
      </c>
      <c r="I11" s="117">
        <v>22.010050251256281</v>
      </c>
      <c r="J11" s="29">
        <v>2328</v>
      </c>
      <c r="K11" s="117">
        <v>77.989949748743712</v>
      </c>
    </row>
    <row r="12" spans="1:11" ht="18.75" customHeight="1">
      <c r="A12" s="59" t="s">
        <v>1</v>
      </c>
      <c r="B12" s="29">
        <f t="shared" si="0"/>
        <v>6305</v>
      </c>
      <c r="C12" s="29">
        <v>1407</v>
      </c>
      <c r="D12" s="117">
        <v>22.315622521808091</v>
      </c>
      <c r="E12" s="29">
        <v>4898</v>
      </c>
      <c r="F12" s="117">
        <v>77.684377478191919</v>
      </c>
      <c r="G12" s="29">
        <f t="shared" si="1"/>
        <v>3291</v>
      </c>
      <c r="H12" s="116">
        <v>771</v>
      </c>
      <c r="I12" s="117">
        <v>23.427529626253417</v>
      </c>
      <c r="J12" s="29">
        <v>2520</v>
      </c>
      <c r="K12" s="117">
        <v>76.572470373746583</v>
      </c>
    </row>
    <row r="13" spans="1:11" ht="18.75" customHeight="1">
      <c r="A13" s="59" t="s">
        <v>0</v>
      </c>
      <c r="B13" s="29">
        <f t="shared" si="0"/>
        <v>5900</v>
      </c>
      <c r="C13" s="29">
        <v>962</v>
      </c>
      <c r="D13" s="117">
        <v>16.305084745762713</v>
      </c>
      <c r="E13" s="29">
        <v>4938</v>
      </c>
      <c r="F13" s="117">
        <v>83.694915254237287</v>
      </c>
      <c r="G13" s="29">
        <f t="shared" si="1"/>
        <v>2636</v>
      </c>
      <c r="H13" s="116">
        <v>605</v>
      </c>
      <c r="I13" s="117">
        <v>22.95144157814871</v>
      </c>
      <c r="J13" s="29">
        <v>2031</v>
      </c>
      <c r="K13" s="117">
        <v>77.048558421851283</v>
      </c>
    </row>
    <row r="14" spans="1:11" s="120" customFormat="1" ht="20.25" customHeight="1">
      <c r="A14" s="21" t="s">
        <v>250</v>
      </c>
      <c r="B14" s="45">
        <f t="shared" si="0"/>
        <v>6559</v>
      </c>
      <c r="C14" s="45">
        <v>953</v>
      </c>
      <c r="D14" s="118">
        <v>14.529653910657112</v>
      </c>
      <c r="E14" s="45">
        <v>5606</v>
      </c>
      <c r="F14" s="118">
        <v>85.470346089342883</v>
      </c>
      <c r="G14" s="45">
        <f t="shared" si="1"/>
        <v>1924</v>
      </c>
      <c r="H14" s="119">
        <v>334</v>
      </c>
      <c r="I14" s="118">
        <v>17.359667359667359</v>
      </c>
      <c r="J14" s="45">
        <v>1590</v>
      </c>
      <c r="K14" s="118">
        <v>82.64033264033263</v>
      </c>
    </row>
    <row r="15" spans="1:11">
      <c r="A15" s="287" t="s">
        <v>160</v>
      </c>
      <c r="B15" s="288"/>
      <c r="C15" s="289"/>
      <c r="D15" s="288"/>
      <c r="E15" s="67"/>
      <c r="F15" s="66"/>
      <c r="G15" s="67"/>
      <c r="H15" s="66"/>
      <c r="I15" s="66"/>
      <c r="J15" s="121"/>
      <c r="K15" s="122"/>
    </row>
    <row r="16" spans="1:11" ht="56.25" customHeight="1">
      <c r="A16" s="290" t="s">
        <v>282</v>
      </c>
      <c r="B16" s="288"/>
      <c r="C16" s="289"/>
      <c r="D16" s="288"/>
      <c r="E16" s="289"/>
      <c r="F16" s="288"/>
      <c r="G16" s="289"/>
    </row>
  </sheetData>
  <mergeCells count="10">
    <mergeCell ref="A15:D15"/>
    <mergeCell ref="A16:G16"/>
    <mergeCell ref="A1:K1"/>
    <mergeCell ref="A2:A4"/>
    <mergeCell ref="B2:F2"/>
    <mergeCell ref="G2:K2"/>
    <mergeCell ref="C3:D3"/>
    <mergeCell ref="E3:F3"/>
    <mergeCell ref="H3:I3"/>
    <mergeCell ref="J3:K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83"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7"/>
  <sheetViews>
    <sheetView showGridLines="0" workbookViewId="0">
      <selection activeCell="D24" sqref="D24"/>
    </sheetView>
  </sheetViews>
  <sheetFormatPr defaultColWidth="8.875" defaultRowHeight="15.75"/>
  <cols>
    <col min="1" max="1" width="12.875" style="60" customWidth="1"/>
    <col min="2" max="9" width="8.125" style="60" customWidth="1"/>
    <col min="10" max="10" width="10.125" style="60" customWidth="1"/>
    <col min="11" max="11" width="9.5" style="60" bestFit="1" customWidth="1"/>
    <col min="12" max="12" width="9.625" style="60" bestFit="1" customWidth="1"/>
    <col min="13" max="13" width="9.5" style="60" bestFit="1" customWidth="1"/>
    <col min="14" max="254" width="8.875" style="60"/>
    <col min="255" max="255" width="12.875" style="60" customWidth="1"/>
    <col min="256" max="263" width="8.125" style="60" customWidth="1"/>
    <col min="264" max="264" width="8.625" style="60" customWidth="1"/>
    <col min="265" max="265" width="9.5" style="60" bestFit="1" customWidth="1"/>
    <col min="266" max="266" width="9.625" style="60" bestFit="1" customWidth="1"/>
    <col min="267" max="267" width="9.5" style="60" bestFit="1" customWidth="1"/>
    <col min="268" max="510" width="8.875" style="60"/>
    <col min="511" max="511" width="12.875" style="60" customWidth="1"/>
    <col min="512" max="519" width="8.125" style="60" customWidth="1"/>
    <col min="520" max="520" width="8.625" style="60" customWidth="1"/>
    <col min="521" max="521" width="9.5" style="60" bestFit="1" customWidth="1"/>
    <col min="522" max="522" width="9.625" style="60" bestFit="1" customWidth="1"/>
    <col min="523" max="523" width="9.5" style="60" bestFit="1" customWidth="1"/>
    <col min="524" max="766" width="8.875" style="60"/>
    <col min="767" max="767" width="12.875" style="60" customWidth="1"/>
    <col min="768" max="775" width="8.125" style="60" customWidth="1"/>
    <col min="776" max="776" width="8.625" style="60" customWidth="1"/>
    <col min="777" max="777" width="9.5" style="60" bestFit="1" customWidth="1"/>
    <col min="778" max="778" width="9.625" style="60" bestFit="1" customWidth="1"/>
    <col min="779" max="779" width="9.5" style="60" bestFit="1" customWidth="1"/>
    <col min="780" max="1022" width="8.875" style="60"/>
    <col min="1023" max="1023" width="12.875" style="60" customWidth="1"/>
    <col min="1024" max="1031" width="8.125" style="60" customWidth="1"/>
    <col min="1032" max="1032" width="8.625" style="60" customWidth="1"/>
    <col min="1033" max="1033" width="9.5" style="60" bestFit="1" customWidth="1"/>
    <col min="1034" max="1034" width="9.625" style="60" bestFit="1" customWidth="1"/>
    <col min="1035" max="1035" width="9.5" style="60" bestFit="1" customWidth="1"/>
    <col min="1036" max="1278" width="8.875" style="60"/>
    <col min="1279" max="1279" width="12.875" style="60" customWidth="1"/>
    <col min="1280" max="1287" width="8.125" style="60" customWidth="1"/>
    <col min="1288" max="1288" width="8.625" style="60" customWidth="1"/>
    <col min="1289" max="1289" width="9.5" style="60" bestFit="1" customWidth="1"/>
    <col min="1290" max="1290" width="9.625" style="60" bestFit="1" customWidth="1"/>
    <col min="1291" max="1291" width="9.5" style="60" bestFit="1" customWidth="1"/>
    <col min="1292" max="1534" width="8.875" style="60"/>
    <col min="1535" max="1535" width="12.875" style="60" customWidth="1"/>
    <col min="1536" max="1543" width="8.125" style="60" customWidth="1"/>
    <col min="1544" max="1544" width="8.625" style="60" customWidth="1"/>
    <col min="1545" max="1545" width="9.5" style="60" bestFit="1" customWidth="1"/>
    <col min="1546" max="1546" width="9.625" style="60" bestFit="1" customWidth="1"/>
    <col min="1547" max="1547" width="9.5" style="60" bestFit="1" customWidth="1"/>
    <col min="1548" max="1790" width="8.875" style="60"/>
    <col min="1791" max="1791" width="12.875" style="60" customWidth="1"/>
    <col min="1792" max="1799" width="8.125" style="60" customWidth="1"/>
    <col min="1800" max="1800" width="8.625" style="60" customWidth="1"/>
    <col min="1801" max="1801" width="9.5" style="60" bestFit="1" customWidth="1"/>
    <col min="1802" max="1802" width="9.625" style="60" bestFit="1" customWidth="1"/>
    <col min="1803" max="1803" width="9.5" style="60" bestFit="1" customWidth="1"/>
    <col min="1804" max="2046" width="8.875" style="60"/>
    <col min="2047" max="2047" width="12.875" style="60" customWidth="1"/>
    <col min="2048" max="2055" width="8.125" style="60" customWidth="1"/>
    <col min="2056" max="2056" width="8.625" style="60" customWidth="1"/>
    <col min="2057" max="2057" width="9.5" style="60" bestFit="1" customWidth="1"/>
    <col min="2058" max="2058" width="9.625" style="60" bestFit="1" customWidth="1"/>
    <col min="2059" max="2059" width="9.5" style="60" bestFit="1" customWidth="1"/>
    <col min="2060" max="2302" width="8.875" style="60"/>
    <col min="2303" max="2303" width="12.875" style="60" customWidth="1"/>
    <col min="2304" max="2311" width="8.125" style="60" customWidth="1"/>
    <col min="2312" max="2312" width="8.625" style="60" customWidth="1"/>
    <col min="2313" max="2313" width="9.5" style="60" bestFit="1" customWidth="1"/>
    <col min="2314" max="2314" width="9.625" style="60" bestFit="1" customWidth="1"/>
    <col min="2315" max="2315" width="9.5" style="60" bestFit="1" customWidth="1"/>
    <col min="2316" max="2558" width="8.875" style="60"/>
    <col min="2559" max="2559" width="12.875" style="60" customWidth="1"/>
    <col min="2560" max="2567" width="8.125" style="60" customWidth="1"/>
    <col min="2568" max="2568" width="8.625" style="60" customWidth="1"/>
    <col min="2569" max="2569" width="9.5" style="60" bestFit="1" customWidth="1"/>
    <col min="2570" max="2570" width="9.625" style="60" bestFit="1" customWidth="1"/>
    <col min="2571" max="2571" width="9.5" style="60" bestFit="1" customWidth="1"/>
    <col min="2572" max="2814" width="8.875" style="60"/>
    <col min="2815" max="2815" width="12.875" style="60" customWidth="1"/>
    <col min="2816" max="2823" width="8.125" style="60" customWidth="1"/>
    <col min="2824" max="2824" width="8.625" style="60" customWidth="1"/>
    <col min="2825" max="2825" width="9.5" style="60" bestFit="1" customWidth="1"/>
    <col min="2826" max="2826" width="9.625" style="60" bestFit="1" customWidth="1"/>
    <col min="2827" max="2827" width="9.5" style="60" bestFit="1" customWidth="1"/>
    <col min="2828" max="3070" width="8.875" style="60"/>
    <col min="3071" max="3071" width="12.875" style="60" customWidth="1"/>
    <col min="3072" max="3079" width="8.125" style="60" customWidth="1"/>
    <col min="3080" max="3080" width="8.625" style="60" customWidth="1"/>
    <col min="3081" max="3081" width="9.5" style="60" bestFit="1" customWidth="1"/>
    <col min="3082" max="3082" width="9.625" style="60" bestFit="1" customWidth="1"/>
    <col min="3083" max="3083" width="9.5" style="60" bestFit="1" customWidth="1"/>
    <col min="3084" max="3326" width="8.875" style="60"/>
    <col min="3327" max="3327" width="12.875" style="60" customWidth="1"/>
    <col min="3328" max="3335" width="8.125" style="60" customWidth="1"/>
    <col min="3336" max="3336" width="8.625" style="60" customWidth="1"/>
    <col min="3337" max="3337" width="9.5" style="60" bestFit="1" customWidth="1"/>
    <col min="3338" max="3338" width="9.625" style="60" bestFit="1" customWidth="1"/>
    <col min="3339" max="3339" width="9.5" style="60" bestFit="1" customWidth="1"/>
    <col min="3340" max="3582" width="8.875" style="60"/>
    <col min="3583" max="3583" width="12.875" style="60" customWidth="1"/>
    <col min="3584" max="3591" width="8.125" style="60" customWidth="1"/>
    <col min="3592" max="3592" width="8.625" style="60" customWidth="1"/>
    <col min="3593" max="3593" width="9.5" style="60" bestFit="1" customWidth="1"/>
    <col min="3594" max="3594" width="9.625" style="60" bestFit="1" customWidth="1"/>
    <col min="3595" max="3595" width="9.5" style="60" bestFit="1" customWidth="1"/>
    <col min="3596" max="3838" width="8.875" style="60"/>
    <col min="3839" max="3839" width="12.875" style="60" customWidth="1"/>
    <col min="3840" max="3847" width="8.125" style="60" customWidth="1"/>
    <col min="3848" max="3848" width="8.625" style="60" customWidth="1"/>
    <col min="3849" max="3849" width="9.5" style="60" bestFit="1" customWidth="1"/>
    <col min="3850" max="3850" width="9.625" style="60" bestFit="1" customWidth="1"/>
    <col min="3851" max="3851" width="9.5" style="60" bestFit="1" customWidth="1"/>
    <col min="3852" max="4094" width="8.875" style="60"/>
    <col min="4095" max="4095" width="12.875" style="60" customWidth="1"/>
    <col min="4096" max="4103" width="8.125" style="60" customWidth="1"/>
    <col min="4104" max="4104" width="8.625" style="60" customWidth="1"/>
    <col min="4105" max="4105" width="9.5" style="60" bestFit="1" customWidth="1"/>
    <col min="4106" max="4106" width="9.625" style="60" bestFit="1" customWidth="1"/>
    <col min="4107" max="4107" width="9.5" style="60" bestFit="1" customWidth="1"/>
    <col min="4108" max="4350" width="8.875" style="60"/>
    <col min="4351" max="4351" width="12.875" style="60" customWidth="1"/>
    <col min="4352" max="4359" width="8.125" style="60" customWidth="1"/>
    <col min="4360" max="4360" width="8.625" style="60" customWidth="1"/>
    <col min="4361" max="4361" width="9.5" style="60" bestFit="1" customWidth="1"/>
    <col min="4362" max="4362" width="9.625" style="60" bestFit="1" customWidth="1"/>
    <col min="4363" max="4363" width="9.5" style="60" bestFit="1" customWidth="1"/>
    <col min="4364" max="4606" width="8.875" style="60"/>
    <col min="4607" max="4607" width="12.875" style="60" customWidth="1"/>
    <col min="4608" max="4615" width="8.125" style="60" customWidth="1"/>
    <col min="4616" max="4616" width="8.625" style="60" customWidth="1"/>
    <col min="4617" max="4617" width="9.5" style="60" bestFit="1" customWidth="1"/>
    <col min="4618" max="4618" width="9.625" style="60" bestFit="1" customWidth="1"/>
    <col min="4619" max="4619" width="9.5" style="60" bestFit="1" customWidth="1"/>
    <col min="4620" max="4862" width="8.875" style="60"/>
    <col min="4863" max="4863" width="12.875" style="60" customWidth="1"/>
    <col min="4864" max="4871" width="8.125" style="60" customWidth="1"/>
    <col min="4872" max="4872" width="8.625" style="60" customWidth="1"/>
    <col min="4873" max="4873" width="9.5" style="60" bestFit="1" customWidth="1"/>
    <col min="4874" max="4874" width="9.625" style="60" bestFit="1" customWidth="1"/>
    <col min="4875" max="4875" width="9.5" style="60" bestFit="1" customWidth="1"/>
    <col min="4876" max="5118" width="8.875" style="60"/>
    <col min="5119" max="5119" width="12.875" style="60" customWidth="1"/>
    <col min="5120" max="5127" width="8.125" style="60" customWidth="1"/>
    <col min="5128" max="5128" width="8.625" style="60" customWidth="1"/>
    <col min="5129" max="5129" width="9.5" style="60" bestFit="1" customWidth="1"/>
    <col min="5130" max="5130" width="9.625" style="60" bestFit="1" customWidth="1"/>
    <col min="5131" max="5131" width="9.5" style="60" bestFit="1" customWidth="1"/>
    <col min="5132" max="5374" width="8.875" style="60"/>
    <col min="5375" max="5375" width="12.875" style="60" customWidth="1"/>
    <col min="5376" max="5383" width="8.125" style="60" customWidth="1"/>
    <col min="5384" max="5384" width="8.625" style="60" customWidth="1"/>
    <col min="5385" max="5385" width="9.5" style="60" bestFit="1" customWidth="1"/>
    <col min="5386" max="5386" width="9.625" style="60" bestFit="1" customWidth="1"/>
    <col min="5387" max="5387" width="9.5" style="60" bestFit="1" customWidth="1"/>
    <col min="5388" max="5630" width="8.875" style="60"/>
    <col min="5631" max="5631" width="12.875" style="60" customWidth="1"/>
    <col min="5632" max="5639" width="8.125" style="60" customWidth="1"/>
    <col min="5640" max="5640" width="8.625" style="60" customWidth="1"/>
    <col min="5641" max="5641" width="9.5" style="60" bestFit="1" customWidth="1"/>
    <col min="5642" max="5642" width="9.625" style="60" bestFit="1" customWidth="1"/>
    <col min="5643" max="5643" width="9.5" style="60" bestFit="1" customWidth="1"/>
    <col min="5644" max="5886" width="8.875" style="60"/>
    <col min="5887" max="5887" width="12.875" style="60" customWidth="1"/>
    <col min="5888" max="5895" width="8.125" style="60" customWidth="1"/>
    <col min="5896" max="5896" width="8.625" style="60" customWidth="1"/>
    <col min="5897" max="5897" width="9.5" style="60" bestFit="1" customWidth="1"/>
    <col min="5898" max="5898" width="9.625" style="60" bestFit="1" customWidth="1"/>
    <col min="5899" max="5899" width="9.5" style="60" bestFit="1" customWidth="1"/>
    <col min="5900" max="6142" width="8.875" style="60"/>
    <col min="6143" max="6143" width="12.875" style="60" customWidth="1"/>
    <col min="6144" max="6151" width="8.125" style="60" customWidth="1"/>
    <col min="6152" max="6152" width="8.625" style="60" customWidth="1"/>
    <col min="6153" max="6153" width="9.5" style="60" bestFit="1" customWidth="1"/>
    <col min="6154" max="6154" width="9.625" style="60" bestFit="1" customWidth="1"/>
    <col min="6155" max="6155" width="9.5" style="60" bestFit="1" customWidth="1"/>
    <col min="6156" max="6398" width="8.875" style="60"/>
    <col min="6399" max="6399" width="12.875" style="60" customWidth="1"/>
    <col min="6400" max="6407" width="8.125" style="60" customWidth="1"/>
    <col min="6408" max="6408" width="8.625" style="60" customWidth="1"/>
    <col min="6409" max="6409" width="9.5" style="60" bestFit="1" customWidth="1"/>
    <col min="6410" max="6410" width="9.625" style="60" bestFit="1" customWidth="1"/>
    <col min="6411" max="6411" width="9.5" style="60" bestFit="1" customWidth="1"/>
    <col min="6412" max="6654" width="8.875" style="60"/>
    <col min="6655" max="6655" width="12.875" style="60" customWidth="1"/>
    <col min="6656" max="6663" width="8.125" style="60" customWidth="1"/>
    <col min="6664" max="6664" width="8.625" style="60" customWidth="1"/>
    <col min="6665" max="6665" width="9.5" style="60" bestFit="1" customWidth="1"/>
    <col min="6666" max="6666" width="9.625" style="60" bestFit="1" customWidth="1"/>
    <col min="6667" max="6667" width="9.5" style="60" bestFit="1" customWidth="1"/>
    <col min="6668" max="6910" width="8.875" style="60"/>
    <col min="6911" max="6911" width="12.875" style="60" customWidth="1"/>
    <col min="6912" max="6919" width="8.125" style="60" customWidth="1"/>
    <col min="6920" max="6920" width="8.625" style="60" customWidth="1"/>
    <col min="6921" max="6921" width="9.5" style="60" bestFit="1" customWidth="1"/>
    <col min="6922" max="6922" width="9.625" style="60" bestFit="1" customWidth="1"/>
    <col min="6923" max="6923" width="9.5" style="60" bestFit="1" customWidth="1"/>
    <col min="6924" max="7166" width="8.875" style="60"/>
    <col min="7167" max="7167" width="12.875" style="60" customWidth="1"/>
    <col min="7168" max="7175" width="8.125" style="60" customWidth="1"/>
    <col min="7176" max="7176" width="8.625" style="60" customWidth="1"/>
    <col min="7177" max="7177" width="9.5" style="60" bestFit="1" customWidth="1"/>
    <col min="7178" max="7178" width="9.625" style="60" bestFit="1" customWidth="1"/>
    <col min="7179" max="7179" width="9.5" style="60" bestFit="1" customWidth="1"/>
    <col min="7180" max="7422" width="8.875" style="60"/>
    <col min="7423" max="7423" width="12.875" style="60" customWidth="1"/>
    <col min="7424" max="7431" width="8.125" style="60" customWidth="1"/>
    <col min="7432" max="7432" width="8.625" style="60" customWidth="1"/>
    <col min="7433" max="7433" width="9.5" style="60" bestFit="1" customWidth="1"/>
    <col min="7434" max="7434" width="9.625" style="60" bestFit="1" customWidth="1"/>
    <col min="7435" max="7435" width="9.5" style="60" bestFit="1" customWidth="1"/>
    <col min="7436" max="7678" width="8.875" style="60"/>
    <col min="7679" max="7679" width="12.875" style="60" customWidth="1"/>
    <col min="7680" max="7687" width="8.125" style="60" customWidth="1"/>
    <col min="7688" max="7688" width="8.625" style="60" customWidth="1"/>
    <col min="7689" max="7689" width="9.5" style="60" bestFit="1" customWidth="1"/>
    <col min="7690" max="7690" width="9.625" style="60" bestFit="1" customWidth="1"/>
    <col min="7691" max="7691" width="9.5" style="60" bestFit="1" customWidth="1"/>
    <col min="7692" max="7934" width="8.875" style="60"/>
    <col min="7935" max="7935" width="12.875" style="60" customWidth="1"/>
    <col min="7936" max="7943" width="8.125" style="60" customWidth="1"/>
    <col min="7944" max="7944" width="8.625" style="60" customWidth="1"/>
    <col min="7945" max="7945" width="9.5" style="60" bestFit="1" customWidth="1"/>
    <col min="7946" max="7946" width="9.625" style="60" bestFit="1" customWidth="1"/>
    <col min="7947" max="7947" width="9.5" style="60" bestFit="1" customWidth="1"/>
    <col min="7948" max="8190" width="8.875" style="60"/>
    <col min="8191" max="8191" width="12.875" style="60" customWidth="1"/>
    <col min="8192" max="8199" width="8.125" style="60" customWidth="1"/>
    <col min="8200" max="8200" width="8.625" style="60" customWidth="1"/>
    <col min="8201" max="8201" width="9.5" style="60" bestFit="1" customWidth="1"/>
    <col min="8202" max="8202" width="9.625" style="60" bestFit="1" customWidth="1"/>
    <col min="8203" max="8203" width="9.5" style="60" bestFit="1" customWidth="1"/>
    <col min="8204" max="8446" width="8.875" style="60"/>
    <col min="8447" max="8447" width="12.875" style="60" customWidth="1"/>
    <col min="8448" max="8455" width="8.125" style="60" customWidth="1"/>
    <col min="8456" max="8456" width="8.625" style="60" customWidth="1"/>
    <col min="8457" max="8457" width="9.5" style="60" bestFit="1" customWidth="1"/>
    <col min="8458" max="8458" width="9.625" style="60" bestFit="1" customWidth="1"/>
    <col min="8459" max="8459" width="9.5" style="60" bestFit="1" customWidth="1"/>
    <col min="8460" max="8702" width="8.875" style="60"/>
    <col min="8703" max="8703" width="12.875" style="60" customWidth="1"/>
    <col min="8704" max="8711" width="8.125" style="60" customWidth="1"/>
    <col min="8712" max="8712" width="8.625" style="60" customWidth="1"/>
    <col min="8713" max="8713" width="9.5" style="60" bestFit="1" customWidth="1"/>
    <col min="8714" max="8714" width="9.625" style="60" bestFit="1" customWidth="1"/>
    <col min="8715" max="8715" width="9.5" style="60" bestFit="1" customWidth="1"/>
    <col min="8716" max="8958" width="8.875" style="60"/>
    <col min="8959" max="8959" width="12.875" style="60" customWidth="1"/>
    <col min="8960" max="8967" width="8.125" style="60" customWidth="1"/>
    <col min="8968" max="8968" width="8.625" style="60" customWidth="1"/>
    <col min="8969" max="8969" width="9.5" style="60" bestFit="1" customWidth="1"/>
    <col min="8970" max="8970" width="9.625" style="60" bestFit="1" customWidth="1"/>
    <col min="8971" max="8971" width="9.5" style="60" bestFit="1" customWidth="1"/>
    <col min="8972" max="9214" width="8.875" style="60"/>
    <col min="9215" max="9215" width="12.875" style="60" customWidth="1"/>
    <col min="9216" max="9223" width="8.125" style="60" customWidth="1"/>
    <col min="9224" max="9224" width="8.625" style="60" customWidth="1"/>
    <col min="9225" max="9225" width="9.5" style="60" bestFit="1" customWidth="1"/>
    <col min="9226" max="9226" width="9.625" style="60" bestFit="1" customWidth="1"/>
    <col min="9227" max="9227" width="9.5" style="60" bestFit="1" customWidth="1"/>
    <col min="9228" max="9470" width="8.875" style="60"/>
    <col min="9471" max="9471" width="12.875" style="60" customWidth="1"/>
    <col min="9472" max="9479" width="8.125" style="60" customWidth="1"/>
    <col min="9480" max="9480" width="8.625" style="60" customWidth="1"/>
    <col min="9481" max="9481" width="9.5" style="60" bestFit="1" customWidth="1"/>
    <col min="9482" max="9482" width="9.625" style="60" bestFit="1" customWidth="1"/>
    <col min="9483" max="9483" width="9.5" style="60" bestFit="1" customWidth="1"/>
    <col min="9484" max="9726" width="8.875" style="60"/>
    <col min="9727" max="9727" width="12.875" style="60" customWidth="1"/>
    <col min="9728" max="9735" width="8.125" style="60" customWidth="1"/>
    <col min="9736" max="9736" width="8.625" style="60" customWidth="1"/>
    <col min="9737" max="9737" width="9.5" style="60" bestFit="1" customWidth="1"/>
    <col min="9738" max="9738" width="9.625" style="60" bestFit="1" customWidth="1"/>
    <col min="9739" max="9739" width="9.5" style="60" bestFit="1" customWidth="1"/>
    <col min="9740" max="9982" width="8.875" style="60"/>
    <col min="9983" max="9983" width="12.875" style="60" customWidth="1"/>
    <col min="9984" max="9991" width="8.125" style="60" customWidth="1"/>
    <col min="9992" max="9992" width="8.625" style="60" customWidth="1"/>
    <col min="9993" max="9993" width="9.5" style="60" bestFit="1" customWidth="1"/>
    <col min="9994" max="9994" width="9.625" style="60" bestFit="1" customWidth="1"/>
    <col min="9995" max="9995" width="9.5" style="60" bestFit="1" customWidth="1"/>
    <col min="9996" max="10238" width="8.875" style="60"/>
    <col min="10239" max="10239" width="12.875" style="60" customWidth="1"/>
    <col min="10240" max="10247" width="8.125" style="60" customWidth="1"/>
    <col min="10248" max="10248" width="8.625" style="60" customWidth="1"/>
    <col min="10249" max="10249" width="9.5" style="60" bestFit="1" customWidth="1"/>
    <col min="10250" max="10250" width="9.625" style="60" bestFit="1" customWidth="1"/>
    <col min="10251" max="10251" width="9.5" style="60" bestFit="1" customWidth="1"/>
    <col min="10252" max="10494" width="8.875" style="60"/>
    <col min="10495" max="10495" width="12.875" style="60" customWidth="1"/>
    <col min="10496" max="10503" width="8.125" style="60" customWidth="1"/>
    <col min="10504" max="10504" width="8.625" style="60" customWidth="1"/>
    <col min="10505" max="10505" width="9.5" style="60" bestFit="1" customWidth="1"/>
    <col min="10506" max="10506" width="9.625" style="60" bestFit="1" customWidth="1"/>
    <col min="10507" max="10507" width="9.5" style="60" bestFit="1" customWidth="1"/>
    <col min="10508" max="10750" width="8.875" style="60"/>
    <col min="10751" max="10751" width="12.875" style="60" customWidth="1"/>
    <col min="10752" max="10759" width="8.125" style="60" customWidth="1"/>
    <col min="10760" max="10760" width="8.625" style="60" customWidth="1"/>
    <col min="10761" max="10761" width="9.5" style="60" bestFit="1" customWidth="1"/>
    <col min="10762" max="10762" width="9.625" style="60" bestFit="1" customWidth="1"/>
    <col min="10763" max="10763" width="9.5" style="60" bestFit="1" customWidth="1"/>
    <col min="10764" max="11006" width="8.875" style="60"/>
    <col min="11007" max="11007" width="12.875" style="60" customWidth="1"/>
    <col min="11008" max="11015" width="8.125" style="60" customWidth="1"/>
    <col min="11016" max="11016" width="8.625" style="60" customWidth="1"/>
    <col min="11017" max="11017" width="9.5" style="60" bestFit="1" customWidth="1"/>
    <col min="11018" max="11018" width="9.625" style="60" bestFit="1" customWidth="1"/>
    <col min="11019" max="11019" width="9.5" style="60" bestFit="1" customWidth="1"/>
    <col min="11020" max="11262" width="8.875" style="60"/>
    <col min="11263" max="11263" width="12.875" style="60" customWidth="1"/>
    <col min="11264" max="11271" width="8.125" style="60" customWidth="1"/>
    <col min="11272" max="11272" width="8.625" style="60" customWidth="1"/>
    <col min="11273" max="11273" width="9.5" style="60" bestFit="1" customWidth="1"/>
    <col min="11274" max="11274" width="9.625" style="60" bestFit="1" customWidth="1"/>
    <col min="11275" max="11275" width="9.5" style="60" bestFit="1" customWidth="1"/>
    <col min="11276" max="11518" width="8.875" style="60"/>
    <col min="11519" max="11519" width="12.875" style="60" customWidth="1"/>
    <col min="11520" max="11527" width="8.125" style="60" customWidth="1"/>
    <col min="11528" max="11528" width="8.625" style="60" customWidth="1"/>
    <col min="11529" max="11529" width="9.5" style="60" bestFit="1" customWidth="1"/>
    <col min="11530" max="11530" width="9.625" style="60" bestFit="1" customWidth="1"/>
    <col min="11531" max="11531" width="9.5" style="60" bestFit="1" customWidth="1"/>
    <col min="11532" max="11774" width="8.875" style="60"/>
    <col min="11775" max="11775" width="12.875" style="60" customWidth="1"/>
    <col min="11776" max="11783" width="8.125" style="60" customWidth="1"/>
    <col min="11784" max="11784" width="8.625" style="60" customWidth="1"/>
    <col min="11785" max="11785" width="9.5" style="60" bestFit="1" customWidth="1"/>
    <col min="11786" max="11786" width="9.625" style="60" bestFit="1" customWidth="1"/>
    <col min="11787" max="11787" width="9.5" style="60" bestFit="1" customWidth="1"/>
    <col min="11788" max="12030" width="8.875" style="60"/>
    <col min="12031" max="12031" width="12.875" style="60" customWidth="1"/>
    <col min="12032" max="12039" width="8.125" style="60" customWidth="1"/>
    <col min="12040" max="12040" width="8.625" style="60" customWidth="1"/>
    <col min="12041" max="12041" width="9.5" style="60" bestFit="1" customWidth="1"/>
    <col min="12042" max="12042" width="9.625" style="60" bestFit="1" customWidth="1"/>
    <col min="12043" max="12043" width="9.5" style="60" bestFit="1" customWidth="1"/>
    <col min="12044" max="12286" width="8.875" style="60"/>
    <col min="12287" max="12287" width="12.875" style="60" customWidth="1"/>
    <col min="12288" max="12295" width="8.125" style="60" customWidth="1"/>
    <col min="12296" max="12296" width="8.625" style="60" customWidth="1"/>
    <col min="12297" max="12297" width="9.5" style="60" bestFit="1" customWidth="1"/>
    <col min="12298" max="12298" width="9.625" style="60" bestFit="1" customWidth="1"/>
    <col min="12299" max="12299" width="9.5" style="60" bestFit="1" customWidth="1"/>
    <col min="12300" max="12542" width="8.875" style="60"/>
    <col min="12543" max="12543" width="12.875" style="60" customWidth="1"/>
    <col min="12544" max="12551" width="8.125" style="60" customWidth="1"/>
    <col min="12552" max="12552" width="8.625" style="60" customWidth="1"/>
    <col min="12553" max="12553" width="9.5" style="60" bestFit="1" customWidth="1"/>
    <col min="12554" max="12554" width="9.625" style="60" bestFit="1" customWidth="1"/>
    <col min="12555" max="12555" width="9.5" style="60" bestFit="1" customWidth="1"/>
    <col min="12556" max="12798" width="8.875" style="60"/>
    <col min="12799" max="12799" width="12.875" style="60" customWidth="1"/>
    <col min="12800" max="12807" width="8.125" style="60" customWidth="1"/>
    <col min="12808" max="12808" width="8.625" style="60" customWidth="1"/>
    <col min="12809" max="12809" width="9.5" style="60" bestFit="1" customWidth="1"/>
    <col min="12810" max="12810" width="9.625" style="60" bestFit="1" customWidth="1"/>
    <col min="12811" max="12811" width="9.5" style="60" bestFit="1" customWidth="1"/>
    <col min="12812" max="13054" width="8.875" style="60"/>
    <col min="13055" max="13055" width="12.875" style="60" customWidth="1"/>
    <col min="13056" max="13063" width="8.125" style="60" customWidth="1"/>
    <col min="13064" max="13064" width="8.625" style="60" customWidth="1"/>
    <col min="13065" max="13065" width="9.5" style="60" bestFit="1" customWidth="1"/>
    <col min="13066" max="13066" width="9.625" style="60" bestFit="1" customWidth="1"/>
    <col min="13067" max="13067" width="9.5" style="60" bestFit="1" customWidth="1"/>
    <col min="13068" max="13310" width="8.875" style="60"/>
    <col min="13311" max="13311" width="12.875" style="60" customWidth="1"/>
    <col min="13312" max="13319" width="8.125" style="60" customWidth="1"/>
    <col min="13320" max="13320" width="8.625" style="60" customWidth="1"/>
    <col min="13321" max="13321" width="9.5" style="60" bestFit="1" customWidth="1"/>
    <col min="13322" max="13322" width="9.625" style="60" bestFit="1" customWidth="1"/>
    <col min="13323" max="13323" width="9.5" style="60" bestFit="1" customWidth="1"/>
    <col min="13324" max="13566" width="8.875" style="60"/>
    <col min="13567" max="13567" width="12.875" style="60" customWidth="1"/>
    <col min="13568" max="13575" width="8.125" style="60" customWidth="1"/>
    <col min="13576" max="13576" width="8.625" style="60" customWidth="1"/>
    <col min="13577" max="13577" width="9.5" style="60" bestFit="1" customWidth="1"/>
    <col min="13578" max="13578" width="9.625" style="60" bestFit="1" customWidth="1"/>
    <col min="13579" max="13579" width="9.5" style="60" bestFit="1" customWidth="1"/>
    <col min="13580" max="13822" width="8.875" style="60"/>
    <col min="13823" max="13823" width="12.875" style="60" customWidth="1"/>
    <col min="13824" max="13831" width="8.125" style="60" customWidth="1"/>
    <col min="13832" max="13832" width="8.625" style="60" customWidth="1"/>
    <col min="13833" max="13833" width="9.5" style="60" bestFit="1" customWidth="1"/>
    <col min="13834" max="13834" width="9.625" style="60" bestFit="1" customWidth="1"/>
    <col min="13835" max="13835" width="9.5" style="60" bestFit="1" customWidth="1"/>
    <col min="13836" max="14078" width="8.875" style="60"/>
    <col min="14079" max="14079" width="12.875" style="60" customWidth="1"/>
    <col min="14080" max="14087" width="8.125" style="60" customWidth="1"/>
    <col min="14088" max="14088" width="8.625" style="60" customWidth="1"/>
    <col min="14089" max="14089" width="9.5" style="60" bestFit="1" customWidth="1"/>
    <col min="14090" max="14090" width="9.625" style="60" bestFit="1" customWidth="1"/>
    <col min="14091" max="14091" width="9.5" style="60" bestFit="1" customWidth="1"/>
    <col min="14092" max="14334" width="8.875" style="60"/>
    <col min="14335" max="14335" width="12.875" style="60" customWidth="1"/>
    <col min="14336" max="14343" width="8.125" style="60" customWidth="1"/>
    <col min="14344" max="14344" width="8.625" style="60" customWidth="1"/>
    <col min="14345" max="14345" width="9.5" style="60" bestFit="1" customWidth="1"/>
    <col min="14346" max="14346" width="9.625" style="60" bestFit="1" customWidth="1"/>
    <col min="14347" max="14347" width="9.5" style="60" bestFit="1" customWidth="1"/>
    <col min="14348" max="14590" width="8.875" style="60"/>
    <col min="14591" max="14591" width="12.875" style="60" customWidth="1"/>
    <col min="14592" max="14599" width="8.125" style="60" customWidth="1"/>
    <col min="14600" max="14600" width="8.625" style="60" customWidth="1"/>
    <col min="14601" max="14601" width="9.5" style="60" bestFit="1" customWidth="1"/>
    <col min="14602" max="14602" width="9.625" style="60" bestFit="1" customWidth="1"/>
    <col min="14603" max="14603" width="9.5" style="60" bestFit="1" customWidth="1"/>
    <col min="14604" max="14846" width="8.875" style="60"/>
    <col min="14847" max="14847" width="12.875" style="60" customWidth="1"/>
    <col min="14848" max="14855" width="8.125" style="60" customWidth="1"/>
    <col min="14856" max="14856" width="8.625" style="60" customWidth="1"/>
    <col min="14857" max="14857" width="9.5" style="60" bestFit="1" customWidth="1"/>
    <col min="14858" max="14858" width="9.625" style="60" bestFit="1" customWidth="1"/>
    <col min="14859" max="14859" width="9.5" style="60" bestFit="1" customWidth="1"/>
    <col min="14860" max="15102" width="8.875" style="60"/>
    <col min="15103" max="15103" width="12.875" style="60" customWidth="1"/>
    <col min="15104" max="15111" width="8.125" style="60" customWidth="1"/>
    <col min="15112" max="15112" width="8.625" style="60" customWidth="1"/>
    <col min="15113" max="15113" width="9.5" style="60" bestFit="1" customWidth="1"/>
    <col min="15114" max="15114" width="9.625" style="60" bestFit="1" customWidth="1"/>
    <col min="15115" max="15115" width="9.5" style="60" bestFit="1" customWidth="1"/>
    <col min="15116" max="15358" width="8.875" style="60"/>
    <col min="15359" max="15359" width="12.875" style="60" customWidth="1"/>
    <col min="15360" max="15367" width="8.125" style="60" customWidth="1"/>
    <col min="15368" max="15368" width="8.625" style="60" customWidth="1"/>
    <col min="15369" max="15369" width="9.5" style="60" bestFit="1" customWidth="1"/>
    <col min="15370" max="15370" width="9.625" style="60" bestFit="1" customWidth="1"/>
    <col min="15371" max="15371" width="9.5" style="60" bestFit="1" customWidth="1"/>
    <col min="15372" max="15614" width="8.875" style="60"/>
    <col min="15615" max="15615" width="12.875" style="60" customWidth="1"/>
    <col min="15616" max="15623" width="8.125" style="60" customWidth="1"/>
    <col min="15624" max="15624" width="8.625" style="60" customWidth="1"/>
    <col min="15625" max="15625" width="9.5" style="60" bestFit="1" customWidth="1"/>
    <col min="15626" max="15626" width="9.625" style="60" bestFit="1" customWidth="1"/>
    <col min="15627" max="15627" width="9.5" style="60" bestFit="1" customWidth="1"/>
    <col min="15628" max="15870" width="8.875" style="60"/>
    <col min="15871" max="15871" width="12.875" style="60" customWidth="1"/>
    <col min="15872" max="15879" width="8.125" style="60" customWidth="1"/>
    <col min="15880" max="15880" width="8.625" style="60" customWidth="1"/>
    <col min="15881" max="15881" width="9.5" style="60" bestFit="1" customWidth="1"/>
    <col min="15882" max="15882" width="9.625" style="60" bestFit="1" customWidth="1"/>
    <col min="15883" max="15883" width="9.5" style="60" bestFit="1" customWidth="1"/>
    <col min="15884" max="16126" width="8.875" style="60"/>
    <col min="16127" max="16127" width="12.875" style="60" customWidth="1"/>
    <col min="16128" max="16135" width="8.125" style="60" customWidth="1"/>
    <col min="16136" max="16136" width="8.625" style="60" customWidth="1"/>
    <col min="16137" max="16137" width="9.5" style="60" bestFit="1" customWidth="1"/>
    <col min="16138" max="16138" width="9.625" style="60" bestFit="1" customWidth="1"/>
    <col min="16139" max="16139" width="9.5" style="60" bestFit="1" customWidth="1"/>
    <col min="16140" max="16384" width="8.875" style="60"/>
  </cols>
  <sheetData>
    <row r="1" spans="1:13" ht="30.6" customHeight="1">
      <c r="A1" s="231" t="s">
        <v>77</v>
      </c>
      <c r="B1" s="231"/>
      <c r="C1" s="231"/>
      <c r="D1" s="231"/>
      <c r="E1" s="231"/>
      <c r="F1" s="231"/>
      <c r="G1" s="231"/>
      <c r="H1" s="231"/>
      <c r="I1" s="231"/>
      <c r="J1" s="231"/>
      <c r="K1" s="231"/>
      <c r="L1" s="231"/>
      <c r="M1" s="231"/>
    </row>
    <row r="2" spans="1:13" ht="24.75" customHeight="1">
      <c r="A2" s="219"/>
      <c r="B2" s="234" t="s">
        <v>163</v>
      </c>
      <c r="C2" s="265"/>
      <c r="D2" s="265"/>
      <c r="E2" s="265"/>
      <c r="F2" s="234" t="s">
        <v>164</v>
      </c>
      <c r="G2" s="265"/>
      <c r="H2" s="265"/>
      <c r="I2" s="265"/>
      <c r="J2" s="299" t="s">
        <v>136</v>
      </c>
      <c r="K2" s="219"/>
      <c r="L2" s="301" t="s">
        <v>137</v>
      </c>
      <c r="M2" s="302"/>
    </row>
    <row r="3" spans="1:13" ht="23.1" customHeight="1">
      <c r="A3" s="220"/>
      <c r="B3" s="265" t="s">
        <v>75</v>
      </c>
      <c r="C3" s="233"/>
      <c r="D3" s="265" t="s">
        <v>74</v>
      </c>
      <c r="E3" s="233"/>
      <c r="F3" s="265" t="s">
        <v>75</v>
      </c>
      <c r="G3" s="233"/>
      <c r="H3" s="265" t="s">
        <v>74</v>
      </c>
      <c r="I3" s="233"/>
      <c r="J3" s="300"/>
      <c r="K3" s="300"/>
      <c r="L3" s="303"/>
      <c r="M3" s="303"/>
    </row>
    <row r="4" spans="1:13" ht="23.1" customHeight="1">
      <c r="A4" s="220"/>
      <c r="B4" s="64" t="s">
        <v>48</v>
      </c>
      <c r="C4" s="65" t="s">
        <v>9</v>
      </c>
      <c r="D4" s="64" t="s">
        <v>48</v>
      </c>
      <c r="E4" s="64" t="s">
        <v>9</v>
      </c>
      <c r="F4" s="64" t="s">
        <v>48</v>
      </c>
      <c r="G4" s="64" t="s">
        <v>9</v>
      </c>
      <c r="H4" s="64" t="s">
        <v>48</v>
      </c>
      <c r="I4" s="64" t="s">
        <v>9</v>
      </c>
      <c r="J4" s="64" t="s">
        <v>48</v>
      </c>
      <c r="K4" s="64" t="s">
        <v>9</v>
      </c>
      <c r="L4" s="42" t="s">
        <v>47</v>
      </c>
      <c r="M4" s="64" t="s">
        <v>9</v>
      </c>
    </row>
    <row r="5" spans="1:13" ht="18.75" customHeight="1">
      <c r="A5" s="2" t="s">
        <v>251</v>
      </c>
      <c r="B5" s="43">
        <v>916</v>
      </c>
      <c r="C5" s="30">
        <v>13.143923087960971</v>
      </c>
      <c r="D5" s="43">
        <v>6053</v>
      </c>
      <c r="E5" s="30">
        <v>86.856076912039029</v>
      </c>
      <c r="F5" s="43">
        <v>429</v>
      </c>
      <c r="G5" s="30">
        <v>53.558052434456926</v>
      </c>
      <c r="H5" s="43">
        <v>372</v>
      </c>
      <c r="I5" s="30">
        <v>46.441947565543074</v>
      </c>
      <c r="J5" s="43">
        <v>10990</v>
      </c>
      <c r="K5" s="30">
        <v>31.085591446512417</v>
      </c>
      <c r="L5" s="43">
        <v>4924</v>
      </c>
      <c r="M5" s="30">
        <v>31.732938067925502</v>
      </c>
    </row>
    <row r="6" spans="1:13" ht="18.75" customHeight="1">
      <c r="A6" s="2" t="s">
        <v>7</v>
      </c>
      <c r="B6" s="43">
        <v>814</v>
      </c>
      <c r="C6" s="30">
        <v>12.149253731343283</v>
      </c>
      <c r="D6" s="43">
        <v>5886</v>
      </c>
      <c r="E6" s="30">
        <v>87.850746268656721</v>
      </c>
      <c r="F6" s="43">
        <v>366</v>
      </c>
      <c r="G6" s="30">
        <v>54.302670623145403</v>
      </c>
      <c r="H6" s="43">
        <v>308</v>
      </c>
      <c r="I6" s="30">
        <v>45.697329376854597</v>
      </c>
      <c r="J6" s="43">
        <v>10460</v>
      </c>
      <c r="K6" s="30">
        <v>30.596425541872641</v>
      </c>
      <c r="L6" s="43">
        <v>5369</v>
      </c>
      <c r="M6" s="30">
        <v>32.837920489296636</v>
      </c>
    </row>
    <row r="7" spans="1:13" ht="18.75" customHeight="1">
      <c r="A7" s="2" t="s">
        <v>6</v>
      </c>
      <c r="B7" s="43">
        <v>602</v>
      </c>
      <c r="C7" s="30">
        <v>10.070257611241217</v>
      </c>
      <c r="D7" s="43">
        <v>5376</v>
      </c>
      <c r="E7" s="30">
        <v>89.929742388758783</v>
      </c>
      <c r="F7" s="43">
        <v>278</v>
      </c>
      <c r="G7" s="30">
        <v>44.694533762057873</v>
      </c>
      <c r="H7" s="43">
        <v>344</v>
      </c>
      <c r="I7" s="30">
        <v>55.305466237942127</v>
      </c>
      <c r="J7" s="43">
        <v>9723</v>
      </c>
      <c r="K7" s="30">
        <v>28.230067940305442</v>
      </c>
      <c r="L7" s="43">
        <v>5840</v>
      </c>
      <c r="M7" s="30">
        <v>33.200682205798749</v>
      </c>
    </row>
    <row r="8" spans="1:13" ht="18.75" customHeight="1">
      <c r="A8" s="2" t="s">
        <v>5</v>
      </c>
      <c r="B8" s="43">
        <v>649</v>
      </c>
      <c r="C8" s="30">
        <v>9.6649292628443781</v>
      </c>
      <c r="D8" s="43">
        <v>6066</v>
      </c>
      <c r="E8" s="30">
        <v>90.335070737155618</v>
      </c>
      <c r="F8" s="43">
        <v>273</v>
      </c>
      <c r="G8" s="30">
        <v>42.65625</v>
      </c>
      <c r="H8" s="43">
        <v>367</v>
      </c>
      <c r="I8" s="30">
        <v>57.343750000000007</v>
      </c>
      <c r="J8" s="43">
        <v>9803</v>
      </c>
      <c r="K8" s="30">
        <v>28.875666440837726</v>
      </c>
      <c r="L8" s="43">
        <v>5380</v>
      </c>
      <c r="M8" s="30">
        <v>30.727054657604658</v>
      </c>
    </row>
    <row r="9" spans="1:13" ht="18.75" customHeight="1">
      <c r="A9" s="2" t="s">
        <v>4</v>
      </c>
      <c r="B9" s="43">
        <v>700</v>
      </c>
      <c r="C9" s="30">
        <v>9.0744101633393832</v>
      </c>
      <c r="D9" s="43">
        <v>7014</v>
      </c>
      <c r="E9" s="30">
        <v>90.92558983666062</v>
      </c>
      <c r="F9" s="43">
        <v>297</v>
      </c>
      <c r="G9" s="30">
        <v>41.83098591549296</v>
      </c>
      <c r="H9" s="43">
        <v>413</v>
      </c>
      <c r="I9" s="30">
        <v>58.16901408450704</v>
      </c>
      <c r="J9" s="43">
        <v>11007</v>
      </c>
      <c r="K9" s="30">
        <v>31.825936099465086</v>
      </c>
      <c r="L9" s="43">
        <v>6253</v>
      </c>
      <c r="M9" s="30">
        <v>32.451087238569727</v>
      </c>
    </row>
    <row r="10" spans="1:13" ht="18.75" customHeight="1">
      <c r="A10" s="2" t="s">
        <v>3</v>
      </c>
      <c r="B10" s="43">
        <v>617</v>
      </c>
      <c r="C10" s="30">
        <v>9.1815476190476204</v>
      </c>
      <c r="D10" s="43">
        <v>6103</v>
      </c>
      <c r="E10" s="30">
        <v>90.81845238095238</v>
      </c>
      <c r="F10" s="43">
        <v>267</v>
      </c>
      <c r="G10" s="30">
        <v>43.064516129032256</v>
      </c>
      <c r="H10" s="43">
        <v>353</v>
      </c>
      <c r="I10" s="30">
        <v>56.935483870967744</v>
      </c>
      <c r="J10" s="43">
        <v>11796</v>
      </c>
      <c r="K10" s="30">
        <v>32.501239874359399</v>
      </c>
      <c r="L10" s="43">
        <v>6103</v>
      </c>
      <c r="M10" s="30">
        <v>34.037925264919124</v>
      </c>
    </row>
    <row r="11" spans="1:13" ht="18.75" customHeight="1">
      <c r="A11" s="2" t="s">
        <v>2</v>
      </c>
      <c r="B11" s="43">
        <v>433</v>
      </c>
      <c r="C11" s="30">
        <v>8.6409898223907398</v>
      </c>
      <c r="D11" s="43">
        <v>4578</v>
      </c>
      <c r="E11" s="30">
        <v>91.359010177609264</v>
      </c>
      <c r="F11" s="43">
        <v>187</v>
      </c>
      <c r="G11" s="30">
        <v>38.877338877338879</v>
      </c>
      <c r="H11" s="43">
        <v>294</v>
      </c>
      <c r="I11" s="30">
        <v>61.122661122661128</v>
      </c>
      <c r="J11" s="43">
        <v>11062</v>
      </c>
      <c r="K11" s="30">
        <v>30.59096817012804</v>
      </c>
      <c r="L11" s="43">
        <v>5740</v>
      </c>
      <c r="M11" s="30">
        <v>35.027765912003417</v>
      </c>
    </row>
    <row r="12" spans="1:13" ht="18.75" customHeight="1">
      <c r="A12" s="2" t="s">
        <v>1</v>
      </c>
      <c r="B12" s="43">
        <v>363</v>
      </c>
      <c r="C12" s="30">
        <v>9.5879556259904906</v>
      </c>
      <c r="D12" s="43">
        <v>3423</v>
      </c>
      <c r="E12" s="30">
        <v>90.412044374009497</v>
      </c>
      <c r="F12" s="43">
        <v>167</v>
      </c>
      <c r="G12" s="30">
        <v>42.065491183879097</v>
      </c>
      <c r="H12" s="43">
        <v>230</v>
      </c>
      <c r="I12" s="30">
        <v>57.934508816120911</v>
      </c>
      <c r="J12" s="43">
        <v>10598</v>
      </c>
      <c r="K12" s="30">
        <v>30.479422507261798</v>
      </c>
      <c r="L12" s="43">
        <v>6499</v>
      </c>
      <c r="M12" s="30">
        <v>36.362110445924017</v>
      </c>
    </row>
    <row r="13" spans="1:13" ht="18.75" customHeight="1">
      <c r="A13" s="2" t="s">
        <v>0</v>
      </c>
      <c r="B13" s="43">
        <v>473</v>
      </c>
      <c r="C13" s="30">
        <v>12.84976908448791</v>
      </c>
      <c r="D13" s="43">
        <v>3208</v>
      </c>
      <c r="E13" s="30">
        <v>87.150230915512083</v>
      </c>
      <c r="F13" s="43">
        <v>151</v>
      </c>
      <c r="G13" s="30">
        <v>43.641618497109825</v>
      </c>
      <c r="H13" s="43">
        <v>195</v>
      </c>
      <c r="I13" s="30">
        <v>56.358381502890175</v>
      </c>
      <c r="J13" s="43">
        <v>8957</v>
      </c>
      <c r="K13" s="30">
        <v>27.520201554674777</v>
      </c>
      <c r="L13" s="43">
        <v>6538</v>
      </c>
      <c r="M13" s="30">
        <v>34.506782076318146</v>
      </c>
    </row>
    <row r="14" spans="1:13" s="113" customFormat="1" ht="21" customHeight="1">
      <c r="A14" s="1" t="s">
        <v>250</v>
      </c>
      <c r="B14" s="43">
        <v>2573</v>
      </c>
      <c r="C14" s="30">
        <v>20.482407259990449</v>
      </c>
      <c r="D14" s="43">
        <v>9989</v>
      </c>
      <c r="E14" s="30">
        <v>79.517592740009562</v>
      </c>
      <c r="F14" s="43">
        <v>1091</v>
      </c>
      <c r="G14" s="30">
        <v>49.411231884057969</v>
      </c>
      <c r="H14" s="43">
        <v>1117</v>
      </c>
      <c r="I14" s="30">
        <v>50.588768115942031</v>
      </c>
      <c r="J14" s="43">
        <v>4748</v>
      </c>
      <c r="K14" s="30">
        <v>18.825581856389519</v>
      </c>
      <c r="L14" s="43">
        <v>6250</v>
      </c>
      <c r="M14" s="30">
        <v>35.738792314730098</v>
      </c>
    </row>
    <row r="15" spans="1:13" s="81" customFormat="1" ht="15.75" customHeight="1">
      <c r="A15" s="304" t="s">
        <v>167</v>
      </c>
      <c r="B15" s="228"/>
      <c r="C15" s="228"/>
      <c r="D15" s="228"/>
      <c r="E15" s="228"/>
      <c r="F15" s="228"/>
      <c r="G15" s="228"/>
      <c r="H15" s="228"/>
      <c r="I15" s="228"/>
      <c r="J15" s="228"/>
      <c r="K15" s="228"/>
      <c r="L15" s="228"/>
      <c r="M15" s="228"/>
    </row>
    <row r="16" spans="1:13" s="113" customFormat="1" ht="27.75" customHeight="1">
      <c r="A16" s="305" t="s">
        <v>168</v>
      </c>
      <c r="B16" s="261"/>
      <c r="C16" s="261"/>
      <c r="D16" s="261"/>
      <c r="E16" s="261"/>
      <c r="F16" s="261"/>
      <c r="G16" s="261"/>
      <c r="H16" s="261"/>
      <c r="I16" s="261"/>
      <c r="J16" s="261"/>
      <c r="K16" s="261"/>
      <c r="L16" s="261"/>
      <c r="M16" s="261"/>
    </row>
    <row r="17" spans="1:13" s="79" customFormat="1">
      <c r="A17" s="261" t="s">
        <v>139</v>
      </c>
      <c r="B17" s="261"/>
      <c r="C17" s="261"/>
      <c r="D17" s="261"/>
      <c r="E17" s="261"/>
      <c r="F17" s="261"/>
      <c r="G17" s="261"/>
      <c r="H17" s="261"/>
      <c r="I17" s="261"/>
      <c r="J17" s="261"/>
      <c r="K17" s="261"/>
      <c r="L17" s="261"/>
      <c r="M17" s="261"/>
    </row>
  </sheetData>
  <mergeCells count="13">
    <mergeCell ref="A17:M17"/>
    <mergeCell ref="A1:M1"/>
    <mergeCell ref="A2:A4"/>
    <mergeCell ref="B2:E2"/>
    <mergeCell ref="F2:I2"/>
    <mergeCell ref="J2:K3"/>
    <mergeCell ref="L2:M3"/>
    <mergeCell ref="B3:C3"/>
    <mergeCell ref="D3:E3"/>
    <mergeCell ref="F3:G3"/>
    <mergeCell ref="H3:I3"/>
    <mergeCell ref="A15:M15"/>
    <mergeCell ref="A16:M16"/>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81"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15"/>
  <sheetViews>
    <sheetView showGridLines="0" zoomScaleNormal="100" zoomScalePageLayoutView="150" workbookViewId="0">
      <selection activeCell="D24" sqref="D24"/>
    </sheetView>
  </sheetViews>
  <sheetFormatPr defaultColWidth="11" defaultRowHeight="15.75"/>
  <cols>
    <col min="1" max="1" width="10" style="103" customWidth="1"/>
    <col min="2" max="5" width="13.625" style="103" customWidth="1"/>
    <col min="6" max="7" width="15.625" style="103" customWidth="1"/>
    <col min="8" max="8" width="13.625" style="103" customWidth="1"/>
    <col min="9" max="16384" width="11" style="103"/>
  </cols>
  <sheetData>
    <row r="1" spans="1:8" ht="27.75" customHeight="1">
      <c r="A1" s="291" t="s">
        <v>97</v>
      </c>
      <c r="B1" s="291"/>
      <c r="C1" s="291"/>
      <c r="D1" s="291"/>
      <c r="E1" s="291"/>
      <c r="F1" s="291"/>
      <c r="G1" s="291"/>
      <c r="H1" s="291"/>
    </row>
    <row r="2" spans="1:8" ht="18.75" customHeight="1">
      <c r="A2" s="309"/>
      <c r="B2" s="104" t="s">
        <v>96</v>
      </c>
      <c r="C2" s="311" t="s">
        <v>95</v>
      </c>
      <c r="D2" s="311"/>
      <c r="E2" s="311"/>
      <c r="F2" s="311" t="s">
        <v>94</v>
      </c>
      <c r="G2" s="311"/>
      <c r="H2" s="311"/>
    </row>
    <row r="3" spans="1:8" ht="18.75" customHeight="1">
      <c r="A3" s="310"/>
      <c r="B3" s="105" t="s">
        <v>93</v>
      </c>
      <c r="C3" s="68" t="s">
        <v>92</v>
      </c>
      <c r="D3" s="68" t="s">
        <v>91</v>
      </c>
      <c r="E3" s="68" t="s">
        <v>88</v>
      </c>
      <c r="F3" s="68" t="s">
        <v>90</v>
      </c>
      <c r="G3" s="68" t="s">
        <v>89</v>
      </c>
      <c r="H3" s="68" t="s">
        <v>88</v>
      </c>
    </row>
    <row r="4" spans="1:8" ht="24.95" customHeight="1">
      <c r="A4" s="106" t="s">
        <v>87</v>
      </c>
      <c r="B4" s="107">
        <v>18962</v>
      </c>
      <c r="C4" s="107">
        <v>19053</v>
      </c>
      <c r="D4" s="107">
        <v>6897</v>
      </c>
      <c r="E4" s="108">
        <v>36.199023775783338</v>
      </c>
      <c r="F4" s="107">
        <v>377538000</v>
      </c>
      <c r="G4" s="107">
        <v>134747710</v>
      </c>
      <c r="H4" s="108">
        <v>35.691164862874729</v>
      </c>
    </row>
    <row r="5" spans="1:8" ht="24.95" customHeight="1">
      <c r="A5" s="106" t="s">
        <v>86</v>
      </c>
      <c r="B5" s="107">
        <v>28818</v>
      </c>
      <c r="C5" s="107">
        <v>28924</v>
      </c>
      <c r="D5" s="107">
        <v>9068</v>
      </c>
      <c r="E5" s="108">
        <v>31.351127091688564</v>
      </c>
      <c r="F5" s="107">
        <v>602699004</v>
      </c>
      <c r="G5" s="107">
        <v>177488138</v>
      </c>
      <c r="H5" s="108">
        <v>29.448885234925658</v>
      </c>
    </row>
    <row r="6" spans="1:8" ht="24.95" customHeight="1">
      <c r="A6" s="106" t="s">
        <v>85</v>
      </c>
      <c r="B6" s="107">
        <v>21851</v>
      </c>
      <c r="C6" s="107">
        <v>22047</v>
      </c>
      <c r="D6" s="107">
        <v>5296</v>
      </c>
      <c r="E6" s="108">
        <v>24.021408808454662</v>
      </c>
      <c r="F6" s="107">
        <v>463734008</v>
      </c>
      <c r="G6" s="107">
        <v>103739612</v>
      </c>
      <c r="H6" s="108">
        <v>22.370499081447569</v>
      </c>
    </row>
    <row r="7" spans="1:8" ht="24.95" customHeight="1">
      <c r="A7" s="106" t="s">
        <v>84</v>
      </c>
      <c r="B7" s="107">
        <v>25369</v>
      </c>
      <c r="C7" s="107">
        <v>25525</v>
      </c>
      <c r="D7" s="107">
        <v>3577</v>
      </c>
      <c r="E7" s="108">
        <v>14.013712047012733</v>
      </c>
      <c r="F7" s="107">
        <v>540554002</v>
      </c>
      <c r="G7" s="107">
        <v>73568649</v>
      </c>
      <c r="H7" s="108">
        <v>13.6098611291014</v>
      </c>
    </row>
    <row r="8" spans="1:8" ht="24.95" customHeight="1">
      <c r="A8" s="106" t="s">
        <v>83</v>
      </c>
      <c r="B8" s="107">
        <v>17059</v>
      </c>
      <c r="C8" s="107">
        <v>17299</v>
      </c>
      <c r="D8" s="107">
        <v>1865</v>
      </c>
      <c r="E8" s="108">
        <v>10.780969998265796</v>
      </c>
      <c r="F8" s="107">
        <v>369867002</v>
      </c>
      <c r="G8" s="107">
        <v>41236652</v>
      </c>
      <c r="H8" s="108">
        <v>11.149048651817822</v>
      </c>
    </row>
    <row r="9" spans="1:8" ht="24.95" customHeight="1">
      <c r="A9" s="106" t="s">
        <v>82</v>
      </c>
      <c r="B9" s="107">
        <v>15053</v>
      </c>
      <c r="C9" s="107">
        <v>14143</v>
      </c>
      <c r="D9" s="107">
        <v>1662</v>
      </c>
      <c r="E9" s="108">
        <v>11.75</v>
      </c>
      <c r="F9" s="107">
        <v>326749004</v>
      </c>
      <c r="G9" s="107">
        <v>36058855</v>
      </c>
      <c r="H9" s="108">
        <v>11.04</v>
      </c>
    </row>
    <row r="10" spans="1:8" ht="24.95" customHeight="1">
      <c r="A10" s="106" t="s">
        <v>81</v>
      </c>
      <c r="B10" s="107">
        <v>16566</v>
      </c>
      <c r="C10" s="107">
        <v>15159</v>
      </c>
      <c r="D10" s="107">
        <v>1548</v>
      </c>
      <c r="E10" s="108">
        <v>10.210000000000001</v>
      </c>
      <c r="F10" s="107">
        <v>368199008</v>
      </c>
      <c r="G10" s="107">
        <v>33915322</v>
      </c>
      <c r="H10" s="108">
        <v>9.2100000000000009</v>
      </c>
    </row>
    <row r="11" spans="1:8" ht="24.95" customHeight="1">
      <c r="A11" s="106" t="s">
        <v>80</v>
      </c>
      <c r="B11" s="107">
        <v>15548</v>
      </c>
      <c r="C11" s="107">
        <v>13803</v>
      </c>
      <c r="D11" s="107">
        <v>1885</v>
      </c>
      <c r="E11" s="108">
        <v>13.66</v>
      </c>
      <c r="F11" s="107">
        <v>403394900</v>
      </c>
      <c r="G11" s="107">
        <v>42350081</v>
      </c>
      <c r="H11" s="108">
        <v>10.5</v>
      </c>
    </row>
    <row r="12" spans="1:8" ht="24.95" customHeight="1">
      <c r="A12" s="106" t="s">
        <v>79</v>
      </c>
      <c r="B12" s="107">
        <v>11413</v>
      </c>
      <c r="C12" s="107">
        <v>10055</v>
      </c>
      <c r="D12" s="107">
        <v>1594</v>
      </c>
      <c r="E12" s="108">
        <v>15.85</v>
      </c>
      <c r="F12" s="107">
        <v>262574013</v>
      </c>
      <c r="G12" s="107">
        <v>36044821</v>
      </c>
      <c r="H12" s="108">
        <v>13.73</v>
      </c>
    </row>
    <row r="13" spans="1:8" ht="24.95" customHeight="1">
      <c r="A13" s="109" t="s">
        <v>184</v>
      </c>
      <c r="B13" s="110">
        <v>9236</v>
      </c>
      <c r="C13" s="110">
        <v>9230</v>
      </c>
      <c r="D13" s="110">
        <v>1140</v>
      </c>
      <c r="E13" s="111">
        <v>12.35</v>
      </c>
      <c r="F13" s="110">
        <v>202147002</v>
      </c>
      <c r="G13" s="110">
        <v>26525024</v>
      </c>
      <c r="H13" s="111">
        <v>13.12</v>
      </c>
    </row>
    <row r="14" spans="1:8">
      <c r="A14" s="312" t="s">
        <v>169</v>
      </c>
      <c r="B14" s="312"/>
      <c r="C14" s="313"/>
      <c r="D14" s="313"/>
      <c r="E14" s="313"/>
      <c r="F14" s="112"/>
      <c r="G14" s="112"/>
      <c r="H14" s="112"/>
    </row>
    <row r="15" spans="1:8">
      <c r="A15" s="306" t="s">
        <v>78</v>
      </c>
      <c r="B15" s="307"/>
      <c r="C15" s="307"/>
      <c r="D15" s="307"/>
      <c r="E15" s="308"/>
      <c r="F15" s="308"/>
      <c r="G15" s="308"/>
      <c r="H15" s="112"/>
    </row>
  </sheetData>
  <mergeCells count="6">
    <mergeCell ref="A15:G15"/>
    <mergeCell ref="A1:H1"/>
    <mergeCell ref="A2:A3"/>
    <mergeCell ref="C2:E2"/>
    <mergeCell ref="F2:H2"/>
    <mergeCell ref="A14:E14"/>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87"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M19"/>
  <sheetViews>
    <sheetView showGridLines="0" zoomScaleNormal="100" workbookViewId="0">
      <selection activeCell="D24" sqref="D24"/>
    </sheetView>
  </sheetViews>
  <sheetFormatPr defaultColWidth="8.875" defaultRowHeight="15.75"/>
  <cols>
    <col min="1" max="1" width="23.125" style="69" customWidth="1"/>
    <col min="2" max="2" width="8.875" style="102"/>
    <col min="3" max="3" width="9.875" style="69" bestFit="1" customWidth="1"/>
    <col min="4" max="4" width="8.875" style="102"/>
    <col min="5" max="5" width="8.875" style="69"/>
    <col min="6" max="6" width="8.875" style="102"/>
    <col min="7" max="7" width="8.875" style="69"/>
    <col min="8" max="8" width="8.875" style="102"/>
    <col min="9" max="9" width="8.875" style="69"/>
    <col min="10" max="10" width="8.875" style="102"/>
    <col min="11" max="256" width="8.875" style="69"/>
    <col min="257" max="257" width="23.125" style="69" customWidth="1"/>
    <col min="258" max="512" width="8.875" style="69"/>
    <col min="513" max="513" width="23.125" style="69" customWidth="1"/>
    <col min="514" max="768" width="8.875" style="69"/>
    <col min="769" max="769" width="23.125" style="69" customWidth="1"/>
    <col min="770" max="1024" width="8.875" style="69"/>
    <col min="1025" max="1025" width="23.125" style="69" customWidth="1"/>
    <col min="1026" max="1280" width="8.875" style="69"/>
    <col min="1281" max="1281" width="23.125" style="69" customWidth="1"/>
    <col min="1282" max="1536" width="8.875" style="69"/>
    <col min="1537" max="1537" width="23.125" style="69" customWidth="1"/>
    <col min="1538" max="1792" width="8.875" style="69"/>
    <col min="1793" max="1793" width="23.125" style="69" customWidth="1"/>
    <col min="1794" max="2048" width="8.875" style="69"/>
    <col min="2049" max="2049" width="23.125" style="69" customWidth="1"/>
    <col min="2050" max="2304" width="8.875" style="69"/>
    <col min="2305" max="2305" width="23.125" style="69" customWidth="1"/>
    <col min="2306" max="2560" width="8.875" style="69"/>
    <col min="2561" max="2561" width="23.125" style="69" customWidth="1"/>
    <col min="2562" max="2816" width="8.875" style="69"/>
    <col min="2817" max="2817" width="23.125" style="69" customWidth="1"/>
    <col min="2818" max="3072" width="8.875" style="69"/>
    <col min="3073" max="3073" width="23.125" style="69" customWidth="1"/>
    <col min="3074" max="3328" width="8.875" style="69"/>
    <col min="3329" max="3329" width="23.125" style="69" customWidth="1"/>
    <col min="3330" max="3584" width="8.875" style="69"/>
    <col min="3585" max="3585" width="23.125" style="69" customWidth="1"/>
    <col min="3586" max="3840" width="8.875" style="69"/>
    <col min="3841" max="3841" width="23.125" style="69" customWidth="1"/>
    <col min="3842" max="4096" width="8.875" style="69"/>
    <col min="4097" max="4097" width="23.125" style="69" customWidth="1"/>
    <col min="4098" max="4352" width="8.875" style="69"/>
    <col min="4353" max="4353" width="23.125" style="69" customWidth="1"/>
    <col min="4354" max="4608" width="8.875" style="69"/>
    <col min="4609" max="4609" width="23.125" style="69" customWidth="1"/>
    <col min="4610" max="4864" width="8.875" style="69"/>
    <col min="4865" max="4865" width="23.125" style="69" customWidth="1"/>
    <col min="4866" max="5120" width="8.875" style="69"/>
    <col min="5121" max="5121" width="23.125" style="69" customWidth="1"/>
    <col min="5122" max="5376" width="8.875" style="69"/>
    <col min="5377" max="5377" width="23.125" style="69" customWidth="1"/>
    <col min="5378" max="5632" width="8.875" style="69"/>
    <col min="5633" max="5633" width="23.125" style="69" customWidth="1"/>
    <col min="5634" max="5888" width="8.875" style="69"/>
    <col min="5889" max="5889" width="23.125" style="69" customWidth="1"/>
    <col min="5890" max="6144" width="8.875" style="69"/>
    <col min="6145" max="6145" width="23.125" style="69" customWidth="1"/>
    <col min="6146" max="6400" width="8.875" style="69"/>
    <col min="6401" max="6401" width="23.125" style="69" customWidth="1"/>
    <col min="6402" max="6656" width="8.875" style="69"/>
    <col min="6657" max="6657" width="23.125" style="69" customWidth="1"/>
    <col min="6658" max="6912" width="8.875" style="69"/>
    <col min="6913" max="6913" width="23.125" style="69" customWidth="1"/>
    <col min="6914" max="7168" width="8.875" style="69"/>
    <col min="7169" max="7169" width="23.125" style="69" customWidth="1"/>
    <col min="7170" max="7424" width="8.875" style="69"/>
    <col min="7425" max="7425" width="23.125" style="69" customWidth="1"/>
    <col min="7426" max="7680" width="8.875" style="69"/>
    <col min="7681" max="7681" width="23.125" style="69" customWidth="1"/>
    <col min="7682" max="7936" width="8.875" style="69"/>
    <col min="7937" max="7937" width="23.125" style="69" customWidth="1"/>
    <col min="7938" max="8192" width="8.875" style="69"/>
    <col min="8193" max="8193" width="23.125" style="69" customWidth="1"/>
    <col min="8194" max="8448" width="8.875" style="69"/>
    <col min="8449" max="8449" width="23.125" style="69" customWidth="1"/>
    <col min="8450" max="8704" width="8.875" style="69"/>
    <col min="8705" max="8705" width="23.125" style="69" customWidth="1"/>
    <col min="8706" max="8960" width="8.875" style="69"/>
    <col min="8961" max="8961" width="23.125" style="69" customWidth="1"/>
    <col min="8962" max="9216" width="8.875" style="69"/>
    <col min="9217" max="9217" width="23.125" style="69" customWidth="1"/>
    <col min="9218" max="9472" width="8.875" style="69"/>
    <col min="9473" max="9473" width="23.125" style="69" customWidth="1"/>
    <col min="9474" max="9728" width="8.875" style="69"/>
    <col min="9729" max="9729" width="23.125" style="69" customWidth="1"/>
    <col min="9730" max="9984" width="8.875" style="69"/>
    <col min="9985" max="9985" width="23.125" style="69" customWidth="1"/>
    <col min="9986" max="10240" width="8.875" style="69"/>
    <col min="10241" max="10241" width="23.125" style="69" customWidth="1"/>
    <col min="10242" max="10496" width="8.875" style="69"/>
    <col min="10497" max="10497" width="23.125" style="69" customWidth="1"/>
    <col min="10498" max="10752" width="8.875" style="69"/>
    <col min="10753" max="10753" width="23.125" style="69" customWidth="1"/>
    <col min="10754" max="11008" width="8.875" style="69"/>
    <col min="11009" max="11009" width="23.125" style="69" customWidth="1"/>
    <col min="11010" max="11264" width="8.875" style="69"/>
    <col min="11265" max="11265" width="23.125" style="69" customWidth="1"/>
    <col min="11266" max="11520" width="8.875" style="69"/>
    <col min="11521" max="11521" width="23.125" style="69" customWidth="1"/>
    <col min="11522" max="11776" width="8.875" style="69"/>
    <col min="11777" max="11777" width="23.125" style="69" customWidth="1"/>
    <col min="11778" max="12032" width="8.875" style="69"/>
    <col min="12033" max="12033" width="23.125" style="69" customWidth="1"/>
    <col min="12034" max="12288" width="8.875" style="69"/>
    <col min="12289" max="12289" width="23.125" style="69" customWidth="1"/>
    <col min="12290" max="12544" width="8.875" style="69"/>
    <col min="12545" max="12545" width="23.125" style="69" customWidth="1"/>
    <col min="12546" max="12800" width="8.875" style="69"/>
    <col min="12801" max="12801" width="23.125" style="69" customWidth="1"/>
    <col min="12802" max="13056" width="8.875" style="69"/>
    <col min="13057" max="13057" width="23.125" style="69" customWidth="1"/>
    <col min="13058" max="13312" width="8.875" style="69"/>
    <col min="13313" max="13313" width="23.125" style="69" customWidth="1"/>
    <col min="13314" max="13568" width="8.875" style="69"/>
    <col min="13569" max="13569" width="23.125" style="69" customWidth="1"/>
    <col min="13570" max="13824" width="8.875" style="69"/>
    <col min="13825" max="13825" width="23.125" style="69" customWidth="1"/>
    <col min="13826" max="14080" width="8.875" style="69"/>
    <col min="14081" max="14081" width="23.125" style="69" customWidth="1"/>
    <col min="14082" max="14336" width="8.875" style="69"/>
    <col min="14337" max="14337" width="23.125" style="69" customWidth="1"/>
    <col min="14338" max="14592" width="8.875" style="69"/>
    <col min="14593" max="14593" width="23.125" style="69" customWidth="1"/>
    <col min="14594" max="14848" width="8.875" style="69"/>
    <col min="14849" max="14849" width="23.125" style="69" customWidth="1"/>
    <col min="14850" max="15104" width="8.875" style="69"/>
    <col min="15105" max="15105" width="23.125" style="69" customWidth="1"/>
    <col min="15106" max="15360" width="8.875" style="69"/>
    <col min="15361" max="15361" width="23.125" style="69" customWidth="1"/>
    <col min="15362" max="15616" width="8.875" style="69"/>
    <col min="15617" max="15617" width="23.125" style="69" customWidth="1"/>
    <col min="15618" max="15872" width="8.875" style="69"/>
    <col min="15873" max="15873" width="23.125" style="69" customWidth="1"/>
    <col min="15874" max="16128" width="8.875" style="69"/>
    <col min="16129" max="16129" width="23.125" style="69" customWidth="1"/>
    <col min="16130" max="16384" width="8.875" style="69"/>
  </cols>
  <sheetData>
    <row r="1" spans="1:39" s="92" customFormat="1" ht="30.6" customHeight="1">
      <c r="A1" s="314" t="s">
        <v>180</v>
      </c>
      <c r="B1" s="314"/>
      <c r="C1" s="314"/>
      <c r="D1" s="314"/>
      <c r="E1" s="314"/>
      <c r="F1" s="314"/>
      <c r="G1" s="314"/>
      <c r="H1" s="314"/>
      <c r="I1" s="314"/>
      <c r="J1" s="314"/>
      <c r="K1" s="314"/>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row>
    <row r="2" spans="1:39" ht="27" customHeight="1">
      <c r="A2" s="255"/>
      <c r="B2" s="297" t="s">
        <v>249</v>
      </c>
      <c r="C2" s="297"/>
      <c r="D2" s="297" t="s">
        <v>2</v>
      </c>
      <c r="E2" s="297"/>
      <c r="F2" s="297" t="s">
        <v>1</v>
      </c>
      <c r="G2" s="297"/>
      <c r="H2" s="297" t="s">
        <v>0</v>
      </c>
      <c r="I2" s="297"/>
      <c r="J2" s="297" t="s">
        <v>250</v>
      </c>
      <c r="K2" s="297"/>
    </row>
    <row r="3" spans="1:39" ht="27" customHeight="1">
      <c r="A3" s="256"/>
      <c r="B3" s="96" t="s">
        <v>43</v>
      </c>
      <c r="C3" s="63" t="s">
        <v>28</v>
      </c>
      <c r="D3" s="96" t="s">
        <v>43</v>
      </c>
      <c r="E3" s="63" t="s">
        <v>28</v>
      </c>
      <c r="F3" s="96" t="s">
        <v>43</v>
      </c>
      <c r="G3" s="63" t="s">
        <v>28</v>
      </c>
      <c r="H3" s="96" t="s">
        <v>43</v>
      </c>
      <c r="I3" s="63" t="s">
        <v>28</v>
      </c>
      <c r="J3" s="96" t="s">
        <v>43</v>
      </c>
      <c r="K3" s="63" t="s">
        <v>28</v>
      </c>
    </row>
    <row r="4" spans="1:39" ht="27" customHeight="1">
      <c r="A4" s="70" t="s">
        <v>110</v>
      </c>
      <c r="B4" s="73">
        <f t="shared" ref="B4:K4" si="0">SUM(B5:B17)</f>
        <v>2150</v>
      </c>
      <c r="C4" s="97">
        <f t="shared" si="0"/>
        <v>99.999999999999986</v>
      </c>
      <c r="D4" s="73">
        <f t="shared" si="0"/>
        <v>2395</v>
      </c>
      <c r="E4" s="97">
        <f t="shared" si="0"/>
        <v>99.999999999999986</v>
      </c>
      <c r="F4" s="73">
        <f t="shared" si="0"/>
        <v>2570</v>
      </c>
      <c r="G4" s="97">
        <f t="shared" si="0"/>
        <v>100.00000000000001</v>
      </c>
      <c r="H4" s="73">
        <f t="shared" si="0"/>
        <v>3055</v>
      </c>
      <c r="I4" s="97">
        <f t="shared" si="0"/>
        <v>100</v>
      </c>
      <c r="J4" s="73">
        <f t="shared" si="0"/>
        <v>2584</v>
      </c>
      <c r="K4" s="97">
        <f t="shared" si="0"/>
        <v>100.00000000000001</v>
      </c>
    </row>
    <row r="5" spans="1:39" ht="27" customHeight="1">
      <c r="A5" s="70" t="s">
        <v>109</v>
      </c>
      <c r="B5" s="73">
        <v>1008</v>
      </c>
      <c r="C5" s="97">
        <f>B5/B$4*100</f>
        <v>46.883720930232556</v>
      </c>
      <c r="D5" s="73">
        <v>1149</v>
      </c>
      <c r="E5" s="97">
        <f>D5/D$4*100</f>
        <v>47.974947807933191</v>
      </c>
      <c r="F5" s="73">
        <v>1186</v>
      </c>
      <c r="G5" s="97">
        <f>F5/F$4*100</f>
        <v>46.147859922178988</v>
      </c>
      <c r="H5" s="73">
        <v>1359</v>
      </c>
      <c r="I5" s="97">
        <f>H5/H$4*100</f>
        <v>44.48445171849427</v>
      </c>
      <c r="J5" s="73">
        <v>1333</v>
      </c>
      <c r="K5" s="97">
        <f>J5/J$4*100</f>
        <v>51.586687306501545</v>
      </c>
    </row>
    <row r="6" spans="1:39" ht="27" customHeight="1">
      <c r="A6" s="70" t="s">
        <v>108</v>
      </c>
      <c r="B6" s="73">
        <v>286</v>
      </c>
      <c r="C6" s="97">
        <f t="shared" ref="C6:E17" si="1">B6/B$4*100</f>
        <v>13.302325581395349</v>
      </c>
      <c r="D6" s="73">
        <v>348</v>
      </c>
      <c r="E6" s="97">
        <f t="shared" si="1"/>
        <v>14.530271398747391</v>
      </c>
      <c r="F6" s="73">
        <v>408</v>
      </c>
      <c r="G6" s="97">
        <f t="shared" ref="G6" si="2">F6/F$4*100</f>
        <v>15.875486381322956</v>
      </c>
      <c r="H6" s="73">
        <v>586</v>
      </c>
      <c r="I6" s="97">
        <f t="shared" ref="I6" si="3">H6/H$4*100</f>
        <v>19.181669394435353</v>
      </c>
      <c r="J6" s="73">
        <v>446</v>
      </c>
      <c r="K6" s="97">
        <f t="shared" ref="K6" si="4">J6/J$4*100</f>
        <v>17.260061919504643</v>
      </c>
    </row>
    <row r="7" spans="1:39" ht="27" customHeight="1">
      <c r="A7" s="70" t="s">
        <v>107</v>
      </c>
      <c r="B7" s="73">
        <v>168</v>
      </c>
      <c r="C7" s="97">
        <f t="shared" si="1"/>
        <v>7.8139534883720927</v>
      </c>
      <c r="D7" s="73">
        <v>173</v>
      </c>
      <c r="E7" s="97">
        <f t="shared" si="1"/>
        <v>7.2233820459290197</v>
      </c>
      <c r="F7" s="73">
        <v>224</v>
      </c>
      <c r="G7" s="97">
        <f t="shared" ref="G7" si="5">F7/F$4*100</f>
        <v>8.7159533073929953</v>
      </c>
      <c r="H7" s="73">
        <v>309</v>
      </c>
      <c r="I7" s="97">
        <f t="shared" ref="I7" si="6">H7/H$4*100</f>
        <v>10.11456628477905</v>
      </c>
      <c r="J7" s="73">
        <v>209</v>
      </c>
      <c r="K7" s="97">
        <f t="shared" ref="K7" si="7">J7/J$4*100</f>
        <v>8.0882352941176467</v>
      </c>
    </row>
    <row r="8" spans="1:39" ht="27" customHeight="1">
      <c r="A8" s="169" t="s">
        <v>259</v>
      </c>
      <c r="B8" s="73">
        <v>292</v>
      </c>
      <c r="C8" s="97">
        <f t="shared" si="1"/>
        <v>13.581395348837209</v>
      </c>
      <c r="D8" s="73">
        <v>310</v>
      </c>
      <c r="E8" s="97">
        <f t="shared" si="1"/>
        <v>12.943632567849686</v>
      </c>
      <c r="F8" s="73">
        <v>289</v>
      </c>
      <c r="G8" s="97">
        <f t="shared" ref="G8" si="8">F8/F$4*100</f>
        <v>11.245136186770429</v>
      </c>
      <c r="H8" s="73">
        <v>268</v>
      </c>
      <c r="I8" s="97">
        <f t="shared" ref="I8" si="9">H8/H$4*100</f>
        <v>8.7725040916530279</v>
      </c>
      <c r="J8" s="73">
        <v>177</v>
      </c>
      <c r="K8" s="97">
        <f t="shared" ref="K8" si="10">J8/J$4*100</f>
        <v>6.8498452012383897</v>
      </c>
    </row>
    <row r="9" spans="1:39" ht="27" customHeight="1">
      <c r="A9" s="70" t="s">
        <v>106</v>
      </c>
      <c r="B9" s="73">
        <v>117</v>
      </c>
      <c r="C9" s="97">
        <f t="shared" si="1"/>
        <v>5.441860465116279</v>
      </c>
      <c r="D9" s="73">
        <v>130</v>
      </c>
      <c r="E9" s="97">
        <f t="shared" si="1"/>
        <v>5.4279749478079333</v>
      </c>
      <c r="F9" s="73">
        <v>137</v>
      </c>
      <c r="G9" s="97">
        <f t="shared" ref="G9" si="11">F9/F$4*100</f>
        <v>5.3307392996108947</v>
      </c>
      <c r="H9" s="73">
        <v>199</v>
      </c>
      <c r="I9" s="97">
        <f t="shared" ref="I9" si="12">H9/H$4*100</f>
        <v>6.513911620294599</v>
      </c>
      <c r="J9" s="73">
        <v>168</v>
      </c>
      <c r="K9" s="97">
        <f t="shared" ref="K9" si="13">J9/J$4*100</f>
        <v>6.5015479876160995</v>
      </c>
    </row>
    <row r="10" spans="1:39" ht="27" customHeight="1">
      <c r="A10" s="70" t="s">
        <v>105</v>
      </c>
      <c r="B10" s="73">
        <v>35</v>
      </c>
      <c r="C10" s="97">
        <f t="shared" si="1"/>
        <v>1.6279069767441861</v>
      </c>
      <c r="D10" s="73">
        <v>48</v>
      </c>
      <c r="E10" s="97">
        <f t="shared" si="1"/>
        <v>2.0041753653444676</v>
      </c>
      <c r="F10" s="73">
        <v>89</v>
      </c>
      <c r="G10" s="97">
        <f t="shared" ref="G10" si="14">F10/F$4*100</f>
        <v>3.463035019455253</v>
      </c>
      <c r="H10" s="73">
        <v>63</v>
      </c>
      <c r="I10" s="97">
        <f t="shared" ref="I10" si="15">H10/H$4*100</f>
        <v>2.0621931260229132</v>
      </c>
      <c r="J10" s="73">
        <v>56</v>
      </c>
      <c r="K10" s="97">
        <f t="shared" ref="K10" si="16">J10/J$4*100</f>
        <v>2.1671826625386998</v>
      </c>
    </row>
    <row r="11" spans="1:39" ht="27" customHeight="1">
      <c r="A11" s="70" t="s">
        <v>104</v>
      </c>
      <c r="B11" s="73">
        <v>31</v>
      </c>
      <c r="C11" s="97">
        <f t="shared" si="1"/>
        <v>1.441860465116279</v>
      </c>
      <c r="D11" s="73">
        <v>34</v>
      </c>
      <c r="E11" s="97">
        <f t="shared" si="1"/>
        <v>1.4196242171189979</v>
      </c>
      <c r="F11" s="73">
        <v>52</v>
      </c>
      <c r="G11" s="97">
        <f t="shared" ref="G11" si="17">F11/F$4*100</f>
        <v>2.0233463035019454</v>
      </c>
      <c r="H11" s="73">
        <v>44</v>
      </c>
      <c r="I11" s="97">
        <f t="shared" ref="I11" si="18">H11/H$4*100</f>
        <v>1.4402618657937807</v>
      </c>
      <c r="J11" s="73">
        <v>29</v>
      </c>
      <c r="K11" s="97">
        <f t="shared" ref="K11" si="19">J11/J$4*100</f>
        <v>1.1222910216718265</v>
      </c>
    </row>
    <row r="12" spans="1:39" ht="27" customHeight="1">
      <c r="A12" s="70" t="s">
        <v>103</v>
      </c>
      <c r="B12" s="73">
        <v>16</v>
      </c>
      <c r="C12" s="97">
        <f t="shared" si="1"/>
        <v>0.7441860465116279</v>
      </c>
      <c r="D12" s="73">
        <v>11</v>
      </c>
      <c r="E12" s="97">
        <f t="shared" si="1"/>
        <v>0.45929018789144049</v>
      </c>
      <c r="F12" s="73">
        <v>23</v>
      </c>
      <c r="G12" s="97">
        <f t="shared" ref="G12" si="20">F12/F$4*100</f>
        <v>0.89494163424124507</v>
      </c>
      <c r="H12" s="73">
        <v>27</v>
      </c>
      <c r="I12" s="97">
        <f t="shared" ref="I12" si="21">H12/H$4*100</f>
        <v>0.88379705400981989</v>
      </c>
      <c r="J12" s="73">
        <v>13</v>
      </c>
      <c r="K12" s="97">
        <f t="shared" ref="K12" si="22">J12/J$4*100</f>
        <v>0.50309597523219818</v>
      </c>
    </row>
    <row r="13" spans="1:39" ht="27" customHeight="1">
      <c r="A13" s="70" t="s">
        <v>101</v>
      </c>
      <c r="B13" s="73">
        <v>18</v>
      </c>
      <c r="C13" s="97">
        <f t="shared" si="1"/>
        <v>0.83720930232558144</v>
      </c>
      <c r="D13" s="73">
        <v>15</v>
      </c>
      <c r="E13" s="97">
        <f t="shared" si="1"/>
        <v>0.62630480167014613</v>
      </c>
      <c r="F13" s="73">
        <v>11</v>
      </c>
      <c r="G13" s="97">
        <f t="shared" ref="G13" si="23">F13/F$4*100</f>
        <v>0.42801556420233466</v>
      </c>
      <c r="H13" s="73">
        <v>15</v>
      </c>
      <c r="I13" s="97">
        <f t="shared" ref="I13" si="24">H13/H$4*100</f>
        <v>0.49099836333878888</v>
      </c>
      <c r="J13" s="73">
        <v>11</v>
      </c>
      <c r="K13" s="97">
        <f t="shared" ref="K13" si="25">J13/J$4*100</f>
        <v>0.42569659442724456</v>
      </c>
    </row>
    <row r="14" spans="1:39" ht="27" customHeight="1">
      <c r="A14" s="70" t="s">
        <v>102</v>
      </c>
      <c r="B14" s="73">
        <v>22</v>
      </c>
      <c r="C14" s="97">
        <f t="shared" si="1"/>
        <v>1.0232558139534882</v>
      </c>
      <c r="D14" s="73">
        <v>9</v>
      </c>
      <c r="E14" s="97">
        <f t="shared" si="1"/>
        <v>0.37578288100208768</v>
      </c>
      <c r="F14" s="73">
        <v>13</v>
      </c>
      <c r="G14" s="97">
        <f t="shared" ref="G14" si="26">F14/F$4*100</f>
        <v>0.50583657587548636</v>
      </c>
      <c r="H14" s="73">
        <v>27</v>
      </c>
      <c r="I14" s="97">
        <f t="shared" ref="I14" si="27">H14/H$4*100</f>
        <v>0.88379705400981989</v>
      </c>
      <c r="J14" s="73">
        <v>10</v>
      </c>
      <c r="K14" s="97">
        <f t="shared" ref="K14" si="28">J14/J$4*100</f>
        <v>0.38699690402476783</v>
      </c>
    </row>
    <row r="15" spans="1:39" ht="27" customHeight="1">
      <c r="A15" s="70" t="s">
        <v>100</v>
      </c>
      <c r="B15" s="73">
        <v>8</v>
      </c>
      <c r="C15" s="97">
        <f t="shared" si="1"/>
        <v>0.37209302325581395</v>
      </c>
      <c r="D15" s="73">
        <v>4</v>
      </c>
      <c r="E15" s="97">
        <f t="shared" si="1"/>
        <v>0.16701461377870563</v>
      </c>
      <c r="F15" s="73">
        <v>9</v>
      </c>
      <c r="G15" s="97">
        <f t="shared" ref="G15" si="29">F15/F$4*100</f>
        <v>0.35019455252918291</v>
      </c>
      <c r="H15" s="73">
        <v>11</v>
      </c>
      <c r="I15" s="97">
        <f t="shared" ref="I15" si="30">H15/H$4*100</f>
        <v>0.36006546644844517</v>
      </c>
      <c r="J15" s="73">
        <v>7</v>
      </c>
      <c r="K15" s="97">
        <f t="shared" ref="K15" si="31">J15/J$4*100</f>
        <v>0.27089783281733748</v>
      </c>
    </row>
    <row r="16" spans="1:39" ht="27" customHeight="1">
      <c r="A16" s="70" t="s">
        <v>99</v>
      </c>
      <c r="B16" s="73">
        <v>7</v>
      </c>
      <c r="C16" s="97">
        <f t="shared" si="1"/>
        <v>0.32558139534883723</v>
      </c>
      <c r="D16" s="73">
        <v>2</v>
      </c>
      <c r="E16" s="97">
        <f t="shared" si="1"/>
        <v>8.3507306889352817E-2</v>
      </c>
      <c r="F16" s="73">
        <v>3</v>
      </c>
      <c r="G16" s="97">
        <f t="shared" ref="G16" si="32">F16/F$4*100</f>
        <v>0.11673151750972763</v>
      </c>
      <c r="H16" s="73">
        <v>5</v>
      </c>
      <c r="I16" s="97">
        <f t="shared" ref="I16" si="33">H16/H$4*100</f>
        <v>0.16366612111292964</v>
      </c>
      <c r="J16" s="73">
        <v>4</v>
      </c>
      <c r="K16" s="97">
        <f t="shared" ref="K16" si="34">J16/J$4*100</f>
        <v>0.15479876160990713</v>
      </c>
    </row>
    <row r="17" spans="1:17" ht="27" customHeight="1">
      <c r="A17" s="93" t="s">
        <v>98</v>
      </c>
      <c r="B17" s="98">
        <v>142</v>
      </c>
      <c r="C17" s="99">
        <f t="shared" si="1"/>
        <v>6.6046511627906979</v>
      </c>
      <c r="D17" s="98">
        <v>162</v>
      </c>
      <c r="E17" s="99">
        <f t="shared" si="1"/>
        <v>6.7640918580375784</v>
      </c>
      <c r="F17" s="98">
        <v>126</v>
      </c>
      <c r="G17" s="99">
        <f t="shared" ref="G17" si="35">F17/F$4*100</f>
        <v>4.9027237354085607</v>
      </c>
      <c r="H17" s="98">
        <v>142</v>
      </c>
      <c r="I17" s="99">
        <f t="shared" ref="I17" si="36">H17/H$4*100</f>
        <v>4.6481178396072016</v>
      </c>
      <c r="J17" s="98">
        <v>121</v>
      </c>
      <c r="K17" s="99">
        <f t="shared" ref="K17" si="37">J17/J$4*100</f>
        <v>4.6826625386996907</v>
      </c>
    </row>
    <row r="18" spans="1:17" s="101" customFormat="1">
      <c r="A18" s="166" t="s">
        <v>170</v>
      </c>
      <c r="B18" s="100"/>
      <c r="D18" s="100"/>
      <c r="F18" s="100"/>
      <c r="H18" s="100"/>
      <c r="J18" s="100"/>
      <c r="M18" s="69"/>
      <c r="N18" s="69"/>
      <c r="O18" s="69"/>
      <c r="P18" s="69"/>
      <c r="Q18" s="69"/>
    </row>
    <row r="19" spans="1:17" s="101" customFormat="1">
      <c r="B19" s="100"/>
      <c r="D19" s="100"/>
      <c r="F19" s="100"/>
      <c r="H19" s="100"/>
      <c r="J19" s="100"/>
      <c r="M19" s="69"/>
      <c r="N19" s="69"/>
      <c r="O19" s="69"/>
      <c r="P19" s="69"/>
      <c r="Q19" s="69"/>
    </row>
  </sheetData>
  <mergeCells count="7">
    <mergeCell ref="A1:K1"/>
    <mergeCell ref="A2:A3"/>
    <mergeCell ref="B2:C2"/>
    <mergeCell ref="D2:E2"/>
    <mergeCell ref="F2:G2"/>
    <mergeCell ref="H2:I2"/>
    <mergeCell ref="J2:K2"/>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6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27"/>
  <sheetViews>
    <sheetView showGridLines="0" zoomScale="85" zoomScaleNormal="85" workbookViewId="0">
      <selection activeCell="D24" sqref="D24"/>
    </sheetView>
  </sheetViews>
  <sheetFormatPr defaultColWidth="8.875" defaultRowHeight="15.75"/>
  <cols>
    <col min="1" max="1" width="35.375" style="69" customWidth="1"/>
    <col min="2" max="5" width="9.625" style="167" customWidth="1"/>
    <col min="6" max="11" width="9.625" style="69" customWidth="1"/>
    <col min="12" max="260" width="8.875" style="69"/>
    <col min="261" max="261" width="35.375" style="69" customWidth="1"/>
    <col min="262" max="262" width="16" style="69" customWidth="1"/>
    <col min="263" max="263" width="13.375" style="69" customWidth="1"/>
    <col min="264" max="264" width="16" style="69" customWidth="1"/>
    <col min="265" max="265" width="13.375" style="69" customWidth="1"/>
    <col min="266" max="266" width="16" style="69" customWidth="1"/>
    <col min="267" max="267" width="13.375" style="69" customWidth="1"/>
    <col min="268" max="516" width="8.875" style="69"/>
    <col min="517" max="517" width="35.375" style="69" customWidth="1"/>
    <col min="518" max="518" width="16" style="69" customWidth="1"/>
    <col min="519" max="519" width="13.375" style="69" customWidth="1"/>
    <col min="520" max="520" width="16" style="69" customWidth="1"/>
    <col min="521" max="521" width="13.375" style="69" customWidth="1"/>
    <col min="522" max="522" width="16" style="69" customWidth="1"/>
    <col min="523" max="523" width="13.375" style="69" customWidth="1"/>
    <col min="524" max="772" width="8.875" style="69"/>
    <col min="773" max="773" width="35.375" style="69" customWidth="1"/>
    <col min="774" max="774" width="16" style="69" customWidth="1"/>
    <col min="775" max="775" width="13.375" style="69" customWidth="1"/>
    <col min="776" max="776" width="16" style="69" customWidth="1"/>
    <col min="777" max="777" width="13.375" style="69" customWidth="1"/>
    <col min="778" max="778" width="16" style="69" customWidth="1"/>
    <col min="779" max="779" width="13.375" style="69" customWidth="1"/>
    <col min="780" max="1028" width="8.875" style="69"/>
    <col min="1029" max="1029" width="35.375" style="69" customWidth="1"/>
    <col min="1030" max="1030" width="16" style="69" customWidth="1"/>
    <col min="1031" max="1031" width="13.375" style="69" customWidth="1"/>
    <col min="1032" max="1032" width="16" style="69" customWidth="1"/>
    <col min="1033" max="1033" width="13.375" style="69" customWidth="1"/>
    <col min="1034" max="1034" width="16" style="69" customWidth="1"/>
    <col min="1035" max="1035" width="13.375" style="69" customWidth="1"/>
    <col min="1036" max="1284" width="8.875" style="69"/>
    <col min="1285" max="1285" width="35.375" style="69" customWidth="1"/>
    <col min="1286" max="1286" width="16" style="69" customWidth="1"/>
    <col min="1287" max="1287" width="13.375" style="69" customWidth="1"/>
    <col min="1288" max="1288" width="16" style="69" customWidth="1"/>
    <col min="1289" max="1289" width="13.375" style="69" customWidth="1"/>
    <col min="1290" max="1290" width="16" style="69" customWidth="1"/>
    <col min="1291" max="1291" width="13.375" style="69" customWidth="1"/>
    <col min="1292" max="1540" width="8.875" style="69"/>
    <col min="1541" max="1541" width="35.375" style="69" customWidth="1"/>
    <col min="1542" max="1542" width="16" style="69" customWidth="1"/>
    <col min="1543" max="1543" width="13.375" style="69" customWidth="1"/>
    <col min="1544" max="1544" width="16" style="69" customWidth="1"/>
    <col min="1545" max="1545" width="13.375" style="69" customWidth="1"/>
    <col min="1546" max="1546" width="16" style="69" customWidth="1"/>
    <col min="1547" max="1547" width="13.375" style="69" customWidth="1"/>
    <col min="1548" max="1796" width="8.875" style="69"/>
    <col min="1797" max="1797" width="35.375" style="69" customWidth="1"/>
    <col min="1798" max="1798" width="16" style="69" customWidth="1"/>
    <col min="1799" max="1799" width="13.375" style="69" customWidth="1"/>
    <col min="1800" max="1800" width="16" style="69" customWidth="1"/>
    <col min="1801" max="1801" width="13.375" style="69" customWidth="1"/>
    <col min="1802" max="1802" width="16" style="69" customWidth="1"/>
    <col min="1803" max="1803" width="13.375" style="69" customWidth="1"/>
    <col min="1804" max="2052" width="8.875" style="69"/>
    <col min="2053" max="2053" width="35.375" style="69" customWidth="1"/>
    <col min="2054" max="2054" width="16" style="69" customWidth="1"/>
    <col min="2055" max="2055" width="13.375" style="69" customWidth="1"/>
    <col min="2056" max="2056" width="16" style="69" customWidth="1"/>
    <col min="2057" max="2057" width="13.375" style="69" customWidth="1"/>
    <col min="2058" max="2058" width="16" style="69" customWidth="1"/>
    <col min="2059" max="2059" width="13.375" style="69" customWidth="1"/>
    <col min="2060" max="2308" width="8.875" style="69"/>
    <col min="2309" max="2309" width="35.375" style="69" customWidth="1"/>
    <col min="2310" max="2310" width="16" style="69" customWidth="1"/>
    <col min="2311" max="2311" width="13.375" style="69" customWidth="1"/>
    <col min="2312" max="2312" width="16" style="69" customWidth="1"/>
    <col min="2313" max="2313" width="13.375" style="69" customWidth="1"/>
    <col min="2314" max="2314" width="16" style="69" customWidth="1"/>
    <col min="2315" max="2315" width="13.375" style="69" customWidth="1"/>
    <col min="2316" max="2564" width="8.875" style="69"/>
    <col min="2565" max="2565" width="35.375" style="69" customWidth="1"/>
    <col min="2566" max="2566" width="16" style="69" customWidth="1"/>
    <col min="2567" max="2567" width="13.375" style="69" customWidth="1"/>
    <col min="2568" max="2568" width="16" style="69" customWidth="1"/>
    <col min="2569" max="2569" width="13.375" style="69" customWidth="1"/>
    <col min="2570" max="2570" width="16" style="69" customWidth="1"/>
    <col min="2571" max="2571" width="13.375" style="69" customWidth="1"/>
    <col min="2572" max="2820" width="8.875" style="69"/>
    <col min="2821" max="2821" width="35.375" style="69" customWidth="1"/>
    <col min="2822" max="2822" width="16" style="69" customWidth="1"/>
    <col min="2823" max="2823" width="13.375" style="69" customWidth="1"/>
    <col min="2824" max="2824" width="16" style="69" customWidth="1"/>
    <col min="2825" max="2825" width="13.375" style="69" customWidth="1"/>
    <col min="2826" max="2826" width="16" style="69" customWidth="1"/>
    <col min="2827" max="2827" width="13.375" style="69" customWidth="1"/>
    <col min="2828" max="3076" width="8.875" style="69"/>
    <col min="3077" max="3077" width="35.375" style="69" customWidth="1"/>
    <col min="3078" max="3078" width="16" style="69" customWidth="1"/>
    <col min="3079" max="3079" width="13.375" style="69" customWidth="1"/>
    <col min="3080" max="3080" width="16" style="69" customWidth="1"/>
    <col min="3081" max="3081" width="13.375" style="69" customWidth="1"/>
    <col min="3082" max="3082" width="16" style="69" customWidth="1"/>
    <col min="3083" max="3083" width="13.375" style="69" customWidth="1"/>
    <col min="3084" max="3332" width="8.875" style="69"/>
    <col min="3333" max="3333" width="35.375" style="69" customWidth="1"/>
    <col min="3334" max="3334" width="16" style="69" customWidth="1"/>
    <col min="3335" max="3335" width="13.375" style="69" customWidth="1"/>
    <col min="3336" max="3336" width="16" style="69" customWidth="1"/>
    <col min="3337" max="3337" width="13.375" style="69" customWidth="1"/>
    <col min="3338" max="3338" width="16" style="69" customWidth="1"/>
    <col min="3339" max="3339" width="13.375" style="69" customWidth="1"/>
    <col min="3340" max="3588" width="8.875" style="69"/>
    <col min="3589" max="3589" width="35.375" style="69" customWidth="1"/>
    <col min="3590" max="3590" width="16" style="69" customWidth="1"/>
    <col min="3591" max="3591" width="13.375" style="69" customWidth="1"/>
    <col min="3592" max="3592" width="16" style="69" customWidth="1"/>
    <col min="3593" max="3593" width="13.375" style="69" customWidth="1"/>
    <col min="3594" max="3594" width="16" style="69" customWidth="1"/>
    <col min="3595" max="3595" width="13.375" style="69" customWidth="1"/>
    <col min="3596" max="3844" width="8.875" style="69"/>
    <col min="3845" max="3845" width="35.375" style="69" customWidth="1"/>
    <col min="3846" max="3846" width="16" style="69" customWidth="1"/>
    <col min="3847" max="3847" width="13.375" style="69" customWidth="1"/>
    <col min="3848" max="3848" width="16" style="69" customWidth="1"/>
    <col min="3849" max="3849" width="13.375" style="69" customWidth="1"/>
    <col min="3850" max="3850" width="16" style="69" customWidth="1"/>
    <col min="3851" max="3851" width="13.375" style="69" customWidth="1"/>
    <col min="3852" max="4100" width="8.875" style="69"/>
    <col min="4101" max="4101" width="35.375" style="69" customWidth="1"/>
    <col min="4102" max="4102" width="16" style="69" customWidth="1"/>
    <col min="4103" max="4103" width="13.375" style="69" customWidth="1"/>
    <col min="4104" max="4104" width="16" style="69" customWidth="1"/>
    <col min="4105" max="4105" width="13.375" style="69" customWidth="1"/>
    <col min="4106" max="4106" width="16" style="69" customWidth="1"/>
    <col min="4107" max="4107" width="13.375" style="69" customWidth="1"/>
    <col min="4108" max="4356" width="8.875" style="69"/>
    <col min="4357" max="4357" width="35.375" style="69" customWidth="1"/>
    <col min="4358" max="4358" width="16" style="69" customWidth="1"/>
    <col min="4359" max="4359" width="13.375" style="69" customWidth="1"/>
    <col min="4360" max="4360" width="16" style="69" customWidth="1"/>
    <col min="4361" max="4361" width="13.375" style="69" customWidth="1"/>
    <col min="4362" max="4362" width="16" style="69" customWidth="1"/>
    <col min="4363" max="4363" width="13.375" style="69" customWidth="1"/>
    <col min="4364" max="4612" width="8.875" style="69"/>
    <col min="4613" max="4613" width="35.375" style="69" customWidth="1"/>
    <col min="4614" max="4614" width="16" style="69" customWidth="1"/>
    <col min="4615" max="4615" width="13.375" style="69" customWidth="1"/>
    <col min="4616" max="4616" width="16" style="69" customWidth="1"/>
    <col min="4617" max="4617" width="13.375" style="69" customWidth="1"/>
    <col min="4618" max="4618" width="16" style="69" customWidth="1"/>
    <col min="4619" max="4619" width="13.375" style="69" customWidth="1"/>
    <col min="4620" max="4868" width="8.875" style="69"/>
    <col min="4869" max="4869" width="35.375" style="69" customWidth="1"/>
    <col min="4870" max="4870" width="16" style="69" customWidth="1"/>
    <col min="4871" max="4871" width="13.375" style="69" customWidth="1"/>
    <col min="4872" max="4872" width="16" style="69" customWidth="1"/>
    <col min="4873" max="4873" width="13.375" style="69" customWidth="1"/>
    <col min="4874" max="4874" width="16" style="69" customWidth="1"/>
    <col min="4875" max="4875" width="13.375" style="69" customWidth="1"/>
    <col min="4876" max="5124" width="8.875" style="69"/>
    <col min="5125" max="5125" width="35.375" style="69" customWidth="1"/>
    <col min="5126" max="5126" width="16" style="69" customWidth="1"/>
    <col min="5127" max="5127" width="13.375" style="69" customWidth="1"/>
    <col min="5128" max="5128" width="16" style="69" customWidth="1"/>
    <col min="5129" max="5129" width="13.375" style="69" customWidth="1"/>
    <col min="5130" max="5130" width="16" style="69" customWidth="1"/>
    <col min="5131" max="5131" width="13.375" style="69" customWidth="1"/>
    <col min="5132" max="5380" width="8.875" style="69"/>
    <col min="5381" max="5381" width="35.375" style="69" customWidth="1"/>
    <col min="5382" max="5382" width="16" style="69" customWidth="1"/>
    <col min="5383" max="5383" width="13.375" style="69" customWidth="1"/>
    <col min="5384" max="5384" width="16" style="69" customWidth="1"/>
    <col min="5385" max="5385" width="13.375" style="69" customWidth="1"/>
    <col min="5386" max="5386" width="16" style="69" customWidth="1"/>
    <col min="5387" max="5387" width="13.375" style="69" customWidth="1"/>
    <col min="5388" max="5636" width="8.875" style="69"/>
    <col min="5637" max="5637" width="35.375" style="69" customWidth="1"/>
    <col min="5638" max="5638" width="16" style="69" customWidth="1"/>
    <col min="5639" max="5639" width="13.375" style="69" customWidth="1"/>
    <col min="5640" max="5640" width="16" style="69" customWidth="1"/>
    <col min="5641" max="5641" width="13.375" style="69" customWidth="1"/>
    <col min="5642" max="5642" width="16" style="69" customWidth="1"/>
    <col min="5643" max="5643" width="13.375" style="69" customWidth="1"/>
    <col min="5644" max="5892" width="8.875" style="69"/>
    <col min="5893" max="5893" width="35.375" style="69" customWidth="1"/>
    <col min="5894" max="5894" width="16" style="69" customWidth="1"/>
    <col min="5895" max="5895" width="13.375" style="69" customWidth="1"/>
    <col min="5896" max="5896" width="16" style="69" customWidth="1"/>
    <col min="5897" max="5897" width="13.375" style="69" customWidth="1"/>
    <col min="5898" max="5898" width="16" style="69" customWidth="1"/>
    <col min="5899" max="5899" width="13.375" style="69" customWidth="1"/>
    <col min="5900" max="6148" width="8.875" style="69"/>
    <col min="6149" max="6149" width="35.375" style="69" customWidth="1"/>
    <col min="6150" max="6150" width="16" style="69" customWidth="1"/>
    <col min="6151" max="6151" width="13.375" style="69" customWidth="1"/>
    <col min="6152" max="6152" width="16" style="69" customWidth="1"/>
    <col min="6153" max="6153" width="13.375" style="69" customWidth="1"/>
    <col min="6154" max="6154" width="16" style="69" customWidth="1"/>
    <col min="6155" max="6155" width="13.375" style="69" customWidth="1"/>
    <col min="6156" max="6404" width="8.875" style="69"/>
    <col min="6405" max="6405" width="35.375" style="69" customWidth="1"/>
    <col min="6406" max="6406" width="16" style="69" customWidth="1"/>
    <col min="6407" max="6407" width="13.375" style="69" customWidth="1"/>
    <col min="6408" max="6408" width="16" style="69" customWidth="1"/>
    <col min="6409" max="6409" width="13.375" style="69" customWidth="1"/>
    <col min="6410" max="6410" width="16" style="69" customWidth="1"/>
    <col min="6411" max="6411" width="13.375" style="69" customWidth="1"/>
    <col min="6412" max="6660" width="8.875" style="69"/>
    <col min="6661" max="6661" width="35.375" style="69" customWidth="1"/>
    <col min="6662" max="6662" width="16" style="69" customWidth="1"/>
    <col min="6663" max="6663" width="13.375" style="69" customWidth="1"/>
    <col min="6664" max="6664" width="16" style="69" customWidth="1"/>
    <col min="6665" max="6665" width="13.375" style="69" customWidth="1"/>
    <col min="6666" max="6666" width="16" style="69" customWidth="1"/>
    <col min="6667" max="6667" width="13.375" style="69" customWidth="1"/>
    <col min="6668" max="6916" width="8.875" style="69"/>
    <col min="6917" max="6917" width="35.375" style="69" customWidth="1"/>
    <col min="6918" max="6918" width="16" style="69" customWidth="1"/>
    <col min="6919" max="6919" width="13.375" style="69" customWidth="1"/>
    <col min="6920" max="6920" width="16" style="69" customWidth="1"/>
    <col min="6921" max="6921" width="13.375" style="69" customWidth="1"/>
    <col min="6922" max="6922" width="16" style="69" customWidth="1"/>
    <col min="6923" max="6923" width="13.375" style="69" customWidth="1"/>
    <col min="6924" max="7172" width="8.875" style="69"/>
    <col min="7173" max="7173" width="35.375" style="69" customWidth="1"/>
    <col min="7174" max="7174" width="16" style="69" customWidth="1"/>
    <col min="7175" max="7175" width="13.375" style="69" customWidth="1"/>
    <col min="7176" max="7176" width="16" style="69" customWidth="1"/>
    <col min="7177" max="7177" width="13.375" style="69" customWidth="1"/>
    <col min="7178" max="7178" width="16" style="69" customWidth="1"/>
    <col min="7179" max="7179" width="13.375" style="69" customWidth="1"/>
    <col min="7180" max="7428" width="8.875" style="69"/>
    <col min="7429" max="7429" width="35.375" style="69" customWidth="1"/>
    <col min="7430" max="7430" width="16" style="69" customWidth="1"/>
    <col min="7431" max="7431" width="13.375" style="69" customWidth="1"/>
    <col min="7432" max="7432" width="16" style="69" customWidth="1"/>
    <col min="7433" max="7433" width="13.375" style="69" customWidth="1"/>
    <col min="7434" max="7434" width="16" style="69" customWidth="1"/>
    <col min="7435" max="7435" width="13.375" style="69" customWidth="1"/>
    <col min="7436" max="7684" width="8.875" style="69"/>
    <col min="7685" max="7685" width="35.375" style="69" customWidth="1"/>
    <col min="7686" max="7686" width="16" style="69" customWidth="1"/>
    <col min="7687" max="7687" width="13.375" style="69" customWidth="1"/>
    <col min="7688" max="7688" width="16" style="69" customWidth="1"/>
    <col min="7689" max="7689" width="13.375" style="69" customWidth="1"/>
    <col min="7690" max="7690" width="16" style="69" customWidth="1"/>
    <col min="7691" max="7691" width="13.375" style="69" customWidth="1"/>
    <col min="7692" max="7940" width="8.875" style="69"/>
    <col min="7941" max="7941" width="35.375" style="69" customWidth="1"/>
    <col min="7942" max="7942" width="16" style="69" customWidth="1"/>
    <col min="7943" max="7943" width="13.375" style="69" customWidth="1"/>
    <col min="7944" max="7944" width="16" style="69" customWidth="1"/>
    <col min="7945" max="7945" width="13.375" style="69" customWidth="1"/>
    <col min="7946" max="7946" width="16" style="69" customWidth="1"/>
    <col min="7947" max="7947" width="13.375" style="69" customWidth="1"/>
    <col min="7948" max="8196" width="8.875" style="69"/>
    <col min="8197" max="8197" width="35.375" style="69" customWidth="1"/>
    <col min="8198" max="8198" width="16" style="69" customWidth="1"/>
    <col min="8199" max="8199" width="13.375" style="69" customWidth="1"/>
    <col min="8200" max="8200" width="16" style="69" customWidth="1"/>
    <col min="8201" max="8201" width="13.375" style="69" customWidth="1"/>
    <col min="8202" max="8202" width="16" style="69" customWidth="1"/>
    <col min="8203" max="8203" width="13.375" style="69" customWidth="1"/>
    <col min="8204" max="8452" width="8.875" style="69"/>
    <col min="8453" max="8453" width="35.375" style="69" customWidth="1"/>
    <col min="8454" max="8454" width="16" style="69" customWidth="1"/>
    <col min="8455" max="8455" width="13.375" style="69" customWidth="1"/>
    <col min="8456" max="8456" width="16" style="69" customWidth="1"/>
    <col min="8457" max="8457" width="13.375" style="69" customWidth="1"/>
    <col min="8458" max="8458" width="16" style="69" customWidth="1"/>
    <col min="8459" max="8459" width="13.375" style="69" customWidth="1"/>
    <col min="8460" max="8708" width="8.875" style="69"/>
    <col min="8709" max="8709" width="35.375" style="69" customWidth="1"/>
    <col min="8710" max="8710" width="16" style="69" customWidth="1"/>
    <col min="8711" max="8711" width="13.375" style="69" customWidth="1"/>
    <col min="8712" max="8712" width="16" style="69" customWidth="1"/>
    <col min="8713" max="8713" width="13.375" style="69" customWidth="1"/>
    <col min="8714" max="8714" width="16" style="69" customWidth="1"/>
    <col min="8715" max="8715" width="13.375" style="69" customWidth="1"/>
    <col min="8716" max="8964" width="8.875" style="69"/>
    <col min="8965" max="8965" width="35.375" style="69" customWidth="1"/>
    <col min="8966" max="8966" width="16" style="69" customWidth="1"/>
    <col min="8967" max="8967" width="13.375" style="69" customWidth="1"/>
    <col min="8968" max="8968" width="16" style="69" customWidth="1"/>
    <col min="8969" max="8969" width="13.375" style="69" customWidth="1"/>
    <col min="8970" max="8970" width="16" style="69" customWidth="1"/>
    <col min="8971" max="8971" width="13.375" style="69" customWidth="1"/>
    <col min="8972" max="9220" width="8.875" style="69"/>
    <col min="9221" max="9221" width="35.375" style="69" customWidth="1"/>
    <col min="9222" max="9222" width="16" style="69" customWidth="1"/>
    <col min="9223" max="9223" width="13.375" style="69" customWidth="1"/>
    <col min="9224" max="9224" width="16" style="69" customWidth="1"/>
    <col min="9225" max="9225" width="13.375" style="69" customWidth="1"/>
    <col min="9226" max="9226" width="16" style="69" customWidth="1"/>
    <col min="9227" max="9227" width="13.375" style="69" customWidth="1"/>
    <col min="9228" max="9476" width="8.875" style="69"/>
    <col min="9477" max="9477" width="35.375" style="69" customWidth="1"/>
    <col min="9478" max="9478" width="16" style="69" customWidth="1"/>
    <col min="9479" max="9479" width="13.375" style="69" customWidth="1"/>
    <col min="9480" max="9480" width="16" style="69" customWidth="1"/>
    <col min="9481" max="9481" width="13.375" style="69" customWidth="1"/>
    <col min="9482" max="9482" width="16" style="69" customWidth="1"/>
    <col min="9483" max="9483" width="13.375" style="69" customWidth="1"/>
    <col min="9484" max="9732" width="8.875" style="69"/>
    <col min="9733" max="9733" width="35.375" style="69" customWidth="1"/>
    <col min="9734" max="9734" width="16" style="69" customWidth="1"/>
    <col min="9735" max="9735" width="13.375" style="69" customWidth="1"/>
    <col min="9736" max="9736" width="16" style="69" customWidth="1"/>
    <col min="9737" max="9737" width="13.375" style="69" customWidth="1"/>
    <col min="9738" max="9738" width="16" style="69" customWidth="1"/>
    <col min="9739" max="9739" width="13.375" style="69" customWidth="1"/>
    <col min="9740" max="9988" width="8.875" style="69"/>
    <col min="9989" max="9989" width="35.375" style="69" customWidth="1"/>
    <col min="9990" max="9990" width="16" style="69" customWidth="1"/>
    <col min="9991" max="9991" width="13.375" style="69" customWidth="1"/>
    <col min="9992" max="9992" width="16" style="69" customWidth="1"/>
    <col min="9993" max="9993" width="13.375" style="69" customWidth="1"/>
    <col min="9994" max="9994" width="16" style="69" customWidth="1"/>
    <col min="9995" max="9995" width="13.375" style="69" customWidth="1"/>
    <col min="9996" max="10244" width="8.875" style="69"/>
    <col min="10245" max="10245" width="35.375" style="69" customWidth="1"/>
    <col min="10246" max="10246" width="16" style="69" customWidth="1"/>
    <col min="10247" max="10247" width="13.375" style="69" customWidth="1"/>
    <col min="10248" max="10248" width="16" style="69" customWidth="1"/>
    <col min="10249" max="10249" width="13.375" style="69" customWidth="1"/>
    <col min="10250" max="10250" width="16" style="69" customWidth="1"/>
    <col min="10251" max="10251" width="13.375" style="69" customWidth="1"/>
    <col min="10252" max="10500" width="8.875" style="69"/>
    <col min="10501" max="10501" width="35.375" style="69" customWidth="1"/>
    <col min="10502" max="10502" width="16" style="69" customWidth="1"/>
    <col min="10503" max="10503" width="13.375" style="69" customWidth="1"/>
    <col min="10504" max="10504" width="16" style="69" customWidth="1"/>
    <col min="10505" max="10505" width="13.375" style="69" customWidth="1"/>
    <col min="10506" max="10506" width="16" style="69" customWidth="1"/>
    <col min="10507" max="10507" width="13.375" style="69" customWidth="1"/>
    <col min="10508" max="10756" width="8.875" style="69"/>
    <col min="10757" max="10757" width="35.375" style="69" customWidth="1"/>
    <col min="10758" max="10758" width="16" style="69" customWidth="1"/>
    <col min="10759" max="10759" width="13.375" style="69" customWidth="1"/>
    <col min="10760" max="10760" width="16" style="69" customWidth="1"/>
    <col min="10761" max="10761" width="13.375" style="69" customWidth="1"/>
    <col min="10762" max="10762" width="16" style="69" customWidth="1"/>
    <col min="10763" max="10763" width="13.375" style="69" customWidth="1"/>
    <col min="10764" max="11012" width="8.875" style="69"/>
    <col min="11013" max="11013" width="35.375" style="69" customWidth="1"/>
    <col min="11014" max="11014" width="16" style="69" customWidth="1"/>
    <col min="11015" max="11015" width="13.375" style="69" customWidth="1"/>
    <col min="11016" max="11016" width="16" style="69" customWidth="1"/>
    <col min="11017" max="11017" width="13.375" style="69" customWidth="1"/>
    <col min="11018" max="11018" width="16" style="69" customWidth="1"/>
    <col min="11019" max="11019" width="13.375" style="69" customWidth="1"/>
    <col min="11020" max="11268" width="8.875" style="69"/>
    <col min="11269" max="11269" width="35.375" style="69" customWidth="1"/>
    <col min="11270" max="11270" width="16" style="69" customWidth="1"/>
    <col min="11271" max="11271" width="13.375" style="69" customWidth="1"/>
    <col min="11272" max="11272" width="16" style="69" customWidth="1"/>
    <col min="11273" max="11273" width="13.375" style="69" customWidth="1"/>
    <col min="11274" max="11274" width="16" style="69" customWidth="1"/>
    <col min="11275" max="11275" width="13.375" style="69" customWidth="1"/>
    <col min="11276" max="11524" width="8.875" style="69"/>
    <col min="11525" max="11525" width="35.375" style="69" customWidth="1"/>
    <col min="11526" max="11526" width="16" style="69" customWidth="1"/>
    <col min="11527" max="11527" width="13.375" style="69" customWidth="1"/>
    <col min="11528" max="11528" width="16" style="69" customWidth="1"/>
    <col min="11529" max="11529" width="13.375" style="69" customWidth="1"/>
    <col min="11530" max="11530" width="16" style="69" customWidth="1"/>
    <col min="11531" max="11531" width="13.375" style="69" customWidth="1"/>
    <col min="11532" max="11780" width="8.875" style="69"/>
    <col min="11781" max="11781" width="35.375" style="69" customWidth="1"/>
    <col min="11782" max="11782" width="16" style="69" customWidth="1"/>
    <col min="11783" max="11783" width="13.375" style="69" customWidth="1"/>
    <col min="11784" max="11784" width="16" style="69" customWidth="1"/>
    <col min="11785" max="11785" width="13.375" style="69" customWidth="1"/>
    <col min="11786" max="11786" width="16" style="69" customWidth="1"/>
    <col min="11787" max="11787" width="13.375" style="69" customWidth="1"/>
    <col min="11788" max="12036" width="8.875" style="69"/>
    <col min="12037" max="12037" width="35.375" style="69" customWidth="1"/>
    <col min="12038" max="12038" width="16" style="69" customWidth="1"/>
    <col min="12039" max="12039" width="13.375" style="69" customWidth="1"/>
    <col min="12040" max="12040" width="16" style="69" customWidth="1"/>
    <col min="12041" max="12041" width="13.375" style="69" customWidth="1"/>
    <col min="12042" max="12042" width="16" style="69" customWidth="1"/>
    <col min="12043" max="12043" width="13.375" style="69" customWidth="1"/>
    <col min="12044" max="12292" width="8.875" style="69"/>
    <col min="12293" max="12293" width="35.375" style="69" customWidth="1"/>
    <col min="12294" max="12294" width="16" style="69" customWidth="1"/>
    <col min="12295" max="12295" width="13.375" style="69" customWidth="1"/>
    <col min="12296" max="12296" width="16" style="69" customWidth="1"/>
    <col min="12297" max="12297" width="13.375" style="69" customWidth="1"/>
    <col min="12298" max="12298" width="16" style="69" customWidth="1"/>
    <col min="12299" max="12299" width="13.375" style="69" customWidth="1"/>
    <col min="12300" max="12548" width="8.875" style="69"/>
    <col min="12549" max="12549" width="35.375" style="69" customWidth="1"/>
    <col min="12550" max="12550" width="16" style="69" customWidth="1"/>
    <col min="12551" max="12551" width="13.375" style="69" customWidth="1"/>
    <col min="12552" max="12552" width="16" style="69" customWidth="1"/>
    <col min="12553" max="12553" width="13.375" style="69" customWidth="1"/>
    <col min="12554" max="12554" width="16" style="69" customWidth="1"/>
    <col min="12555" max="12555" width="13.375" style="69" customWidth="1"/>
    <col min="12556" max="12804" width="8.875" style="69"/>
    <col min="12805" max="12805" width="35.375" style="69" customWidth="1"/>
    <col min="12806" max="12806" width="16" style="69" customWidth="1"/>
    <col min="12807" max="12807" width="13.375" style="69" customWidth="1"/>
    <col min="12808" max="12808" width="16" style="69" customWidth="1"/>
    <col min="12809" max="12809" width="13.375" style="69" customWidth="1"/>
    <col min="12810" max="12810" width="16" style="69" customWidth="1"/>
    <col min="12811" max="12811" width="13.375" style="69" customWidth="1"/>
    <col min="12812" max="13060" width="8.875" style="69"/>
    <col min="13061" max="13061" width="35.375" style="69" customWidth="1"/>
    <col min="13062" max="13062" width="16" style="69" customWidth="1"/>
    <col min="13063" max="13063" width="13.375" style="69" customWidth="1"/>
    <col min="13064" max="13064" width="16" style="69" customWidth="1"/>
    <col min="13065" max="13065" width="13.375" style="69" customWidth="1"/>
    <col min="13066" max="13066" width="16" style="69" customWidth="1"/>
    <col min="13067" max="13067" width="13.375" style="69" customWidth="1"/>
    <col min="13068" max="13316" width="8.875" style="69"/>
    <col min="13317" max="13317" width="35.375" style="69" customWidth="1"/>
    <col min="13318" max="13318" width="16" style="69" customWidth="1"/>
    <col min="13319" max="13319" width="13.375" style="69" customWidth="1"/>
    <col min="13320" max="13320" width="16" style="69" customWidth="1"/>
    <col min="13321" max="13321" width="13.375" style="69" customWidth="1"/>
    <col min="13322" max="13322" width="16" style="69" customWidth="1"/>
    <col min="13323" max="13323" width="13.375" style="69" customWidth="1"/>
    <col min="13324" max="13572" width="8.875" style="69"/>
    <col min="13573" max="13573" width="35.375" style="69" customWidth="1"/>
    <col min="13574" max="13574" width="16" style="69" customWidth="1"/>
    <col min="13575" max="13575" width="13.375" style="69" customWidth="1"/>
    <col min="13576" max="13576" width="16" style="69" customWidth="1"/>
    <col min="13577" max="13577" width="13.375" style="69" customWidth="1"/>
    <col min="13578" max="13578" width="16" style="69" customWidth="1"/>
    <col min="13579" max="13579" width="13.375" style="69" customWidth="1"/>
    <col min="13580" max="13828" width="8.875" style="69"/>
    <col min="13829" max="13829" width="35.375" style="69" customWidth="1"/>
    <col min="13830" max="13830" width="16" style="69" customWidth="1"/>
    <col min="13831" max="13831" width="13.375" style="69" customWidth="1"/>
    <col min="13832" max="13832" width="16" style="69" customWidth="1"/>
    <col min="13833" max="13833" width="13.375" style="69" customWidth="1"/>
    <col min="13834" max="13834" width="16" style="69" customWidth="1"/>
    <col min="13835" max="13835" width="13.375" style="69" customWidth="1"/>
    <col min="13836" max="14084" width="8.875" style="69"/>
    <col min="14085" max="14085" width="35.375" style="69" customWidth="1"/>
    <col min="14086" max="14086" width="16" style="69" customWidth="1"/>
    <col min="14087" max="14087" width="13.375" style="69" customWidth="1"/>
    <col min="14088" max="14088" width="16" style="69" customWidth="1"/>
    <col min="14089" max="14089" width="13.375" style="69" customWidth="1"/>
    <col min="14090" max="14090" width="16" style="69" customWidth="1"/>
    <col min="14091" max="14091" width="13.375" style="69" customWidth="1"/>
    <col min="14092" max="14340" width="8.875" style="69"/>
    <col min="14341" max="14341" width="35.375" style="69" customWidth="1"/>
    <col min="14342" max="14342" width="16" style="69" customWidth="1"/>
    <col min="14343" max="14343" width="13.375" style="69" customWidth="1"/>
    <col min="14344" max="14344" width="16" style="69" customWidth="1"/>
    <col min="14345" max="14345" width="13.375" style="69" customWidth="1"/>
    <col min="14346" max="14346" width="16" style="69" customWidth="1"/>
    <col min="14347" max="14347" width="13.375" style="69" customWidth="1"/>
    <col min="14348" max="14596" width="8.875" style="69"/>
    <col min="14597" max="14597" width="35.375" style="69" customWidth="1"/>
    <col min="14598" max="14598" width="16" style="69" customWidth="1"/>
    <col min="14599" max="14599" width="13.375" style="69" customWidth="1"/>
    <col min="14600" max="14600" width="16" style="69" customWidth="1"/>
    <col min="14601" max="14601" width="13.375" style="69" customWidth="1"/>
    <col min="14602" max="14602" width="16" style="69" customWidth="1"/>
    <col min="14603" max="14603" width="13.375" style="69" customWidth="1"/>
    <col min="14604" max="14852" width="8.875" style="69"/>
    <col min="14853" max="14853" width="35.375" style="69" customWidth="1"/>
    <col min="14854" max="14854" width="16" style="69" customWidth="1"/>
    <col min="14855" max="14855" width="13.375" style="69" customWidth="1"/>
    <col min="14856" max="14856" width="16" style="69" customWidth="1"/>
    <col min="14857" max="14857" width="13.375" style="69" customWidth="1"/>
    <col min="14858" max="14858" width="16" style="69" customWidth="1"/>
    <col min="14859" max="14859" width="13.375" style="69" customWidth="1"/>
    <col min="14860" max="15108" width="8.875" style="69"/>
    <col min="15109" max="15109" width="35.375" style="69" customWidth="1"/>
    <col min="15110" max="15110" width="16" style="69" customWidth="1"/>
    <col min="15111" max="15111" width="13.375" style="69" customWidth="1"/>
    <col min="15112" max="15112" width="16" style="69" customWidth="1"/>
    <col min="15113" max="15113" width="13.375" style="69" customWidth="1"/>
    <col min="15114" max="15114" width="16" style="69" customWidth="1"/>
    <col min="15115" max="15115" width="13.375" style="69" customWidth="1"/>
    <col min="15116" max="15364" width="8.875" style="69"/>
    <col min="15365" max="15365" width="35.375" style="69" customWidth="1"/>
    <col min="15366" max="15366" width="16" style="69" customWidth="1"/>
    <col min="15367" max="15367" width="13.375" style="69" customWidth="1"/>
    <col min="15368" max="15368" width="16" style="69" customWidth="1"/>
    <col min="15369" max="15369" width="13.375" style="69" customWidth="1"/>
    <col min="15370" max="15370" width="16" style="69" customWidth="1"/>
    <col min="15371" max="15371" width="13.375" style="69" customWidth="1"/>
    <col min="15372" max="15620" width="8.875" style="69"/>
    <col min="15621" max="15621" width="35.375" style="69" customWidth="1"/>
    <col min="15622" max="15622" width="16" style="69" customWidth="1"/>
    <col min="15623" max="15623" width="13.375" style="69" customWidth="1"/>
    <col min="15624" max="15624" width="16" style="69" customWidth="1"/>
    <col min="15625" max="15625" width="13.375" style="69" customWidth="1"/>
    <col min="15626" max="15626" width="16" style="69" customWidth="1"/>
    <col min="15627" max="15627" width="13.375" style="69" customWidth="1"/>
    <col min="15628" max="15876" width="8.875" style="69"/>
    <col min="15877" max="15877" width="35.375" style="69" customWidth="1"/>
    <col min="15878" max="15878" width="16" style="69" customWidth="1"/>
    <col min="15879" max="15879" width="13.375" style="69" customWidth="1"/>
    <col min="15880" max="15880" width="16" style="69" customWidth="1"/>
    <col min="15881" max="15881" width="13.375" style="69" customWidth="1"/>
    <col min="15882" max="15882" width="16" style="69" customWidth="1"/>
    <col min="15883" max="15883" width="13.375" style="69" customWidth="1"/>
    <col min="15884" max="16132" width="8.875" style="69"/>
    <col min="16133" max="16133" width="35.375" style="69" customWidth="1"/>
    <col min="16134" max="16134" width="16" style="69" customWidth="1"/>
    <col min="16135" max="16135" width="13.375" style="69" customWidth="1"/>
    <col min="16136" max="16136" width="16" style="69" customWidth="1"/>
    <col min="16137" max="16137" width="13.375" style="69" customWidth="1"/>
    <col min="16138" max="16138" width="16" style="69" customWidth="1"/>
    <col min="16139" max="16139" width="13.375" style="69" customWidth="1"/>
    <col min="16140" max="16384" width="8.875" style="69"/>
  </cols>
  <sheetData>
    <row r="1" spans="1:16" s="92" customFormat="1" ht="30.6" customHeight="1">
      <c r="A1" s="316" t="s">
        <v>181</v>
      </c>
      <c r="B1" s="316"/>
      <c r="C1" s="316"/>
      <c r="D1" s="316"/>
      <c r="E1" s="316"/>
      <c r="F1" s="316"/>
      <c r="G1" s="316"/>
      <c r="H1" s="316"/>
      <c r="I1" s="316"/>
      <c r="J1" s="316"/>
      <c r="K1" s="316"/>
      <c r="L1" s="91"/>
      <c r="M1" s="91"/>
      <c r="N1" s="91"/>
      <c r="O1" s="91"/>
      <c r="P1" s="91"/>
    </row>
    <row r="2" spans="1:16" ht="30.6" customHeight="1">
      <c r="A2" s="255"/>
      <c r="B2" s="257" t="s">
        <v>265</v>
      </c>
      <c r="C2" s="257"/>
      <c r="D2" s="257" t="s">
        <v>2</v>
      </c>
      <c r="E2" s="257"/>
      <c r="F2" s="257" t="s">
        <v>1</v>
      </c>
      <c r="G2" s="257"/>
      <c r="H2" s="257" t="s">
        <v>0</v>
      </c>
      <c r="I2" s="257"/>
      <c r="J2" s="257" t="s">
        <v>250</v>
      </c>
      <c r="K2" s="257"/>
    </row>
    <row r="3" spans="1:16" ht="20.25" customHeight="1">
      <c r="A3" s="256"/>
      <c r="B3" s="15" t="s">
        <v>59</v>
      </c>
      <c r="C3" s="15" t="s">
        <v>9</v>
      </c>
      <c r="D3" s="15" t="s">
        <v>59</v>
      </c>
      <c r="E3" s="15" t="s">
        <v>9</v>
      </c>
      <c r="F3" s="15" t="s">
        <v>59</v>
      </c>
      <c r="G3" s="15" t="s">
        <v>9</v>
      </c>
      <c r="H3" s="15" t="s">
        <v>59</v>
      </c>
      <c r="I3" s="15" t="s">
        <v>9</v>
      </c>
      <c r="J3" s="15" t="s">
        <v>59</v>
      </c>
      <c r="K3" s="15" t="s">
        <v>9</v>
      </c>
    </row>
    <row r="4" spans="1:16" ht="16.350000000000001" customHeight="1">
      <c r="A4" s="70" t="s">
        <v>110</v>
      </c>
      <c r="B4" s="170">
        <f t="shared" ref="B4:K4" si="0">SUM(B5:B25)</f>
        <v>1813</v>
      </c>
      <c r="C4" s="172">
        <f t="shared" si="0"/>
        <v>99.999999999999986</v>
      </c>
      <c r="D4" s="170">
        <f t="shared" si="0"/>
        <v>1974</v>
      </c>
      <c r="E4" s="172">
        <f t="shared" si="0"/>
        <v>99.999999999999972</v>
      </c>
      <c r="F4" s="170">
        <f t="shared" si="0"/>
        <v>2152</v>
      </c>
      <c r="G4" s="172">
        <f t="shared" si="0"/>
        <v>99.999999999999972</v>
      </c>
      <c r="H4" s="170">
        <f t="shared" si="0"/>
        <v>2529</v>
      </c>
      <c r="I4" s="172">
        <f t="shared" si="0"/>
        <v>100.00000000000001</v>
      </c>
      <c r="J4" s="170">
        <f t="shared" si="0"/>
        <v>2194</v>
      </c>
      <c r="K4" s="172">
        <f t="shared" si="0"/>
        <v>100.00000000000001</v>
      </c>
    </row>
    <row r="5" spans="1:16" ht="16.350000000000001" customHeight="1">
      <c r="A5" s="169" t="s">
        <v>260</v>
      </c>
      <c r="B5" s="170">
        <v>956</v>
      </c>
      <c r="C5" s="172">
        <f>IFERROR(B5/B$4*100,"-")</f>
        <v>52.730281301709866</v>
      </c>
      <c r="D5" s="170">
        <v>1084</v>
      </c>
      <c r="E5" s="172">
        <f>IFERROR(D5/D$4*100,"-")</f>
        <v>54.913880445795336</v>
      </c>
      <c r="F5" s="170">
        <v>1210</v>
      </c>
      <c r="G5" s="172">
        <f>IFERROR(F5/F$4*100,"-")</f>
        <v>56.226765799256505</v>
      </c>
      <c r="H5" s="170">
        <v>1648</v>
      </c>
      <c r="I5" s="172">
        <f>IFERROR(H5/H$4*100,"-")</f>
        <v>65.164096480822465</v>
      </c>
      <c r="J5" s="170">
        <v>1377</v>
      </c>
      <c r="K5" s="172">
        <f>IFERROR(J5/J$4*100,"-")</f>
        <v>62.762078395624435</v>
      </c>
    </row>
    <row r="6" spans="1:16" ht="16.350000000000001" customHeight="1">
      <c r="A6" s="71" t="s">
        <v>27</v>
      </c>
      <c r="B6" s="170">
        <v>226</v>
      </c>
      <c r="C6" s="172">
        <f t="shared" ref="C6:E25" si="1">IFERROR(B6/B$4*100,"-")</f>
        <v>12.465526751241036</v>
      </c>
      <c r="D6" s="170">
        <v>269</v>
      </c>
      <c r="E6" s="172">
        <f t="shared" si="1"/>
        <v>13.627152988855116</v>
      </c>
      <c r="F6" s="170">
        <v>262</v>
      </c>
      <c r="G6" s="172">
        <f t="shared" ref="G6" si="2">IFERROR(F6/F$4*100,"-")</f>
        <v>12.174721189591079</v>
      </c>
      <c r="H6" s="170">
        <v>222</v>
      </c>
      <c r="I6" s="172">
        <f t="shared" ref="I6" si="3">IFERROR(H6/H$4*100,"-")</f>
        <v>8.7781731909845782</v>
      </c>
      <c r="J6" s="170">
        <v>222</v>
      </c>
      <c r="K6" s="172">
        <f t="shared" ref="K6" si="4">IFERROR(J6/J$4*100,"-")</f>
        <v>10.118505013673655</v>
      </c>
    </row>
    <row r="7" spans="1:16" ht="16.350000000000001" customHeight="1">
      <c r="A7" s="71" t="s">
        <v>25</v>
      </c>
      <c r="B7" s="170">
        <v>114</v>
      </c>
      <c r="C7" s="172">
        <f t="shared" si="1"/>
        <v>6.2879205736348585</v>
      </c>
      <c r="D7" s="170">
        <v>98</v>
      </c>
      <c r="E7" s="172">
        <f t="shared" si="1"/>
        <v>4.9645390070921991</v>
      </c>
      <c r="F7" s="170">
        <v>97</v>
      </c>
      <c r="G7" s="172">
        <f t="shared" ref="G7" si="5">IFERROR(F7/F$4*100,"-")</f>
        <v>4.507434944237918</v>
      </c>
      <c r="H7" s="170">
        <v>121</v>
      </c>
      <c r="I7" s="172">
        <f t="shared" ref="I7" si="6">IFERROR(H7/H$4*100,"-")</f>
        <v>4.7844998022933964</v>
      </c>
      <c r="J7" s="170">
        <v>123</v>
      </c>
      <c r="K7" s="172">
        <f t="shared" ref="K7" si="7">IFERROR(J7/J$4*100,"-")</f>
        <v>5.6061987237921604</v>
      </c>
    </row>
    <row r="8" spans="1:16" ht="16.350000000000001" customHeight="1">
      <c r="A8" s="71" t="s">
        <v>23</v>
      </c>
      <c r="B8" s="170">
        <v>239</v>
      </c>
      <c r="C8" s="172">
        <f t="shared" si="1"/>
        <v>13.182570325427466</v>
      </c>
      <c r="D8" s="170">
        <v>203</v>
      </c>
      <c r="E8" s="172">
        <f t="shared" si="1"/>
        <v>10.283687943262411</v>
      </c>
      <c r="F8" s="170">
        <v>205</v>
      </c>
      <c r="G8" s="172">
        <f t="shared" ref="G8" si="8">IFERROR(F8/F$4*100,"-")</f>
        <v>9.5260223048327131</v>
      </c>
      <c r="H8" s="170">
        <v>136</v>
      </c>
      <c r="I8" s="172">
        <f t="shared" ref="I8" si="9">IFERROR(H8/H$4*100,"-")</f>
        <v>5.3776196124950575</v>
      </c>
      <c r="J8" s="170">
        <v>114</v>
      </c>
      <c r="K8" s="172">
        <f t="shared" ref="K8" si="10">IFERROR(J8/J$4*100,"-")</f>
        <v>5.1959890610756609</v>
      </c>
    </row>
    <row r="9" spans="1:16" ht="16.350000000000001" customHeight="1">
      <c r="A9" s="70" t="s">
        <v>26</v>
      </c>
      <c r="B9" s="170">
        <v>61</v>
      </c>
      <c r="C9" s="172">
        <f t="shared" si="1"/>
        <v>3.3645890788747934</v>
      </c>
      <c r="D9" s="170">
        <v>68</v>
      </c>
      <c r="E9" s="172">
        <f t="shared" si="1"/>
        <v>3.4447821681864235</v>
      </c>
      <c r="F9" s="170">
        <v>146</v>
      </c>
      <c r="G9" s="172">
        <f t="shared" ref="G9" si="11">IFERROR(F9/F$4*100,"-")</f>
        <v>6.7843866171003713</v>
      </c>
      <c r="H9" s="170">
        <v>108</v>
      </c>
      <c r="I9" s="172">
        <f t="shared" ref="I9" si="12">IFERROR(H9/H$4*100,"-")</f>
        <v>4.2704626334519578</v>
      </c>
      <c r="J9" s="170">
        <v>79</v>
      </c>
      <c r="K9" s="172">
        <f t="shared" ref="K9" si="13">IFERROR(J9/J$4*100,"-")</f>
        <v>3.6007292616226074</v>
      </c>
    </row>
    <row r="10" spans="1:16" ht="16.350000000000001" customHeight="1">
      <c r="A10" s="70" t="s">
        <v>24</v>
      </c>
      <c r="B10" s="170">
        <v>33</v>
      </c>
      <c r="C10" s="172">
        <f t="shared" si="1"/>
        <v>1.8201875344732488</v>
      </c>
      <c r="D10" s="170">
        <v>27</v>
      </c>
      <c r="E10" s="172">
        <f t="shared" si="1"/>
        <v>1.3677811550151975</v>
      </c>
      <c r="F10" s="170">
        <v>31</v>
      </c>
      <c r="G10" s="172">
        <f t="shared" ref="G10" si="14">IFERROR(F10/F$4*100,"-")</f>
        <v>1.4405204460966543</v>
      </c>
      <c r="H10" s="170">
        <v>71</v>
      </c>
      <c r="I10" s="172">
        <f t="shared" ref="I10" si="15">IFERROR(H10/H$4*100,"-")</f>
        <v>2.807433768287861</v>
      </c>
      <c r="J10" s="170">
        <v>56</v>
      </c>
      <c r="K10" s="172">
        <f t="shared" ref="K10" si="16">IFERROR(J10/J$4*100,"-")</f>
        <v>2.552415679124886</v>
      </c>
    </row>
    <row r="11" spans="1:16" ht="16.350000000000001" customHeight="1">
      <c r="A11" s="71" t="s">
        <v>20</v>
      </c>
      <c r="B11" s="170">
        <v>25</v>
      </c>
      <c r="C11" s="172">
        <f t="shared" si="1"/>
        <v>1.3789299503585217</v>
      </c>
      <c r="D11" s="170">
        <v>28</v>
      </c>
      <c r="E11" s="172">
        <f t="shared" si="1"/>
        <v>1.4184397163120568</v>
      </c>
      <c r="F11" s="170">
        <v>35</v>
      </c>
      <c r="G11" s="172">
        <f t="shared" ref="G11" si="17">IFERROR(F11/F$4*100,"-")</f>
        <v>1.6263940520446096</v>
      </c>
      <c r="H11" s="170">
        <v>49</v>
      </c>
      <c r="I11" s="172">
        <f t="shared" ref="I11" si="18">IFERROR(H11/H$4*100,"-")</f>
        <v>1.937524713325425</v>
      </c>
      <c r="J11" s="170">
        <v>53</v>
      </c>
      <c r="K11" s="172">
        <f t="shared" ref="K11" si="19">IFERROR(J11/J$4*100,"-")</f>
        <v>2.415679124886053</v>
      </c>
    </row>
    <row r="12" spans="1:16" ht="16.350000000000001" customHeight="1">
      <c r="A12" s="71" t="s">
        <v>22</v>
      </c>
      <c r="B12" s="170">
        <v>35</v>
      </c>
      <c r="C12" s="172">
        <f t="shared" si="1"/>
        <v>1.9305019305019304</v>
      </c>
      <c r="D12" s="170">
        <v>39</v>
      </c>
      <c r="E12" s="172">
        <f t="shared" si="1"/>
        <v>1.9756838905775076</v>
      </c>
      <c r="F12" s="170">
        <v>29</v>
      </c>
      <c r="G12" s="172">
        <f t="shared" ref="G12" si="20">IFERROR(F12/F$4*100,"-")</f>
        <v>1.3475836431226766</v>
      </c>
      <c r="H12" s="170">
        <v>43</v>
      </c>
      <c r="I12" s="172">
        <f t="shared" ref="I12" si="21">IFERROR(H12/H$4*100,"-")</f>
        <v>1.7002767892447608</v>
      </c>
      <c r="J12" s="170">
        <v>32</v>
      </c>
      <c r="K12" s="172">
        <f t="shared" ref="K12" si="22">IFERROR(J12/J$4*100,"-")</f>
        <v>1.4585232452142205</v>
      </c>
    </row>
    <row r="13" spans="1:16" ht="16.350000000000001" customHeight="1">
      <c r="A13" s="71" t="s">
        <v>114</v>
      </c>
      <c r="B13" s="170">
        <v>12</v>
      </c>
      <c r="C13" s="172">
        <f t="shared" si="1"/>
        <v>0.66188637617209045</v>
      </c>
      <c r="D13" s="170">
        <v>18</v>
      </c>
      <c r="E13" s="172">
        <f t="shared" si="1"/>
        <v>0.91185410334346495</v>
      </c>
      <c r="F13" s="170">
        <v>13</v>
      </c>
      <c r="G13" s="172">
        <f t="shared" ref="G13" si="23">IFERROR(F13/F$4*100,"-")</f>
        <v>0.60408921933085502</v>
      </c>
      <c r="H13" s="170">
        <v>20</v>
      </c>
      <c r="I13" s="172">
        <f t="shared" ref="I13" si="24">IFERROR(H13/H$4*100,"-")</f>
        <v>0.79082641360221428</v>
      </c>
      <c r="J13" s="170">
        <v>24</v>
      </c>
      <c r="K13" s="172">
        <f t="shared" ref="K13" si="25">IFERROR(J13/J$4*100,"-")</f>
        <v>1.0938924339106655</v>
      </c>
    </row>
    <row r="14" spans="1:16" ht="16.350000000000001" customHeight="1">
      <c r="A14" s="70" t="s">
        <v>18</v>
      </c>
      <c r="B14" s="170">
        <v>29</v>
      </c>
      <c r="C14" s="172">
        <f t="shared" si="1"/>
        <v>1.5995587424158852</v>
      </c>
      <c r="D14" s="170">
        <v>25</v>
      </c>
      <c r="E14" s="172">
        <f t="shared" si="1"/>
        <v>1.2664640324214791</v>
      </c>
      <c r="F14" s="170">
        <v>24</v>
      </c>
      <c r="G14" s="172">
        <f t="shared" ref="G14" si="26">IFERROR(F14/F$4*100,"-")</f>
        <v>1.1152416356877324</v>
      </c>
      <c r="H14" s="170">
        <v>19</v>
      </c>
      <c r="I14" s="172">
        <f t="shared" ref="I14" si="27">IFERROR(H14/H$4*100,"-")</f>
        <v>0.75128509292210355</v>
      </c>
      <c r="J14" s="170">
        <v>19</v>
      </c>
      <c r="K14" s="172">
        <f t="shared" ref="K14" si="28">IFERROR(J14/J$4*100,"-")</f>
        <v>0.8659981768459436</v>
      </c>
    </row>
    <row r="15" spans="1:16" ht="16.350000000000001" customHeight="1">
      <c r="A15" s="70" t="s">
        <v>21</v>
      </c>
      <c r="B15" s="170">
        <v>17</v>
      </c>
      <c r="C15" s="172">
        <f t="shared" si="1"/>
        <v>0.9376723662437948</v>
      </c>
      <c r="D15" s="170">
        <v>9</v>
      </c>
      <c r="E15" s="172">
        <f t="shared" si="1"/>
        <v>0.45592705167173248</v>
      </c>
      <c r="F15" s="170">
        <v>16</v>
      </c>
      <c r="G15" s="172">
        <f t="shared" ref="G15" si="29">IFERROR(F15/F$4*100,"-")</f>
        <v>0.74349442379182151</v>
      </c>
      <c r="H15" s="170">
        <v>15</v>
      </c>
      <c r="I15" s="172">
        <f t="shared" ref="I15" si="30">IFERROR(H15/H$4*100,"-")</f>
        <v>0.59311981020166071</v>
      </c>
      <c r="J15" s="170">
        <v>17</v>
      </c>
      <c r="K15" s="172">
        <f t="shared" ref="K15" si="31">IFERROR(J15/J$4*100,"-")</f>
        <v>0.77484047402005474</v>
      </c>
    </row>
    <row r="16" spans="1:16" ht="16.350000000000001" customHeight="1">
      <c r="A16" s="70" t="s">
        <v>15</v>
      </c>
      <c r="B16" s="170">
        <v>10</v>
      </c>
      <c r="C16" s="172">
        <f t="shared" si="1"/>
        <v>0.55157198014340869</v>
      </c>
      <c r="D16" s="170">
        <v>11</v>
      </c>
      <c r="E16" s="172">
        <f t="shared" si="1"/>
        <v>0.55724417426545081</v>
      </c>
      <c r="F16" s="170">
        <v>5</v>
      </c>
      <c r="G16" s="172">
        <f t="shared" ref="G16" si="32">IFERROR(F16/F$4*100,"-")</f>
        <v>0.23234200743494424</v>
      </c>
      <c r="H16" s="170">
        <v>7</v>
      </c>
      <c r="I16" s="172">
        <f t="shared" ref="I16" si="33">IFERROR(H16/H$4*100,"-")</f>
        <v>0.27678924476077499</v>
      </c>
      <c r="J16" s="170">
        <v>17</v>
      </c>
      <c r="K16" s="172">
        <f t="shared" ref="K16" si="34">IFERROR(J16/J$4*100,"-")</f>
        <v>0.77484047402005474</v>
      </c>
    </row>
    <row r="17" spans="1:11" ht="16.350000000000001" customHeight="1">
      <c r="A17" s="71" t="s">
        <v>13</v>
      </c>
      <c r="B17" s="170">
        <v>10</v>
      </c>
      <c r="C17" s="172">
        <f t="shared" si="1"/>
        <v>0.55157198014340869</v>
      </c>
      <c r="D17" s="170">
        <v>25</v>
      </c>
      <c r="E17" s="172">
        <f t="shared" si="1"/>
        <v>1.2664640324214791</v>
      </c>
      <c r="F17" s="170">
        <v>22</v>
      </c>
      <c r="G17" s="172">
        <f t="shared" ref="G17" si="35">IFERROR(F17/F$4*100,"-")</f>
        <v>1.0223048327137547</v>
      </c>
      <c r="H17" s="170">
        <v>18</v>
      </c>
      <c r="I17" s="172">
        <f t="shared" ref="I17" si="36">IFERROR(H17/H$4*100,"-")</f>
        <v>0.71174377224199281</v>
      </c>
      <c r="J17" s="170">
        <v>11</v>
      </c>
      <c r="K17" s="172">
        <f t="shared" ref="K17" si="37">IFERROR(J17/J$4*100,"-")</f>
        <v>0.50136736554238837</v>
      </c>
    </row>
    <row r="18" spans="1:11" ht="16.350000000000001" customHeight="1">
      <c r="A18" s="71" t="s">
        <v>113</v>
      </c>
      <c r="B18" s="170">
        <v>6</v>
      </c>
      <c r="C18" s="172">
        <f t="shared" si="1"/>
        <v>0.33094318808604523</v>
      </c>
      <c r="D18" s="170">
        <v>2</v>
      </c>
      <c r="E18" s="172">
        <f t="shared" si="1"/>
        <v>0.10131712259371835</v>
      </c>
      <c r="F18" s="170">
        <v>2</v>
      </c>
      <c r="G18" s="172">
        <f t="shared" ref="G18" si="38">IFERROR(F18/F$4*100,"-")</f>
        <v>9.2936802973977689E-2</v>
      </c>
      <c r="H18" s="170">
        <v>2</v>
      </c>
      <c r="I18" s="172">
        <f t="shared" ref="I18" si="39">IFERROR(H18/H$4*100,"-")</f>
        <v>7.9082641360221431E-2</v>
      </c>
      <c r="J18" s="170">
        <v>11</v>
      </c>
      <c r="K18" s="172">
        <f t="shared" ref="K18" si="40">IFERROR(J18/J$4*100,"-")</f>
        <v>0.50136736554238837</v>
      </c>
    </row>
    <row r="19" spans="1:11" ht="16.350000000000001" customHeight="1">
      <c r="A19" s="70" t="s">
        <v>17</v>
      </c>
      <c r="B19" s="170">
        <v>16</v>
      </c>
      <c r="C19" s="172">
        <f t="shared" si="1"/>
        <v>0.88251516822945397</v>
      </c>
      <c r="D19" s="170">
        <v>26</v>
      </c>
      <c r="E19" s="172">
        <f t="shared" si="1"/>
        <v>1.3171225937183384</v>
      </c>
      <c r="F19" s="170">
        <v>16</v>
      </c>
      <c r="G19" s="172">
        <f t="shared" ref="G19" si="41">IFERROR(F19/F$4*100,"-")</f>
        <v>0.74349442379182151</v>
      </c>
      <c r="H19" s="170">
        <v>16</v>
      </c>
      <c r="I19" s="172">
        <f t="shared" ref="I19" si="42">IFERROR(H19/H$4*100,"-")</f>
        <v>0.63266113088177145</v>
      </c>
      <c r="J19" s="170">
        <v>8</v>
      </c>
      <c r="K19" s="172">
        <f t="shared" ref="K19" si="43">IFERROR(J19/J$4*100,"-")</f>
        <v>0.36463081130355512</v>
      </c>
    </row>
    <row r="20" spans="1:11" ht="16.350000000000001" customHeight="1">
      <c r="A20" s="70" t="s">
        <v>112</v>
      </c>
      <c r="B20" s="170">
        <v>1</v>
      </c>
      <c r="C20" s="172">
        <f t="shared" si="1"/>
        <v>5.5157198014340873E-2</v>
      </c>
      <c r="D20" s="170">
        <v>3</v>
      </c>
      <c r="E20" s="172">
        <f t="shared" si="1"/>
        <v>0.1519756838905775</v>
      </c>
      <c r="F20" s="170">
        <v>2</v>
      </c>
      <c r="G20" s="172">
        <f t="shared" ref="G20" si="44">IFERROR(F20/F$4*100,"-")</f>
        <v>9.2936802973977689E-2</v>
      </c>
      <c r="H20" s="170">
        <v>1</v>
      </c>
      <c r="I20" s="172">
        <f t="shared" ref="I20" si="45">IFERROR(H20/H$4*100,"-")</f>
        <v>3.9541320680110716E-2</v>
      </c>
      <c r="J20" s="170">
        <v>6</v>
      </c>
      <c r="K20" s="172">
        <f t="shared" ref="K20" si="46">IFERROR(J20/J$4*100,"-")</f>
        <v>0.27347310847766637</v>
      </c>
    </row>
    <row r="21" spans="1:11" ht="16.350000000000001" customHeight="1">
      <c r="A21" s="70" t="s">
        <v>19</v>
      </c>
      <c r="B21" s="170">
        <v>1</v>
      </c>
      <c r="C21" s="172">
        <f t="shared" si="1"/>
        <v>5.5157198014340873E-2</v>
      </c>
      <c r="D21" s="170">
        <v>7</v>
      </c>
      <c r="E21" s="172">
        <f t="shared" si="1"/>
        <v>0.3546099290780142</v>
      </c>
      <c r="F21" s="170">
        <v>8</v>
      </c>
      <c r="G21" s="172">
        <f t="shared" ref="G21" si="47">IFERROR(F21/F$4*100,"-")</f>
        <v>0.37174721189591076</v>
      </c>
      <c r="H21" s="170">
        <v>11</v>
      </c>
      <c r="I21" s="172">
        <f t="shared" ref="I21" si="48">IFERROR(H21/H$4*100,"-")</f>
        <v>0.43495452748121788</v>
      </c>
      <c r="J21" s="170">
        <v>5</v>
      </c>
      <c r="K21" s="172">
        <f t="shared" ref="K21" si="49">IFERROR(J21/J$4*100,"-")</f>
        <v>0.22789425706472194</v>
      </c>
    </row>
    <row r="22" spans="1:11" ht="16.350000000000001" customHeight="1">
      <c r="A22" s="70" t="s">
        <v>14</v>
      </c>
      <c r="B22" s="170">
        <v>3</v>
      </c>
      <c r="C22" s="172">
        <f t="shared" si="1"/>
        <v>0.16547159404302261</v>
      </c>
      <c r="D22" s="170">
        <v>6</v>
      </c>
      <c r="E22" s="172">
        <f t="shared" si="1"/>
        <v>0.303951367781155</v>
      </c>
      <c r="F22" s="170">
        <v>8</v>
      </c>
      <c r="G22" s="172">
        <f t="shared" ref="G22" si="50">IFERROR(F22/F$4*100,"-")</f>
        <v>0.37174721189591076</v>
      </c>
      <c r="H22" s="170">
        <v>4</v>
      </c>
      <c r="I22" s="172">
        <f t="shared" ref="I22" si="51">IFERROR(H22/H$4*100,"-")</f>
        <v>0.15816528272044286</v>
      </c>
      <c r="J22" s="170">
        <v>3</v>
      </c>
      <c r="K22" s="172">
        <f t="shared" ref="K22" si="52">IFERROR(J22/J$4*100,"-")</f>
        <v>0.13673655423883319</v>
      </c>
    </row>
    <row r="23" spans="1:11" ht="16.350000000000001" customHeight="1">
      <c r="A23" s="70" t="s">
        <v>16</v>
      </c>
      <c r="B23" s="170">
        <v>5</v>
      </c>
      <c r="C23" s="172">
        <f t="shared" si="1"/>
        <v>0.27578599007170435</v>
      </c>
      <c r="D23" s="170">
        <v>14</v>
      </c>
      <c r="E23" s="172">
        <f t="shared" si="1"/>
        <v>0.70921985815602839</v>
      </c>
      <c r="F23" s="170">
        <v>12</v>
      </c>
      <c r="G23" s="172">
        <f t="shared" ref="G23" si="53">IFERROR(F23/F$4*100,"-")</f>
        <v>0.55762081784386619</v>
      </c>
      <c r="H23" s="170">
        <v>2</v>
      </c>
      <c r="I23" s="172">
        <f t="shared" ref="I23" si="54">IFERROR(H23/H$4*100,"-")</f>
        <v>7.9082641360221431E-2</v>
      </c>
      <c r="J23" s="74" t="s">
        <v>248</v>
      </c>
      <c r="K23" s="74" t="str">
        <f t="shared" ref="K23" si="55">IFERROR(J23/J$4*100,"-")</f>
        <v>-</v>
      </c>
    </row>
    <row r="24" spans="1:11" ht="16.350000000000001" customHeight="1">
      <c r="A24" s="70" t="s">
        <v>12</v>
      </c>
      <c r="B24" s="170">
        <v>3</v>
      </c>
      <c r="C24" s="172">
        <f t="shared" si="1"/>
        <v>0.16547159404302261</v>
      </c>
      <c r="D24" s="170">
        <v>2</v>
      </c>
      <c r="E24" s="172">
        <f t="shared" si="1"/>
        <v>0.10131712259371835</v>
      </c>
      <c r="F24" s="170">
        <v>4</v>
      </c>
      <c r="G24" s="172">
        <f t="shared" ref="G24" si="56">IFERROR(F24/F$4*100,"-")</f>
        <v>0.18587360594795538</v>
      </c>
      <c r="H24" s="170">
        <v>1</v>
      </c>
      <c r="I24" s="172">
        <f t="shared" ref="I24" si="57">IFERROR(H24/H$4*100,"-")</f>
        <v>3.9541320680110716E-2</v>
      </c>
      <c r="J24" s="74" t="s">
        <v>248</v>
      </c>
      <c r="K24" s="74" t="str">
        <f t="shared" ref="K24" si="58">IFERROR(J24/J$4*100,"-")</f>
        <v>-</v>
      </c>
    </row>
    <row r="25" spans="1:11">
      <c r="A25" s="93" t="s">
        <v>111</v>
      </c>
      <c r="B25" s="171">
        <v>11</v>
      </c>
      <c r="C25" s="173">
        <f t="shared" si="1"/>
        <v>0.60672917815774963</v>
      </c>
      <c r="D25" s="171">
        <v>10</v>
      </c>
      <c r="E25" s="173">
        <f t="shared" si="1"/>
        <v>0.50658561296859173</v>
      </c>
      <c r="F25" s="171">
        <v>5</v>
      </c>
      <c r="G25" s="173">
        <f t="shared" ref="G25" si="59">IFERROR(F25/F$4*100,"-")</f>
        <v>0.23234200743494424</v>
      </c>
      <c r="H25" s="171">
        <v>15</v>
      </c>
      <c r="I25" s="173">
        <f t="shared" ref="I25" si="60">IFERROR(H25/H$4*100,"-")</f>
        <v>0.59311981020166071</v>
      </c>
      <c r="J25" s="171">
        <v>17</v>
      </c>
      <c r="K25" s="173">
        <f t="shared" ref="K25" si="61">IFERROR(J25/J$4*100,"-")</f>
        <v>0.77484047402005474</v>
      </c>
    </row>
    <row r="26" spans="1:11" ht="16.350000000000001" customHeight="1">
      <c r="A26" s="166" t="s">
        <v>133</v>
      </c>
      <c r="B26" s="166"/>
      <c r="C26" s="166"/>
      <c r="D26" s="166"/>
      <c r="E26" s="166"/>
      <c r="G26" s="94"/>
    </row>
    <row r="27" spans="1:11" ht="16.350000000000001" customHeight="1">
      <c r="A27" s="315"/>
      <c r="B27" s="315"/>
      <c r="C27" s="315"/>
      <c r="D27" s="315"/>
      <c r="E27" s="315"/>
      <c r="F27" s="315"/>
    </row>
  </sheetData>
  <sortState ref="A5:K24">
    <sortCondition descending="1" ref="J5:J24"/>
  </sortState>
  <mergeCells count="8">
    <mergeCell ref="A27:F27"/>
    <mergeCell ref="A1:K1"/>
    <mergeCell ref="A2:A3"/>
    <mergeCell ref="F2:G2"/>
    <mergeCell ref="H2:I2"/>
    <mergeCell ref="J2:K2"/>
    <mergeCell ref="B2:C2"/>
    <mergeCell ref="D2:E2"/>
  </mergeCells>
  <phoneticPr fontId="9" type="noConversion"/>
  <printOptions horizontalCentered="1" verticalCentered="1"/>
  <pageMargins left="0.39370078740157483" right="0.39370078740157483" top="0.74803149606299213" bottom="0.74803149606299213" header="0.31496062992125984" footer="0.31496062992125984"/>
  <pageSetup paperSize="11" scale="72"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2"/>
  <sheetViews>
    <sheetView showGridLines="0" zoomScale="70" zoomScaleNormal="70" workbookViewId="0">
      <selection activeCell="D24" sqref="D24"/>
    </sheetView>
  </sheetViews>
  <sheetFormatPr defaultColWidth="8.875" defaultRowHeight="15.75"/>
  <cols>
    <col min="1" max="1" width="33.5" style="86" customWidth="1"/>
    <col min="2" max="11" width="9.625" style="86" customWidth="1"/>
    <col min="12" max="260" width="8.875" style="86"/>
    <col min="261" max="261" width="33.5" style="86" customWidth="1"/>
    <col min="262" max="267" width="15.875" style="86" customWidth="1"/>
    <col min="268" max="516" width="8.875" style="86"/>
    <col min="517" max="517" width="33.5" style="86" customWidth="1"/>
    <col min="518" max="523" width="15.875" style="86" customWidth="1"/>
    <col min="524" max="772" width="8.875" style="86"/>
    <col min="773" max="773" width="33.5" style="86" customWidth="1"/>
    <col min="774" max="779" width="15.875" style="86" customWidth="1"/>
    <col min="780" max="1028" width="8.875" style="86"/>
    <col min="1029" max="1029" width="33.5" style="86" customWidth="1"/>
    <col min="1030" max="1035" width="15.875" style="86" customWidth="1"/>
    <col min="1036" max="1284" width="8.875" style="86"/>
    <col min="1285" max="1285" width="33.5" style="86" customWidth="1"/>
    <col min="1286" max="1291" width="15.875" style="86" customWidth="1"/>
    <col min="1292" max="1540" width="8.875" style="86"/>
    <col min="1541" max="1541" width="33.5" style="86" customWidth="1"/>
    <col min="1542" max="1547" width="15.875" style="86" customWidth="1"/>
    <col min="1548" max="1796" width="8.875" style="86"/>
    <col min="1797" max="1797" width="33.5" style="86" customWidth="1"/>
    <col min="1798" max="1803" width="15.875" style="86" customWidth="1"/>
    <col min="1804" max="2052" width="8.875" style="86"/>
    <col min="2053" max="2053" width="33.5" style="86" customWidth="1"/>
    <col min="2054" max="2059" width="15.875" style="86" customWidth="1"/>
    <col min="2060" max="2308" width="8.875" style="86"/>
    <col min="2309" max="2309" width="33.5" style="86" customWidth="1"/>
    <col min="2310" max="2315" width="15.875" style="86" customWidth="1"/>
    <col min="2316" max="2564" width="8.875" style="86"/>
    <col min="2565" max="2565" width="33.5" style="86" customWidth="1"/>
    <col min="2566" max="2571" width="15.875" style="86" customWidth="1"/>
    <col min="2572" max="2820" width="8.875" style="86"/>
    <col min="2821" max="2821" width="33.5" style="86" customWidth="1"/>
    <col min="2822" max="2827" width="15.875" style="86" customWidth="1"/>
    <col min="2828" max="3076" width="8.875" style="86"/>
    <col min="3077" max="3077" width="33.5" style="86" customWidth="1"/>
    <col min="3078" max="3083" width="15.875" style="86" customWidth="1"/>
    <col min="3084" max="3332" width="8.875" style="86"/>
    <col min="3333" max="3333" width="33.5" style="86" customWidth="1"/>
    <col min="3334" max="3339" width="15.875" style="86" customWidth="1"/>
    <col min="3340" max="3588" width="8.875" style="86"/>
    <col min="3589" max="3589" width="33.5" style="86" customWidth="1"/>
    <col min="3590" max="3595" width="15.875" style="86" customWidth="1"/>
    <col min="3596" max="3844" width="8.875" style="86"/>
    <col min="3845" max="3845" width="33.5" style="86" customWidth="1"/>
    <col min="3846" max="3851" width="15.875" style="86" customWidth="1"/>
    <col min="3852" max="4100" width="8.875" style="86"/>
    <col min="4101" max="4101" width="33.5" style="86" customWidth="1"/>
    <col min="4102" max="4107" width="15.875" style="86" customWidth="1"/>
    <col min="4108" max="4356" width="8.875" style="86"/>
    <col min="4357" max="4357" width="33.5" style="86" customWidth="1"/>
    <col min="4358" max="4363" width="15.875" style="86" customWidth="1"/>
    <col min="4364" max="4612" width="8.875" style="86"/>
    <col min="4613" max="4613" width="33.5" style="86" customWidth="1"/>
    <col min="4614" max="4619" width="15.875" style="86" customWidth="1"/>
    <col min="4620" max="4868" width="8.875" style="86"/>
    <col min="4869" max="4869" width="33.5" style="86" customWidth="1"/>
    <col min="4870" max="4875" width="15.875" style="86" customWidth="1"/>
    <col min="4876" max="5124" width="8.875" style="86"/>
    <col min="5125" max="5125" width="33.5" style="86" customWidth="1"/>
    <col min="5126" max="5131" width="15.875" style="86" customWidth="1"/>
    <col min="5132" max="5380" width="8.875" style="86"/>
    <col min="5381" max="5381" width="33.5" style="86" customWidth="1"/>
    <col min="5382" max="5387" width="15.875" style="86" customWidth="1"/>
    <col min="5388" max="5636" width="8.875" style="86"/>
    <col min="5637" max="5637" width="33.5" style="86" customWidth="1"/>
    <col min="5638" max="5643" width="15.875" style="86" customWidth="1"/>
    <col min="5644" max="5892" width="8.875" style="86"/>
    <col min="5893" max="5893" width="33.5" style="86" customWidth="1"/>
    <col min="5894" max="5899" width="15.875" style="86" customWidth="1"/>
    <col min="5900" max="6148" width="8.875" style="86"/>
    <col min="6149" max="6149" width="33.5" style="86" customWidth="1"/>
    <col min="6150" max="6155" width="15.875" style="86" customWidth="1"/>
    <col min="6156" max="6404" width="8.875" style="86"/>
    <col min="6405" max="6405" width="33.5" style="86" customWidth="1"/>
    <col min="6406" max="6411" width="15.875" style="86" customWidth="1"/>
    <col min="6412" max="6660" width="8.875" style="86"/>
    <col min="6661" max="6661" width="33.5" style="86" customWidth="1"/>
    <col min="6662" max="6667" width="15.875" style="86" customWidth="1"/>
    <col min="6668" max="6916" width="8.875" style="86"/>
    <col min="6917" max="6917" width="33.5" style="86" customWidth="1"/>
    <col min="6918" max="6923" width="15.875" style="86" customWidth="1"/>
    <col min="6924" max="7172" width="8.875" style="86"/>
    <col min="7173" max="7173" width="33.5" style="86" customWidth="1"/>
    <col min="7174" max="7179" width="15.875" style="86" customWidth="1"/>
    <col min="7180" max="7428" width="8.875" style="86"/>
    <col min="7429" max="7429" width="33.5" style="86" customWidth="1"/>
    <col min="7430" max="7435" width="15.875" style="86" customWidth="1"/>
    <col min="7436" max="7684" width="8.875" style="86"/>
    <col min="7685" max="7685" width="33.5" style="86" customWidth="1"/>
    <col min="7686" max="7691" width="15.875" style="86" customWidth="1"/>
    <col min="7692" max="7940" width="8.875" style="86"/>
    <col min="7941" max="7941" width="33.5" style="86" customWidth="1"/>
    <col min="7942" max="7947" width="15.875" style="86" customWidth="1"/>
    <col min="7948" max="8196" width="8.875" style="86"/>
    <col min="8197" max="8197" width="33.5" style="86" customWidth="1"/>
    <col min="8198" max="8203" width="15.875" style="86" customWidth="1"/>
    <col min="8204" max="8452" width="8.875" style="86"/>
    <col min="8453" max="8453" width="33.5" style="86" customWidth="1"/>
    <col min="8454" max="8459" width="15.875" style="86" customWidth="1"/>
    <col min="8460" max="8708" width="8.875" style="86"/>
    <col min="8709" max="8709" width="33.5" style="86" customWidth="1"/>
    <col min="8710" max="8715" width="15.875" style="86" customWidth="1"/>
    <col min="8716" max="8964" width="8.875" style="86"/>
    <col min="8965" max="8965" width="33.5" style="86" customWidth="1"/>
    <col min="8966" max="8971" width="15.875" style="86" customWidth="1"/>
    <col min="8972" max="9220" width="8.875" style="86"/>
    <col min="9221" max="9221" width="33.5" style="86" customWidth="1"/>
    <col min="9222" max="9227" width="15.875" style="86" customWidth="1"/>
    <col min="9228" max="9476" width="8.875" style="86"/>
    <col min="9477" max="9477" width="33.5" style="86" customWidth="1"/>
    <col min="9478" max="9483" width="15.875" style="86" customWidth="1"/>
    <col min="9484" max="9732" width="8.875" style="86"/>
    <col min="9733" max="9733" width="33.5" style="86" customWidth="1"/>
    <col min="9734" max="9739" width="15.875" style="86" customWidth="1"/>
    <col min="9740" max="9988" width="8.875" style="86"/>
    <col min="9989" max="9989" width="33.5" style="86" customWidth="1"/>
    <col min="9990" max="9995" width="15.875" style="86" customWidth="1"/>
    <col min="9996" max="10244" width="8.875" style="86"/>
    <col min="10245" max="10245" width="33.5" style="86" customWidth="1"/>
    <col min="10246" max="10251" width="15.875" style="86" customWidth="1"/>
    <col min="10252" max="10500" width="8.875" style="86"/>
    <col min="10501" max="10501" width="33.5" style="86" customWidth="1"/>
    <col min="10502" max="10507" width="15.875" style="86" customWidth="1"/>
    <col min="10508" max="10756" width="8.875" style="86"/>
    <col min="10757" max="10757" width="33.5" style="86" customWidth="1"/>
    <col min="10758" max="10763" width="15.875" style="86" customWidth="1"/>
    <col min="10764" max="11012" width="8.875" style="86"/>
    <col min="11013" max="11013" width="33.5" style="86" customWidth="1"/>
    <col min="11014" max="11019" width="15.875" style="86" customWidth="1"/>
    <col min="11020" max="11268" width="8.875" style="86"/>
    <col min="11269" max="11269" width="33.5" style="86" customWidth="1"/>
    <col min="11270" max="11275" width="15.875" style="86" customWidth="1"/>
    <col min="11276" max="11524" width="8.875" style="86"/>
    <col min="11525" max="11525" width="33.5" style="86" customWidth="1"/>
    <col min="11526" max="11531" width="15.875" style="86" customWidth="1"/>
    <col min="11532" max="11780" width="8.875" style="86"/>
    <col min="11781" max="11781" width="33.5" style="86" customWidth="1"/>
    <col min="11782" max="11787" width="15.875" style="86" customWidth="1"/>
    <col min="11788" max="12036" width="8.875" style="86"/>
    <col min="12037" max="12037" width="33.5" style="86" customWidth="1"/>
    <col min="12038" max="12043" width="15.875" style="86" customWidth="1"/>
    <col min="12044" max="12292" width="8.875" style="86"/>
    <col min="12293" max="12293" width="33.5" style="86" customWidth="1"/>
    <col min="12294" max="12299" width="15.875" style="86" customWidth="1"/>
    <col min="12300" max="12548" width="8.875" style="86"/>
    <col min="12549" max="12549" width="33.5" style="86" customWidth="1"/>
    <col min="12550" max="12555" width="15.875" style="86" customWidth="1"/>
    <col min="12556" max="12804" width="8.875" style="86"/>
    <col min="12805" max="12805" width="33.5" style="86" customWidth="1"/>
    <col min="12806" max="12811" width="15.875" style="86" customWidth="1"/>
    <col min="12812" max="13060" width="8.875" style="86"/>
    <col min="13061" max="13061" width="33.5" style="86" customWidth="1"/>
    <col min="13062" max="13067" width="15.875" style="86" customWidth="1"/>
    <col min="13068" max="13316" width="8.875" style="86"/>
    <col min="13317" max="13317" width="33.5" style="86" customWidth="1"/>
    <col min="13318" max="13323" width="15.875" style="86" customWidth="1"/>
    <col min="13324" max="13572" width="8.875" style="86"/>
    <col min="13573" max="13573" width="33.5" style="86" customWidth="1"/>
    <col min="13574" max="13579" width="15.875" style="86" customWidth="1"/>
    <col min="13580" max="13828" width="8.875" style="86"/>
    <col min="13829" max="13829" width="33.5" style="86" customWidth="1"/>
    <col min="13830" max="13835" width="15.875" style="86" customWidth="1"/>
    <col min="13836" max="14084" width="8.875" style="86"/>
    <col min="14085" max="14085" width="33.5" style="86" customWidth="1"/>
    <col min="14086" max="14091" width="15.875" style="86" customWidth="1"/>
    <col min="14092" max="14340" width="8.875" style="86"/>
    <col min="14341" max="14341" width="33.5" style="86" customWidth="1"/>
    <col min="14342" max="14347" width="15.875" style="86" customWidth="1"/>
    <col min="14348" max="14596" width="8.875" style="86"/>
    <col min="14597" max="14597" width="33.5" style="86" customWidth="1"/>
    <col min="14598" max="14603" width="15.875" style="86" customWidth="1"/>
    <col min="14604" max="14852" width="8.875" style="86"/>
    <col min="14853" max="14853" width="33.5" style="86" customWidth="1"/>
    <col min="14854" max="14859" width="15.875" style="86" customWidth="1"/>
    <col min="14860" max="15108" width="8.875" style="86"/>
    <col min="15109" max="15109" width="33.5" style="86" customWidth="1"/>
    <col min="15110" max="15115" width="15.875" style="86" customWidth="1"/>
    <col min="15116" max="15364" width="8.875" style="86"/>
    <col min="15365" max="15365" width="33.5" style="86" customWidth="1"/>
    <col min="15366" max="15371" width="15.875" style="86" customWidth="1"/>
    <col min="15372" max="15620" width="8.875" style="86"/>
    <col min="15621" max="15621" width="33.5" style="86" customWidth="1"/>
    <col min="15622" max="15627" width="15.875" style="86" customWidth="1"/>
    <col min="15628" max="15876" width="8.875" style="86"/>
    <col min="15877" max="15877" width="33.5" style="86" customWidth="1"/>
    <col min="15878" max="15883" width="15.875" style="86" customWidth="1"/>
    <col min="15884" max="16132" width="8.875" style="86"/>
    <col min="16133" max="16133" width="33.5" style="86" customWidth="1"/>
    <col min="16134" max="16139" width="15.875" style="86" customWidth="1"/>
    <col min="16140" max="16384" width="8.875" style="86"/>
  </cols>
  <sheetData>
    <row r="1" spans="1:11" ht="30.6" customHeight="1">
      <c r="A1" s="319" t="s">
        <v>182</v>
      </c>
      <c r="B1" s="319"/>
      <c r="C1" s="319"/>
      <c r="D1" s="319"/>
      <c r="E1" s="319"/>
      <c r="F1" s="319"/>
      <c r="G1" s="319"/>
      <c r="H1" s="319"/>
      <c r="I1" s="319"/>
      <c r="J1" s="319"/>
      <c r="K1" s="319"/>
    </row>
    <row r="2" spans="1:11" ht="35.85" customHeight="1">
      <c r="A2" s="259"/>
      <c r="B2" s="320" t="s">
        <v>261</v>
      </c>
      <c r="C2" s="320"/>
      <c r="D2" s="320" t="s">
        <v>2</v>
      </c>
      <c r="E2" s="320"/>
      <c r="F2" s="320" t="s">
        <v>1</v>
      </c>
      <c r="G2" s="320"/>
      <c r="H2" s="320" t="s">
        <v>0</v>
      </c>
      <c r="I2" s="320"/>
      <c r="J2" s="320" t="s">
        <v>250</v>
      </c>
      <c r="K2" s="320"/>
    </row>
    <row r="3" spans="1:11" ht="28.5" customHeight="1">
      <c r="A3" s="260"/>
      <c r="B3" s="87" t="s">
        <v>59</v>
      </c>
      <c r="C3" s="87" t="s">
        <v>9</v>
      </c>
      <c r="D3" s="87" t="s">
        <v>59</v>
      </c>
      <c r="E3" s="87" t="s">
        <v>9</v>
      </c>
      <c r="F3" s="87" t="s">
        <v>59</v>
      </c>
      <c r="G3" s="87" t="s">
        <v>9</v>
      </c>
      <c r="H3" s="87" t="s">
        <v>59</v>
      </c>
      <c r="I3" s="87" t="s">
        <v>9</v>
      </c>
      <c r="J3" s="87" t="s">
        <v>59</v>
      </c>
      <c r="K3" s="87" t="s">
        <v>9</v>
      </c>
    </row>
    <row r="4" spans="1:11" ht="20.100000000000001" customHeight="1">
      <c r="A4" s="77" t="s">
        <v>60</v>
      </c>
      <c r="B4" s="73">
        <f t="shared" ref="B4:K4" si="0">SUM(B5:B19)</f>
        <v>337</v>
      </c>
      <c r="C4" s="74">
        <f t="shared" si="0"/>
        <v>100</v>
      </c>
      <c r="D4" s="73">
        <f t="shared" si="0"/>
        <v>421</v>
      </c>
      <c r="E4" s="74">
        <f t="shared" si="0"/>
        <v>100</v>
      </c>
      <c r="F4" s="73">
        <f t="shared" si="0"/>
        <v>418</v>
      </c>
      <c r="G4" s="74">
        <f t="shared" si="0"/>
        <v>100</v>
      </c>
      <c r="H4" s="73">
        <f t="shared" si="0"/>
        <v>526</v>
      </c>
      <c r="I4" s="74">
        <f t="shared" si="0"/>
        <v>100</v>
      </c>
      <c r="J4" s="73">
        <f t="shared" si="0"/>
        <v>390</v>
      </c>
      <c r="K4" s="74">
        <f t="shared" si="0"/>
        <v>100</v>
      </c>
    </row>
    <row r="5" spans="1:11" ht="20.100000000000001" customHeight="1">
      <c r="A5" s="77" t="s">
        <v>41</v>
      </c>
      <c r="B5" s="73">
        <v>82</v>
      </c>
      <c r="C5" s="74">
        <f>IFERROR(B5/B$4*100,"-")</f>
        <v>24.332344213649851</v>
      </c>
      <c r="D5" s="73">
        <v>114</v>
      </c>
      <c r="E5" s="74">
        <f>IFERROR(D5/D$4*100,"-")</f>
        <v>27.078384798099762</v>
      </c>
      <c r="F5" s="73">
        <v>137</v>
      </c>
      <c r="G5" s="74">
        <f>IFERROR(F5/F$4*100,"-")</f>
        <v>32.775119617224881</v>
      </c>
      <c r="H5" s="73">
        <v>156</v>
      </c>
      <c r="I5" s="74">
        <f>IFERROR(H5/H$4*100,"-")</f>
        <v>29.657794676806081</v>
      </c>
      <c r="J5" s="73">
        <v>91</v>
      </c>
      <c r="K5" s="74">
        <f>IFERROR(J5/J$4*100,"-")</f>
        <v>23.333333333333332</v>
      </c>
    </row>
    <row r="6" spans="1:11" ht="20.100000000000001" customHeight="1">
      <c r="A6" s="77" t="s">
        <v>32</v>
      </c>
      <c r="B6" s="73">
        <v>38</v>
      </c>
      <c r="C6" s="74">
        <f t="shared" ref="C6:E19" si="1">IFERROR(B6/B$4*100,"-")</f>
        <v>11.275964391691394</v>
      </c>
      <c r="D6" s="73">
        <v>23</v>
      </c>
      <c r="E6" s="74">
        <f t="shared" si="1"/>
        <v>5.4631828978622332</v>
      </c>
      <c r="F6" s="73">
        <v>21</v>
      </c>
      <c r="G6" s="74">
        <f t="shared" ref="G6" si="2">IFERROR(F6/F$4*100,"-")</f>
        <v>5.0239234449760763</v>
      </c>
      <c r="H6" s="73">
        <v>25</v>
      </c>
      <c r="I6" s="74">
        <f t="shared" ref="I6" si="3">IFERROR(H6/H$4*100,"-")</f>
        <v>4.752851711026616</v>
      </c>
      <c r="J6" s="73">
        <v>44</v>
      </c>
      <c r="K6" s="74">
        <f t="shared" ref="K6" si="4">IFERROR(J6/J$4*100,"-")</f>
        <v>11.282051282051283</v>
      </c>
    </row>
    <row r="7" spans="1:11" ht="20.100000000000001" customHeight="1">
      <c r="A7" s="77" t="s">
        <v>39</v>
      </c>
      <c r="B7" s="73">
        <v>12</v>
      </c>
      <c r="C7" s="74">
        <f t="shared" si="1"/>
        <v>3.5608308605341246</v>
      </c>
      <c r="D7" s="73">
        <v>14</v>
      </c>
      <c r="E7" s="74">
        <f t="shared" si="1"/>
        <v>3.3254156769596199</v>
      </c>
      <c r="F7" s="73">
        <v>19</v>
      </c>
      <c r="G7" s="74">
        <f t="shared" ref="G7" si="5">IFERROR(F7/F$4*100,"-")</f>
        <v>4.5454545454545459</v>
      </c>
      <c r="H7" s="73">
        <v>13</v>
      </c>
      <c r="I7" s="74">
        <f t="shared" ref="I7" si="6">IFERROR(H7/H$4*100,"-")</f>
        <v>2.4714828897338403</v>
      </c>
      <c r="J7" s="73">
        <v>21</v>
      </c>
      <c r="K7" s="74">
        <f t="shared" ref="K7" si="7">IFERROR(J7/J$4*100,"-")</f>
        <v>5.384615384615385</v>
      </c>
    </row>
    <row r="8" spans="1:11" ht="20.100000000000001" customHeight="1">
      <c r="A8" s="77" t="s">
        <v>36</v>
      </c>
      <c r="B8" s="73">
        <v>7</v>
      </c>
      <c r="C8" s="74">
        <f t="shared" si="1"/>
        <v>2.0771513353115725</v>
      </c>
      <c r="D8" s="73">
        <v>3</v>
      </c>
      <c r="E8" s="74">
        <f t="shared" si="1"/>
        <v>0.71258907363420432</v>
      </c>
      <c r="F8" s="73">
        <v>3</v>
      </c>
      <c r="G8" s="74">
        <f t="shared" ref="G8" si="8">IFERROR(F8/F$4*100,"-")</f>
        <v>0.71770334928229662</v>
      </c>
      <c r="H8" s="73">
        <v>5</v>
      </c>
      <c r="I8" s="74">
        <f t="shared" ref="I8" si="9">IFERROR(H8/H$4*100,"-")</f>
        <v>0.95057034220532322</v>
      </c>
      <c r="J8" s="73">
        <v>10</v>
      </c>
      <c r="K8" s="74">
        <f t="shared" ref="K8" si="10">IFERROR(J8/J$4*100,"-")</f>
        <v>2.5641025641025639</v>
      </c>
    </row>
    <row r="9" spans="1:11" ht="20.100000000000001" customHeight="1">
      <c r="A9" s="77" t="s">
        <v>31</v>
      </c>
      <c r="B9" s="73">
        <v>3</v>
      </c>
      <c r="C9" s="74">
        <f t="shared" si="1"/>
        <v>0.89020771513353114</v>
      </c>
      <c r="D9" s="73">
        <v>22</v>
      </c>
      <c r="E9" s="74">
        <f t="shared" si="1"/>
        <v>5.225653206650831</v>
      </c>
      <c r="F9" s="73" t="s">
        <v>248</v>
      </c>
      <c r="G9" s="74" t="str">
        <f t="shared" ref="G9" si="11">IFERROR(F9/F$4*100,"-")</f>
        <v>-</v>
      </c>
      <c r="H9" s="73">
        <v>10</v>
      </c>
      <c r="I9" s="74">
        <f t="shared" ref="I9" si="12">IFERROR(H9/H$4*100,"-")</f>
        <v>1.9011406844106464</v>
      </c>
      <c r="J9" s="73">
        <v>10</v>
      </c>
      <c r="K9" s="74">
        <f t="shared" ref="K9" si="13">IFERROR(J9/J$4*100,"-")</f>
        <v>2.5641025641025639</v>
      </c>
    </row>
    <row r="10" spans="1:11" ht="20.100000000000001" customHeight="1">
      <c r="A10" s="77" t="s">
        <v>30</v>
      </c>
      <c r="B10" s="73" t="s">
        <v>248</v>
      </c>
      <c r="C10" s="74" t="str">
        <f t="shared" si="1"/>
        <v>-</v>
      </c>
      <c r="D10" s="73">
        <v>13</v>
      </c>
      <c r="E10" s="74">
        <f t="shared" si="1"/>
        <v>3.0878859857482186</v>
      </c>
      <c r="F10" s="73">
        <v>3</v>
      </c>
      <c r="G10" s="74">
        <f t="shared" ref="G10" si="14">IFERROR(F10/F$4*100,"-")</f>
        <v>0.71770334928229662</v>
      </c>
      <c r="H10" s="73">
        <v>10</v>
      </c>
      <c r="I10" s="74">
        <f t="shared" ref="I10" si="15">IFERROR(H10/H$4*100,"-")</f>
        <v>1.9011406844106464</v>
      </c>
      <c r="J10" s="73">
        <v>10</v>
      </c>
      <c r="K10" s="74">
        <f t="shared" ref="K10" si="16">IFERROR(J10/J$4*100,"-")</f>
        <v>2.5641025641025639</v>
      </c>
    </row>
    <row r="11" spans="1:11" ht="20.100000000000001" customHeight="1">
      <c r="A11" s="77" t="s">
        <v>33</v>
      </c>
      <c r="B11" s="73">
        <v>10</v>
      </c>
      <c r="C11" s="74">
        <f t="shared" si="1"/>
        <v>2.9673590504451042</v>
      </c>
      <c r="D11" s="73">
        <v>10</v>
      </c>
      <c r="E11" s="74">
        <f t="shared" si="1"/>
        <v>2.3752969121140142</v>
      </c>
      <c r="F11" s="73">
        <v>13</v>
      </c>
      <c r="G11" s="74">
        <f t="shared" ref="G11" si="17">IFERROR(F11/F$4*100,"-")</f>
        <v>3.1100478468899522</v>
      </c>
      <c r="H11" s="73">
        <v>8</v>
      </c>
      <c r="I11" s="74">
        <f t="shared" ref="I11" si="18">IFERROR(H11/H$4*100,"-")</f>
        <v>1.520912547528517</v>
      </c>
      <c r="J11" s="73">
        <v>9</v>
      </c>
      <c r="K11" s="74">
        <f t="shared" ref="K11" si="19">IFERROR(J11/J$4*100,"-")</f>
        <v>2.3076923076923079</v>
      </c>
    </row>
    <row r="12" spans="1:11" ht="20.100000000000001" customHeight="1">
      <c r="A12" s="77" t="s">
        <v>37</v>
      </c>
      <c r="B12" s="73">
        <v>4</v>
      </c>
      <c r="C12" s="74">
        <f t="shared" si="1"/>
        <v>1.1869436201780417</v>
      </c>
      <c r="D12" s="73">
        <v>9</v>
      </c>
      <c r="E12" s="74">
        <f t="shared" si="1"/>
        <v>2.1377672209026128</v>
      </c>
      <c r="F12" s="73">
        <v>2</v>
      </c>
      <c r="G12" s="74">
        <f t="shared" ref="G12" si="20">IFERROR(F12/F$4*100,"-")</f>
        <v>0.4784688995215311</v>
      </c>
      <c r="H12" s="73">
        <v>18</v>
      </c>
      <c r="I12" s="74">
        <f t="shared" ref="I12" si="21">IFERROR(H12/H$4*100,"-")</f>
        <v>3.4220532319391634</v>
      </c>
      <c r="J12" s="73">
        <v>8</v>
      </c>
      <c r="K12" s="74">
        <f t="shared" ref="K12" si="22">IFERROR(J12/J$4*100,"-")</f>
        <v>2.0512820512820511</v>
      </c>
    </row>
    <row r="13" spans="1:11" ht="20.100000000000001" customHeight="1">
      <c r="A13" s="77" t="s">
        <v>38</v>
      </c>
      <c r="B13" s="73">
        <v>1</v>
      </c>
      <c r="C13" s="74">
        <f t="shared" si="1"/>
        <v>0.29673590504451042</v>
      </c>
      <c r="D13" s="73">
        <v>8</v>
      </c>
      <c r="E13" s="74">
        <f t="shared" si="1"/>
        <v>1.9002375296912115</v>
      </c>
      <c r="F13" s="73">
        <v>1</v>
      </c>
      <c r="G13" s="74">
        <f t="shared" ref="G13" si="23">IFERROR(F13/F$4*100,"-")</f>
        <v>0.23923444976076555</v>
      </c>
      <c r="H13" s="73">
        <v>4</v>
      </c>
      <c r="I13" s="74">
        <f t="shared" ref="I13" si="24">IFERROR(H13/H$4*100,"-")</f>
        <v>0.76045627376425851</v>
      </c>
      <c r="J13" s="73">
        <v>8</v>
      </c>
      <c r="K13" s="74">
        <f t="shared" ref="K13" si="25">IFERROR(J13/J$4*100,"-")</f>
        <v>2.0512820512820511</v>
      </c>
    </row>
    <row r="14" spans="1:11" ht="20.100000000000001" customHeight="1">
      <c r="A14" s="77" t="s">
        <v>40</v>
      </c>
      <c r="B14" s="73">
        <v>6</v>
      </c>
      <c r="C14" s="74">
        <f t="shared" si="1"/>
        <v>1.7804154302670623</v>
      </c>
      <c r="D14" s="73">
        <v>6</v>
      </c>
      <c r="E14" s="74">
        <f t="shared" si="1"/>
        <v>1.4251781472684086</v>
      </c>
      <c r="F14" s="73">
        <v>4</v>
      </c>
      <c r="G14" s="74">
        <f t="shared" ref="G14" si="26">IFERROR(F14/F$4*100,"-")</f>
        <v>0.9569377990430622</v>
      </c>
      <c r="H14" s="73">
        <v>4</v>
      </c>
      <c r="I14" s="74">
        <f t="shared" ref="I14" si="27">IFERROR(H14/H$4*100,"-")</f>
        <v>0.76045627376425851</v>
      </c>
      <c r="J14" s="73">
        <v>4</v>
      </c>
      <c r="K14" s="74">
        <f t="shared" ref="K14" si="28">IFERROR(J14/J$4*100,"-")</f>
        <v>1.0256410256410255</v>
      </c>
    </row>
    <row r="15" spans="1:11" ht="20.100000000000001" customHeight="1">
      <c r="A15" s="77" t="s">
        <v>35</v>
      </c>
      <c r="B15" s="73">
        <v>4</v>
      </c>
      <c r="C15" s="74">
        <f t="shared" si="1"/>
        <v>1.1869436201780417</v>
      </c>
      <c r="D15" s="73" t="s">
        <v>248</v>
      </c>
      <c r="E15" s="74" t="str">
        <f t="shared" si="1"/>
        <v>-</v>
      </c>
      <c r="F15" s="73">
        <v>5</v>
      </c>
      <c r="G15" s="74">
        <f t="shared" ref="G15" si="29">IFERROR(F15/F$4*100,"-")</f>
        <v>1.1961722488038278</v>
      </c>
      <c r="H15" s="73">
        <v>9</v>
      </c>
      <c r="I15" s="74">
        <f t="shared" ref="I15" si="30">IFERROR(H15/H$4*100,"-")</f>
        <v>1.7110266159695817</v>
      </c>
      <c r="J15" s="73">
        <v>4</v>
      </c>
      <c r="K15" s="74">
        <f t="shared" ref="K15" si="31">IFERROR(J15/J$4*100,"-")</f>
        <v>1.0256410256410255</v>
      </c>
    </row>
    <row r="16" spans="1:11" ht="20.100000000000001" customHeight="1">
      <c r="A16" s="77" t="s">
        <v>29</v>
      </c>
      <c r="B16" s="73">
        <v>1</v>
      </c>
      <c r="C16" s="74">
        <f t="shared" si="1"/>
        <v>0.29673590504451042</v>
      </c>
      <c r="D16" s="73">
        <v>3</v>
      </c>
      <c r="E16" s="74">
        <f t="shared" si="1"/>
        <v>0.71258907363420432</v>
      </c>
      <c r="F16" s="73" t="s">
        <v>248</v>
      </c>
      <c r="G16" s="74" t="str">
        <f t="shared" ref="G16" si="32">IFERROR(F16/F$4*100,"-")</f>
        <v>-</v>
      </c>
      <c r="H16" s="73" t="s">
        <v>248</v>
      </c>
      <c r="I16" s="74" t="str">
        <f t="shared" ref="I16" si="33">IFERROR(H16/H$4*100,"-")</f>
        <v>-</v>
      </c>
      <c r="J16" s="73">
        <v>2</v>
      </c>
      <c r="K16" s="74">
        <f t="shared" ref="K16" si="34">IFERROR(J16/J$4*100,"-")</f>
        <v>0.51282051282051277</v>
      </c>
    </row>
    <row r="17" spans="1:11" ht="20.100000000000001" customHeight="1">
      <c r="A17" s="77" t="s">
        <v>116</v>
      </c>
      <c r="B17" s="73">
        <v>5</v>
      </c>
      <c r="C17" s="74">
        <f t="shared" si="1"/>
        <v>1.4836795252225521</v>
      </c>
      <c r="D17" s="73">
        <v>13</v>
      </c>
      <c r="E17" s="74">
        <f t="shared" si="1"/>
        <v>3.0878859857482186</v>
      </c>
      <c r="F17" s="73">
        <v>2</v>
      </c>
      <c r="G17" s="74">
        <f t="shared" ref="G17" si="35">IFERROR(F17/F$4*100,"-")</f>
        <v>0.4784688995215311</v>
      </c>
      <c r="H17" s="73">
        <v>1</v>
      </c>
      <c r="I17" s="74">
        <f t="shared" ref="I17" si="36">IFERROR(H17/H$4*100,"-")</f>
        <v>0.19011406844106463</v>
      </c>
      <c r="J17" s="73">
        <v>1</v>
      </c>
      <c r="K17" s="74">
        <f t="shared" ref="K17" si="37">IFERROR(J17/J$4*100,"-")</f>
        <v>0.25641025641025639</v>
      </c>
    </row>
    <row r="18" spans="1:11" ht="20.100000000000001" customHeight="1">
      <c r="A18" s="77" t="s">
        <v>34</v>
      </c>
      <c r="B18" s="73" t="s">
        <v>248</v>
      </c>
      <c r="C18" s="74" t="str">
        <f t="shared" si="1"/>
        <v>-</v>
      </c>
      <c r="D18" s="73">
        <v>5</v>
      </c>
      <c r="E18" s="74">
        <f t="shared" si="1"/>
        <v>1.1876484560570071</v>
      </c>
      <c r="F18" s="73">
        <v>1</v>
      </c>
      <c r="G18" s="74">
        <f t="shared" ref="G18" si="38">IFERROR(F18/F$4*100,"-")</f>
        <v>0.23923444976076555</v>
      </c>
      <c r="H18" s="73">
        <v>2</v>
      </c>
      <c r="I18" s="74">
        <f t="shared" ref="I18" si="39">IFERROR(H18/H$4*100,"-")</f>
        <v>0.38022813688212925</v>
      </c>
      <c r="J18" s="73" t="s">
        <v>248</v>
      </c>
      <c r="K18" s="74" t="str">
        <f t="shared" ref="K18" si="40">IFERROR(J18/J$4*100,"-")</f>
        <v>-</v>
      </c>
    </row>
    <row r="19" spans="1:11" ht="20.100000000000001" customHeight="1">
      <c r="A19" s="78" t="s">
        <v>58</v>
      </c>
      <c r="B19" s="98">
        <v>164</v>
      </c>
      <c r="C19" s="180">
        <f t="shared" si="1"/>
        <v>48.664688427299701</v>
      </c>
      <c r="D19" s="98">
        <v>178</v>
      </c>
      <c r="E19" s="180">
        <f t="shared" si="1"/>
        <v>42.280285035629454</v>
      </c>
      <c r="F19" s="98">
        <v>207</v>
      </c>
      <c r="G19" s="180">
        <f t="shared" ref="G19" si="41">IFERROR(F19/F$4*100,"-")</f>
        <v>49.52153110047847</v>
      </c>
      <c r="H19" s="98">
        <v>261</v>
      </c>
      <c r="I19" s="180">
        <f t="shared" ref="I19" si="42">IFERROR(H19/H$4*100,"-")</f>
        <v>49.619771863117876</v>
      </c>
      <c r="J19" s="98">
        <v>168</v>
      </c>
      <c r="K19" s="180">
        <f t="shared" ref="K19" si="43">IFERROR(J19/J$4*100,"-")</f>
        <v>43.07692307692308</v>
      </c>
    </row>
    <row r="20" spans="1:11">
      <c r="A20" s="168" t="s">
        <v>171</v>
      </c>
      <c r="B20" s="168"/>
      <c r="C20" s="168"/>
      <c r="D20" s="168"/>
      <c r="E20" s="168"/>
    </row>
    <row r="21" spans="1:11" s="89" customFormat="1" ht="14.25">
      <c r="A21" s="321" t="s">
        <v>172</v>
      </c>
      <c r="B21" s="321"/>
      <c r="C21" s="321"/>
      <c r="D21" s="321"/>
      <c r="E21" s="321"/>
      <c r="F21" s="321"/>
      <c r="G21" s="321"/>
      <c r="H21" s="321"/>
      <c r="I21" s="321"/>
    </row>
    <row r="22" spans="1:11" s="89" customFormat="1" ht="14.25">
      <c r="A22" s="317" t="s">
        <v>115</v>
      </c>
      <c r="B22" s="317"/>
      <c r="C22" s="317"/>
      <c r="D22" s="317"/>
      <c r="E22" s="317"/>
      <c r="F22" s="318"/>
      <c r="G22" s="318"/>
      <c r="H22" s="318"/>
      <c r="J22" s="90"/>
    </row>
  </sheetData>
  <sortState ref="A5:K18">
    <sortCondition descending="1" ref="J5:J18"/>
  </sortState>
  <mergeCells count="9">
    <mergeCell ref="A22:H22"/>
    <mergeCell ref="A1:K1"/>
    <mergeCell ref="A2:A3"/>
    <mergeCell ref="F2:G2"/>
    <mergeCell ref="H2:I2"/>
    <mergeCell ref="J2:K2"/>
    <mergeCell ref="A21:I21"/>
    <mergeCell ref="B2:C2"/>
    <mergeCell ref="D2:E2"/>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73"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101"/>
  <sheetViews>
    <sheetView showGridLines="0" zoomScale="70" zoomScaleNormal="70" workbookViewId="0">
      <selection activeCell="R21" sqref="R21"/>
    </sheetView>
  </sheetViews>
  <sheetFormatPr defaultColWidth="8.875" defaultRowHeight="15.75"/>
  <cols>
    <col min="1" max="1" width="33.875" style="6" customWidth="1"/>
    <col min="2" max="3" width="12.625" style="137" customWidth="1"/>
    <col min="4" max="4" width="10.625" style="138" customWidth="1"/>
    <col min="5" max="6" width="12.625" style="137" customWidth="1"/>
    <col min="7" max="7" width="10.625" style="138" customWidth="1"/>
    <col min="8" max="9" width="12.625" style="137" customWidth="1"/>
    <col min="10" max="10" width="10.625" style="138" customWidth="1"/>
    <col min="11" max="12" width="12.625" style="137" customWidth="1"/>
    <col min="13" max="13" width="10.625" style="138" customWidth="1"/>
    <col min="14" max="15" width="12.625" style="137" customWidth="1"/>
    <col min="16" max="16" width="10.625" style="138" customWidth="1"/>
    <col min="17" max="17" width="8.875" style="6"/>
    <col min="18" max="18" width="19.5" style="6" customWidth="1"/>
    <col min="19" max="19" width="8.875" style="6"/>
    <col min="20" max="20" width="12.5" style="6" bestFit="1" customWidth="1"/>
    <col min="21" max="256" width="8.875" style="6"/>
    <col min="257" max="257" width="25.375" style="6" customWidth="1"/>
    <col min="258" max="258" width="8.875" style="6" customWidth="1"/>
    <col min="259" max="259" width="6.875" style="6" customWidth="1"/>
    <col min="260" max="260" width="6.375" style="6" customWidth="1"/>
    <col min="261" max="261" width="8.125" style="6" customWidth="1"/>
    <col min="262" max="262" width="6.875" style="6" customWidth="1"/>
    <col min="263" max="263" width="6.375" style="6" customWidth="1"/>
    <col min="264" max="264" width="8.125" style="6" customWidth="1"/>
    <col min="265" max="265" width="6.875" style="6" customWidth="1"/>
    <col min="266" max="266" width="6.125" style="6" customWidth="1"/>
    <col min="267" max="267" width="8.125" style="6" customWidth="1"/>
    <col min="268" max="268" width="6.875" style="6" customWidth="1"/>
    <col min="269" max="269" width="6.125" style="6" customWidth="1"/>
    <col min="270" max="270" width="8.125" style="6" customWidth="1"/>
    <col min="271" max="271" width="6.875" style="6" customWidth="1"/>
    <col min="272" max="272" width="6.125" style="6" customWidth="1"/>
    <col min="273" max="512" width="8.875" style="6"/>
    <col min="513" max="513" width="25.375" style="6" customWidth="1"/>
    <col min="514" max="514" width="8.875" style="6" customWidth="1"/>
    <col min="515" max="515" width="6.875" style="6" customWidth="1"/>
    <col min="516" max="516" width="6.375" style="6" customWidth="1"/>
    <col min="517" max="517" width="8.125" style="6" customWidth="1"/>
    <col min="518" max="518" width="6.875" style="6" customWidth="1"/>
    <col min="519" max="519" width="6.375" style="6" customWidth="1"/>
    <col min="520" max="520" width="8.125" style="6" customWidth="1"/>
    <col min="521" max="521" width="6.875" style="6" customWidth="1"/>
    <col min="522" max="522" width="6.125" style="6" customWidth="1"/>
    <col min="523" max="523" width="8.125" style="6" customWidth="1"/>
    <col min="524" max="524" width="6.875" style="6" customWidth="1"/>
    <col min="525" max="525" width="6.125" style="6" customWidth="1"/>
    <col min="526" max="526" width="8.125" style="6" customWidth="1"/>
    <col min="527" max="527" width="6.875" style="6" customWidth="1"/>
    <col min="528" max="528" width="6.125" style="6" customWidth="1"/>
    <col min="529" max="768" width="8.875" style="6"/>
    <col min="769" max="769" width="25.375" style="6" customWidth="1"/>
    <col min="770" max="770" width="8.875" style="6" customWidth="1"/>
    <col min="771" max="771" width="6.875" style="6" customWidth="1"/>
    <col min="772" max="772" width="6.375" style="6" customWidth="1"/>
    <col min="773" max="773" width="8.125" style="6" customWidth="1"/>
    <col min="774" max="774" width="6.875" style="6" customWidth="1"/>
    <col min="775" max="775" width="6.375" style="6" customWidth="1"/>
    <col min="776" max="776" width="8.125" style="6" customWidth="1"/>
    <col min="777" max="777" width="6.875" style="6" customWidth="1"/>
    <col min="778" max="778" width="6.125" style="6" customWidth="1"/>
    <col min="779" max="779" width="8.125" style="6" customWidth="1"/>
    <col min="780" max="780" width="6.875" style="6" customWidth="1"/>
    <col min="781" max="781" width="6.125" style="6" customWidth="1"/>
    <col min="782" max="782" width="8.125" style="6" customWidth="1"/>
    <col min="783" max="783" width="6.875" style="6" customWidth="1"/>
    <col min="784" max="784" width="6.125" style="6" customWidth="1"/>
    <col min="785" max="1024" width="8.875" style="6"/>
    <col min="1025" max="1025" width="25.375" style="6" customWidth="1"/>
    <col min="1026" max="1026" width="8.875" style="6" customWidth="1"/>
    <col min="1027" max="1027" width="6.875" style="6" customWidth="1"/>
    <col min="1028" max="1028" width="6.375" style="6" customWidth="1"/>
    <col min="1029" max="1029" width="8.125" style="6" customWidth="1"/>
    <col min="1030" max="1030" width="6.875" style="6" customWidth="1"/>
    <col min="1031" max="1031" width="6.375" style="6" customWidth="1"/>
    <col min="1032" max="1032" width="8.125" style="6" customWidth="1"/>
    <col min="1033" max="1033" width="6.875" style="6" customWidth="1"/>
    <col min="1034" max="1034" width="6.125" style="6" customWidth="1"/>
    <col min="1035" max="1035" width="8.125" style="6" customWidth="1"/>
    <col min="1036" max="1036" width="6.875" style="6" customWidth="1"/>
    <col min="1037" max="1037" width="6.125" style="6" customWidth="1"/>
    <col min="1038" max="1038" width="8.125" style="6" customWidth="1"/>
    <col min="1039" max="1039" width="6.875" style="6" customWidth="1"/>
    <col min="1040" max="1040" width="6.125" style="6" customWidth="1"/>
    <col min="1041" max="1280" width="8.875" style="6"/>
    <col min="1281" max="1281" width="25.375" style="6" customWidth="1"/>
    <col min="1282" max="1282" width="8.875" style="6" customWidth="1"/>
    <col min="1283" max="1283" width="6.875" style="6" customWidth="1"/>
    <col min="1284" max="1284" width="6.375" style="6" customWidth="1"/>
    <col min="1285" max="1285" width="8.125" style="6" customWidth="1"/>
    <col min="1286" max="1286" width="6.875" style="6" customWidth="1"/>
    <col min="1287" max="1287" width="6.375" style="6" customWidth="1"/>
    <col min="1288" max="1288" width="8.125" style="6" customWidth="1"/>
    <col min="1289" max="1289" width="6.875" style="6" customWidth="1"/>
    <col min="1290" max="1290" width="6.125" style="6" customWidth="1"/>
    <col min="1291" max="1291" width="8.125" style="6" customWidth="1"/>
    <col min="1292" max="1292" width="6.875" style="6" customWidth="1"/>
    <col min="1293" max="1293" width="6.125" style="6" customWidth="1"/>
    <col min="1294" max="1294" width="8.125" style="6" customWidth="1"/>
    <col min="1295" max="1295" width="6.875" style="6" customWidth="1"/>
    <col min="1296" max="1296" width="6.125" style="6" customWidth="1"/>
    <col min="1297" max="1536" width="8.875" style="6"/>
    <col min="1537" max="1537" width="25.375" style="6" customWidth="1"/>
    <col min="1538" max="1538" width="8.875" style="6" customWidth="1"/>
    <col min="1539" max="1539" width="6.875" style="6" customWidth="1"/>
    <col min="1540" max="1540" width="6.375" style="6" customWidth="1"/>
    <col min="1541" max="1541" width="8.125" style="6" customWidth="1"/>
    <col min="1542" max="1542" width="6.875" style="6" customWidth="1"/>
    <col min="1543" max="1543" width="6.375" style="6" customWidth="1"/>
    <col min="1544" max="1544" width="8.125" style="6" customWidth="1"/>
    <col min="1545" max="1545" width="6.875" style="6" customWidth="1"/>
    <col min="1546" max="1546" width="6.125" style="6" customWidth="1"/>
    <col min="1547" max="1547" width="8.125" style="6" customWidth="1"/>
    <col min="1548" max="1548" width="6.875" style="6" customWidth="1"/>
    <col min="1549" max="1549" width="6.125" style="6" customWidth="1"/>
    <col min="1550" max="1550" width="8.125" style="6" customWidth="1"/>
    <col min="1551" max="1551" width="6.875" style="6" customWidth="1"/>
    <col min="1552" max="1552" width="6.125" style="6" customWidth="1"/>
    <col min="1553" max="1792" width="8.875" style="6"/>
    <col min="1793" max="1793" width="25.375" style="6" customWidth="1"/>
    <col min="1794" max="1794" width="8.875" style="6" customWidth="1"/>
    <col min="1795" max="1795" width="6.875" style="6" customWidth="1"/>
    <col min="1796" max="1796" width="6.375" style="6" customWidth="1"/>
    <col min="1797" max="1797" width="8.125" style="6" customWidth="1"/>
    <col min="1798" max="1798" width="6.875" style="6" customWidth="1"/>
    <col min="1799" max="1799" width="6.375" style="6" customWidth="1"/>
    <col min="1800" max="1800" width="8.125" style="6" customWidth="1"/>
    <col min="1801" max="1801" width="6.875" style="6" customWidth="1"/>
    <col min="1802" max="1802" width="6.125" style="6" customWidth="1"/>
    <col min="1803" max="1803" width="8.125" style="6" customWidth="1"/>
    <col min="1804" max="1804" width="6.875" style="6" customWidth="1"/>
    <col min="1805" max="1805" width="6.125" style="6" customWidth="1"/>
    <col min="1806" max="1806" width="8.125" style="6" customWidth="1"/>
    <col min="1807" max="1807" width="6.875" style="6" customWidth="1"/>
    <col min="1808" max="1808" width="6.125" style="6" customWidth="1"/>
    <col min="1809" max="2048" width="8.875" style="6"/>
    <col min="2049" max="2049" width="25.375" style="6" customWidth="1"/>
    <col min="2050" max="2050" width="8.875" style="6" customWidth="1"/>
    <col min="2051" max="2051" width="6.875" style="6" customWidth="1"/>
    <col min="2052" max="2052" width="6.375" style="6" customWidth="1"/>
    <col min="2053" max="2053" width="8.125" style="6" customWidth="1"/>
    <col min="2054" max="2054" width="6.875" style="6" customWidth="1"/>
    <col min="2055" max="2055" width="6.375" style="6" customWidth="1"/>
    <col min="2056" max="2056" width="8.125" style="6" customWidth="1"/>
    <col min="2057" max="2057" width="6.875" style="6" customWidth="1"/>
    <col min="2058" max="2058" width="6.125" style="6" customWidth="1"/>
    <col min="2059" max="2059" width="8.125" style="6" customWidth="1"/>
    <col min="2060" max="2060" width="6.875" style="6" customWidth="1"/>
    <col min="2061" max="2061" width="6.125" style="6" customWidth="1"/>
    <col min="2062" max="2062" width="8.125" style="6" customWidth="1"/>
    <col min="2063" max="2063" width="6.875" style="6" customWidth="1"/>
    <col min="2064" max="2064" width="6.125" style="6" customWidth="1"/>
    <col min="2065" max="2304" width="8.875" style="6"/>
    <col min="2305" max="2305" width="25.375" style="6" customWidth="1"/>
    <col min="2306" max="2306" width="8.875" style="6" customWidth="1"/>
    <col min="2307" max="2307" width="6.875" style="6" customWidth="1"/>
    <col min="2308" max="2308" width="6.375" style="6" customWidth="1"/>
    <col min="2309" max="2309" width="8.125" style="6" customWidth="1"/>
    <col min="2310" max="2310" width="6.875" style="6" customWidth="1"/>
    <col min="2311" max="2311" width="6.375" style="6" customWidth="1"/>
    <col min="2312" max="2312" width="8.125" style="6" customWidth="1"/>
    <col min="2313" max="2313" width="6.875" style="6" customWidth="1"/>
    <col min="2314" max="2314" width="6.125" style="6" customWidth="1"/>
    <col min="2315" max="2315" width="8.125" style="6" customWidth="1"/>
    <col min="2316" max="2316" width="6.875" style="6" customWidth="1"/>
    <col min="2317" max="2317" width="6.125" style="6" customWidth="1"/>
    <col min="2318" max="2318" width="8.125" style="6" customWidth="1"/>
    <col min="2319" max="2319" width="6.875" style="6" customWidth="1"/>
    <col min="2320" max="2320" width="6.125" style="6" customWidth="1"/>
    <col min="2321" max="2560" width="8.875" style="6"/>
    <col min="2561" max="2561" width="25.375" style="6" customWidth="1"/>
    <col min="2562" max="2562" width="8.875" style="6" customWidth="1"/>
    <col min="2563" max="2563" width="6.875" style="6" customWidth="1"/>
    <col min="2564" max="2564" width="6.375" style="6" customWidth="1"/>
    <col min="2565" max="2565" width="8.125" style="6" customWidth="1"/>
    <col min="2566" max="2566" width="6.875" style="6" customWidth="1"/>
    <col min="2567" max="2567" width="6.375" style="6" customWidth="1"/>
    <col min="2568" max="2568" width="8.125" style="6" customWidth="1"/>
    <col min="2569" max="2569" width="6.875" style="6" customWidth="1"/>
    <col min="2570" max="2570" width="6.125" style="6" customWidth="1"/>
    <col min="2571" max="2571" width="8.125" style="6" customWidth="1"/>
    <col min="2572" max="2572" width="6.875" style="6" customWidth="1"/>
    <col min="2573" max="2573" width="6.125" style="6" customWidth="1"/>
    <col min="2574" max="2574" width="8.125" style="6" customWidth="1"/>
    <col min="2575" max="2575" width="6.875" style="6" customWidth="1"/>
    <col min="2576" max="2576" width="6.125" style="6" customWidth="1"/>
    <col min="2577" max="2816" width="8.875" style="6"/>
    <col min="2817" max="2817" width="25.375" style="6" customWidth="1"/>
    <col min="2818" max="2818" width="8.875" style="6" customWidth="1"/>
    <col min="2819" max="2819" width="6.875" style="6" customWidth="1"/>
    <col min="2820" max="2820" width="6.375" style="6" customWidth="1"/>
    <col min="2821" max="2821" width="8.125" style="6" customWidth="1"/>
    <col min="2822" max="2822" width="6.875" style="6" customWidth="1"/>
    <col min="2823" max="2823" width="6.375" style="6" customWidth="1"/>
    <col min="2824" max="2824" width="8.125" style="6" customWidth="1"/>
    <col min="2825" max="2825" width="6.875" style="6" customWidth="1"/>
    <col min="2826" max="2826" width="6.125" style="6" customWidth="1"/>
    <col min="2827" max="2827" width="8.125" style="6" customWidth="1"/>
    <col min="2828" max="2828" width="6.875" style="6" customWidth="1"/>
    <col min="2829" max="2829" width="6.125" style="6" customWidth="1"/>
    <col min="2830" max="2830" width="8.125" style="6" customWidth="1"/>
    <col min="2831" max="2831" width="6.875" style="6" customWidth="1"/>
    <col min="2832" max="2832" width="6.125" style="6" customWidth="1"/>
    <col min="2833" max="3072" width="8.875" style="6"/>
    <col min="3073" max="3073" width="25.375" style="6" customWidth="1"/>
    <col min="3074" max="3074" width="8.875" style="6" customWidth="1"/>
    <col min="3075" max="3075" width="6.875" style="6" customWidth="1"/>
    <col min="3076" max="3076" width="6.375" style="6" customWidth="1"/>
    <col min="3077" max="3077" width="8.125" style="6" customWidth="1"/>
    <col min="3078" max="3078" width="6.875" style="6" customWidth="1"/>
    <col min="3079" max="3079" width="6.375" style="6" customWidth="1"/>
    <col min="3080" max="3080" width="8.125" style="6" customWidth="1"/>
    <col min="3081" max="3081" width="6.875" style="6" customWidth="1"/>
    <col min="3082" max="3082" width="6.125" style="6" customWidth="1"/>
    <col min="3083" max="3083" width="8.125" style="6" customWidth="1"/>
    <col min="3084" max="3084" width="6.875" style="6" customWidth="1"/>
    <col min="3085" max="3085" width="6.125" style="6" customWidth="1"/>
    <col min="3086" max="3086" width="8.125" style="6" customWidth="1"/>
    <col min="3087" max="3087" width="6.875" style="6" customWidth="1"/>
    <col min="3088" max="3088" width="6.125" style="6" customWidth="1"/>
    <col min="3089" max="3328" width="8.875" style="6"/>
    <col min="3329" max="3329" width="25.375" style="6" customWidth="1"/>
    <col min="3330" max="3330" width="8.875" style="6" customWidth="1"/>
    <col min="3331" max="3331" width="6.875" style="6" customWidth="1"/>
    <col min="3332" max="3332" width="6.375" style="6" customWidth="1"/>
    <col min="3333" max="3333" width="8.125" style="6" customWidth="1"/>
    <col min="3334" max="3334" width="6.875" style="6" customWidth="1"/>
    <col min="3335" max="3335" width="6.375" style="6" customWidth="1"/>
    <col min="3336" max="3336" width="8.125" style="6" customWidth="1"/>
    <col min="3337" max="3337" width="6.875" style="6" customWidth="1"/>
    <col min="3338" max="3338" width="6.125" style="6" customWidth="1"/>
    <col min="3339" max="3339" width="8.125" style="6" customWidth="1"/>
    <col min="3340" max="3340" width="6.875" style="6" customWidth="1"/>
    <col min="3341" max="3341" width="6.125" style="6" customWidth="1"/>
    <col min="3342" max="3342" width="8.125" style="6" customWidth="1"/>
    <col min="3343" max="3343" width="6.875" style="6" customWidth="1"/>
    <col min="3344" max="3344" width="6.125" style="6" customWidth="1"/>
    <col min="3345" max="3584" width="8.875" style="6"/>
    <col min="3585" max="3585" width="25.375" style="6" customWidth="1"/>
    <col min="3586" max="3586" width="8.875" style="6" customWidth="1"/>
    <col min="3587" max="3587" width="6.875" style="6" customWidth="1"/>
    <col min="3588" max="3588" width="6.375" style="6" customWidth="1"/>
    <col min="3589" max="3589" width="8.125" style="6" customWidth="1"/>
    <col min="3590" max="3590" width="6.875" style="6" customWidth="1"/>
    <col min="3591" max="3591" width="6.375" style="6" customWidth="1"/>
    <col min="3592" max="3592" width="8.125" style="6" customWidth="1"/>
    <col min="3593" max="3593" width="6.875" style="6" customWidth="1"/>
    <col min="3594" max="3594" width="6.125" style="6" customWidth="1"/>
    <col min="3595" max="3595" width="8.125" style="6" customWidth="1"/>
    <col min="3596" max="3596" width="6.875" style="6" customWidth="1"/>
    <col min="3597" max="3597" width="6.125" style="6" customWidth="1"/>
    <col min="3598" max="3598" width="8.125" style="6" customWidth="1"/>
    <col min="3599" max="3599" width="6.875" style="6" customWidth="1"/>
    <col min="3600" max="3600" width="6.125" style="6" customWidth="1"/>
    <col min="3601" max="3840" width="8.875" style="6"/>
    <col min="3841" max="3841" width="25.375" style="6" customWidth="1"/>
    <col min="3842" max="3842" width="8.875" style="6" customWidth="1"/>
    <col min="3843" max="3843" width="6.875" style="6" customWidth="1"/>
    <col min="3844" max="3844" width="6.375" style="6" customWidth="1"/>
    <col min="3845" max="3845" width="8.125" style="6" customWidth="1"/>
    <col min="3846" max="3846" width="6.875" style="6" customWidth="1"/>
    <col min="3847" max="3847" width="6.375" style="6" customWidth="1"/>
    <col min="3848" max="3848" width="8.125" style="6" customWidth="1"/>
    <col min="3849" max="3849" width="6.875" style="6" customWidth="1"/>
    <col min="3850" max="3850" width="6.125" style="6" customWidth="1"/>
    <col min="3851" max="3851" width="8.125" style="6" customWidth="1"/>
    <col min="3852" max="3852" width="6.875" style="6" customWidth="1"/>
    <col min="3853" max="3853" width="6.125" style="6" customWidth="1"/>
    <col min="3854" max="3854" width="8.125" style="6" customWidth="1"/>
    <col min="3855" max="3855" width="6.875" style="6" customWidth="1"/>
    <col min="3856" max="3856" width="6.125" style="6" customWidth="1"/>
    <col min="3857" max="4096" width="8.875" style="6"/>
    <col min="4097" max="4097" width="25.375" style="6" customWidth="1"/>
    <col min="4098" max="4098" width="8.875" style="6" customWidth="1"/>
    <col min="4099" max="4099" width="6.875" style="6" customWidth="1"/>
    <col min="4100" max="4100" width="6.375" style="6" customWidth="1"/>
    <col min="4101" max="4101" width="8.125" style="6" customWidth="1"/>
    <col min="4102" max="4102" width="6.875" style="6" customWidth="1"/>
    <col min="4103" max="4103" width="6.375" style="6" customWidth="1"/>
    <col min="4104" max="4104" width="8.125" style="6" customWidth="1"/>
    <col min="4105" max="4105" width="6.875" style="6" customWidth="1"/>
    <col min="4106" max="4106" width="6.125" style="6" customWidth="1"/>
    <col min="4107" max="4107" width="8.125" style="6" customWidth="1"/>
    <col min="4108" max="4108" width="6.875" style="6" customWidth="1"/>
    <col min="4109" max="4109" width="6.125" style="6" customWidth="1"/>
    <col min="4110" max="4110" width="8.125" style="6" customWidth="1"/>
    <col min="4111" max="4111" width="6.875" style="6" customWidth="1"/>
    <col min="4112" max="4112" width="6.125" style="6" customWidth="1"/>
    <col min="4113" max="4352" width="8.875" style="6"/>
    <col min="4353" max="4353" width="25.375" style="6" customWidth="1"/>
    <col min="4354" max="4354" width="8.875" style="6" customWidth="1"/>
    <col min="4355" max="4355" width="6.875" style="6" customWidth="1"/>
    <col min="4356" max="4356" width="6.375" style="6" customWidth="1"/>
    <col min="4357" max="4357" width="8.125" style="6" customWidth="1"/>
    <col min="4358" max="4358" width="6.875" style="6" customWidth="1"/>
    <col min="4359" max="4359" width="6.375" style="6" customWidth="1"/>
    <col min="4360" max="4360" width="8.125" style="6" customWidth="1"/>
    <col min="4361" max="4361" width="6.875" style="6" customWidth="1"/>
    <col min="4362" max="4362" width="6.125" style="6" customWidth="1"/>
    <col min="4363" max="4363" width="8.125" style="6" customWidth="1"/>
    <col min="4364" max="4364" width="6.875" style="6" customWidth="1"/>
    <col min="4365" max="4365" width="6.125" style="6" customWidth="1"/>
    <col min="4366" max="4366" width="8.125" style="6" customWidth="1"/>
    <col min="4367" max="4367" width="6.875" style="6" customWidth="1"/>
    <col min="4368" max="4368" width="6.125" style="6" customWidth="1"/>
    <col min="4369" max="4608" width="8.875" style="6"/>
    <col min="4609" max="4609" width="25.375" style="6" customWidth="1"/>
    <col min="4610" max="4610" width="8.875" style="6" customWidth="1"/>
    <col min="4611" max="4611" width="6.875" style="6" customWidth="1"/>
    <col min="4612" max="4612" width="6.375" style="6" customWidth="1"/>
    <col min="4613" max="4613" width="8.125" style="6" customWidth="1"/>
    <col min="4614" max="4614" width="6.875" style="6" customWidth="1"/>
    <col min="4615" max="4615" width="6.375" style="6" customWidth="1"/>
    <col min="4616" max="4616" width="8.125" style="6" customWidth="1"/>
    <col min="4617" max="4617" width="6.875" style="6" customWidth="1"/>
    <col min="4618" max="4618" width="6.125" style="6" customWidth="1"/>
    <col min="4619" max="4619" width="8.125" style="6" customWidth="1"/>
    <col min="4620" max="4620" width="6.875" style="6" customWidth="1"/>
    <col min="4621" max="4621" width="6.125" style="6" customWidth="1"/>
    <col min="4622" max="4622" width="8.125" style="6" customWidth="1"/>
    <col min="4623" max="4623" width="6.875" style="6" customWidth="1"/>
    <col min="4624" max="4624" width="6.125" style="6" customWidth="1"/>
    <col min="4625" max="4864" width="8.875" style="6"/>
    <col min="4865" max="4865" width="25.375" style="6" customWidth="1"/>
    <col min="4866" max="4866" width="8.875" style="6" customWidth="1"/>
    <col min="4867" max="4867" width="6.875" style="6" customWidth="1"/>
    <col min="4868" max="4868" width="6.375" style="6" customWidth="1"/>
    <col min="4869" max="4869" width="8.125" style="6" customWidth="1"/>
    <col min="4870" max="4870" width="6.875" style="6" customWidth="1"/>
    <col min="4871" max="4871" width="6.375" style="6" customWidth="1"/>
    <col min="4872" max="4872" width="8.125" style="6" customWidth="1"/>
    <col min="4873" max="4873" width="6.875" style="6" customWidth="1"/>
    <col min="4874" max="4874" width="6.125" style="6" customWidth="1"/>
    <col min="4875" max="4875" width="8.125" style="6" customWidth="1"/>
    <col min="4876" max="4876" width="6.875" style="6" customWidth="1"/>
    <col min="4877" max="4877" width="6.125" style="6" customWidth="1"/>
    <col min="4878" max="4878" width="8.125" style="6" customWidth="1"/>
    <col min="4879" max="4879" width="6.875" style="6" customWidth="1"/>
    <col min="4880" max="4880" width="6.125" style="6" customWidth="1"/>
    <col min="4881" max="5120" width="8.875" style="6"/>
    <col min="5121" max="5121" width="25.375" style="6" customWidth="1"/>
    <col min="5122" max="5122" width="8.875" style="6" customWidth="1"/>
    <col min="5123" max="5123" width="6.875" style="6" customWidth="1"/>
    <col min="5124" max="5124" width="6.375" style="6" customWidth="1"/>
    <col min="5125" max="5125" width="8.125" style="6" customWidth="1"/>
    <col min="5126" max="5126" width="6.875" style="6" customWidth="1"/>
    <col min="5127" max="5127" width="6.375" style="6" customWidth="1"/>
    <col min="5128" max="5128" width="8.125" style="6" customWidth="1"/>
    <col min="5129" max="5129" width="6.875" style="6" customWidth="1"/>
    <col min="5130" max="5130" width="6.125" style="6" customWidth="1"/>
    <col min="5131" max="5131" width="8.125" style="6" customWidth="1"/>
    <col min="5132" max="5132" width="6.875" style="6" customWidth="1"/>
    <col min="5133" max="5133" width="6.125" style="6" customWidth="1"/>
    <col min="5134" max="5134" width="8.125" style="6" customWidth="1"/>
    <col min="5135" max="5135" width="6.875" style="6" customWidth="1"/>
    <col min="5136" max="5136" width="6.125" style="6" customWidth="1"/>
    <col min="5137" max="5376" width="8.875" style="6"/>
    <col min="5377" max="5377" width="25.375" style="6" customWidth="1"/>
    <col min="5378" max="5378" width="8.875" style="6" customWidth="1"/>
    <col min="5379" max="5379" width="6.875" style="6" customWidth="1"/>
    <col min="5380" max="5380" width="6.375" style="6" customWidth="1"/>
    <col min="5381" max="5381" width="8.125" style="6" customWidth="1"/>
    <col min="5382" max="5382" width="6.875" style="6" customWidth="1"/>
    <col min="5383" max="5383" width="6.375" style="6" customWidth="1"/>
    <col min="5384" max="5384" width="8.125" style="6" customWidth="1"/>
    <col min="5385" max="5385" width="6.875" style="6" customWidth="1"/>
    <col min="5386" max="5386" width="6.125" style="6" customWidth="1"/>
    <col min="5387" max="5387" width="8.125" style="6" customWidth="1"/>
    <col min="5388" max="5388" width="6.875" style="6" customWidth="1"/>
    <col min="5389" max="5389" width="6.125" style="6" customWidth="1"/>
    <col min="5390" max="5390" width="8.125" style="6" customWidth="1"/>
    <col min="5391" max="5391" width="6.875" style="6" customWidth="1"/>
    <col min="5392" max="5392" width="6.125" style="6" customWidth="1"/>
    <col min="5393" max="5632" width="8.875" style="6"/>
    <col min="5633" max="5633" width="25.375" style="6" customWidth="1"/>
    <col min="5634" max="5634" width="8.875" style="6" customWidth="1"/>
    <col min="5635" max="5635" width="6.875" style="6" customWidth="1"/>
    <col min="5636" max="5636" width="6.375" style="6" customWidth="1"/>
    <col min="5637" max="5637" width="8.125" style="6" customWidth="1"/>
    <col min="5638" max="5638" width="6.875" style="6" customWidth="1"/>
    <col min="5639" max="5639" width="6.375" style="6" customWidth="1"/>
    <col min="5640" max="5640" width="8.125" style="6" customWidth="1"/>
    <col min="5641" max="5641" width="6.875" style="6" customWidth="1"/>
    <col min="5642" max="5642" width="6.125" style="6" customWidth="1"/>
    <col min="5643" max="5643" width="8.125" style="6" customWidth="1"/>
    <col min="5644" max="5644" width="6.875" style="6" customWidth="1"/>
    <col min="5645" max="5645" width="6.125" style="6" customWidth="1"/>
    <col min="5646" max="5646" width="8.125" style="6" customWidth="1"/>
    <col min="5647" max="5647" width="6.875" style="6" customWidth="1"/>
    <col min="5648" max="5648" width="6.125" style="6" customWidth="1"/>
    <col min="5649" max="5888" width="8.875" style="6"/>
    <col min="5889" max="5889" width="25.375" style="6" customWidth="1"/>
    <col min="5890" max="5890" width="8.875" style="6" customWidth="1"/>
    <col min="5891" max="5891" width="6.875" style="6" customWidth="1"/>
    <col min="5892" max="5892" width="6.375" style="6" customWidth="1"/>
    <col min="5893" max="5893" width="8.125" style="6" customWidth="1"/>
    <col min="5894" max="5894" width="6.875" style="6" customWidth="1"/>
    <col min="5895" max="5895" width="6.375" style="6" customWidth="1"/>
    <col min="5896" max="5896" width="8.125" style="6" customWidth="1"/>
    <col min="5897" max="5897" width="6.875" style="6" customWidth="1"/>
    <col min="5898" max="5898" width="6.125" style="6" customWidth="1"/>
    <col min="5899" max="5899" width="8.125" style="6" customWidth="1"/>
    <col min="5900" max="5900" width="6.875" style="6" customWidth="1"/>
    <col min="5901" max="5901" width="6.125" style="6" customWidth="1"/>
    <col min="5902" max="5902" width="8.125" style="6" customWidth="1"/>
    <col min="5903" max="5903" width="6.875" style="6" customWidth="1"/>
    <col min="5904" max="5904" width="6.125" style="6" customWidth="1"/>
    <col min="5905" max="6144" width="8.875" style="6"/>
    <col min="6145" max="6145" width="25.375" style="6" customWidth="1"/>
    <col min="6146" max="6146" width="8.875" style="6" customWidth="1"/>
    <col min="6147" max="6147" width="6.875" style="6" customWidth="1"/>
    <col min="6148" max="6148" width="6.375" style="6" customWidth="1"/>
    <col min="6149" max="6149" width="8.125" style="6" customWidth="1"/>
    <col min="6150" max="6150" width="6.875" style="6" customWidth="1"/>
    <col min="6151" max="6151" width="6.375" style="6" customWidth="1"/>
    <col min="6152" max="6152" width="8.125" style="6" customWidth="1"/>
    <col min="6153" max="6153" width="6.875" style="6" customWidth="1"/>
    <col min="6154" max="6154" width="6.125" style="6" customWidth="1"/>
    <col min="6155" max="6155" width="8.125" style="6" customWidth="1"/>
    <col min="6156" max="6156" width="6.875" style="6" customWidth="1"/>
    <col min="6157" max="6157" width="6.125" style="6" customWidth="1"/>
    <col min="6158" max="6158" width="8.125" style="6" customWidth="1"/>
    <col min="6159" max="6159" width="6.875" style="6" customWidth="1"/>
    <col min="6160" max="6160" width="6.125" style="6" customWidth="1"/>
    <col min="6161" max="6400" width="8.875" style="6"/>
    <col min="6401" max="6401" width="25.375" style="6" customWidth="1"/>
    <col min="6402" max="6402" width="8.875" style="6" customWidth="1"/>
    <col min="6403" max="6403" width="6.875" style="6" customWidth="1"/>
    <col min="6404" max="6404" width="6.375" style="6" customWidth="1"/>
    <col min="6405" max="6405" width="8.125" style="6" customWidth="1"/>
    <col min="6406" max="6406" width="6.875" style="6" customWidth="1"/>
    <col min="6407" max="6407" width="6.375" style="6" customWidth="1"/>
    <col min="6408" max="6408" width="8.125" style="6" customWidth="1"/>
    <col min="6409" max="6409" width="6.875" style="6" customWidth="1"/>
    <col min="6410" max="6410" width="6.125" style="6" customWidth="1"/>
    <col min="6411" max="6411" width="8.125" style="6" customWidth="1"/>
    <col min="6412" max="6412" width="6.875" style="6" customWidth="1"/>
    <col min="6413" max="6413" width="6.125" style="6" customWidth="1"/>
    <col min="6414" max="6414" width="8.125" style="6" customWidth="1"/>
    <col min="6415" max="6415" width="6.875" style="6" customWidth="1"/>
    <col min="6416" max="6416" width="6.125" style="6" customWidth="1"/>
    <col min="6417" max="6656" width="8.875" style="6"/>
    <col min="6657" max="6657" width="25.375" style="6" customWidth="1"/>
    <col min="6658" max="6658" width="8.875" style="6" customWidth="1"/>
    <col min="6659" max="6659" width="6.875" style="6" customWidth="1"/>
    <col min="6660" max="6660" width="6.375" style="6" customWidth="1"/>
    <col min="6661" max="6661" width="8.125" style="6" customWidth="1"/>
    <col min="6662" max="6662" width="6.875" style="6" customWidth="1"/>
    <col min="6663" max="6663" width="6.375" style="6" customWidth="1"/>
    <col min="6664" max="6664" width="8.125" style="6" customWidth="1"/>
    <col min="6665" max="6665" width="6.875" style="6" customWidth="1"/>
    <col min="6666" max="6666" width="6.125" style="6" customWidth="1"/>
    <col min="6667" max="6667" width="8.125" style="6" customWidth="1"/>
    <col min="6668" max="6668" width="6.875" style="6" customWidth="1"/>
    <col min="6669" max="6669" width="6.125" style="6" customWidth="1"/>
    <col min="6670" max="6670" width="8.125" style="6" customWidth="1"/>
    <col min="6671" max="6671" width="6.875" style="6" customWidth="1"/>
    <col min="6672" max="6672" width="6.125" style="6" customWidth="1"/>
    <col min="6673" max="6912" width="8.875" style="6"/>
    <col min="6913" max="6913" width="25.375" style="6" customWidth="1"/>
    <col min="6914" max="6914" width="8.875" style="6" customWidth="1"/>
    <col min="6915" max="6915" width="6.875" style="6" customWidth="1"/>
    <col min="6916" max="6916" width="6.375" style="6" customWidth="1"/>
    <col min="6917" max="6917" width="8.125" style="6" customWidth="1"/>
    <col min="6918" max="6918" width="6.875" style="6" customWidth="1"/>
    <col min="6919" max="6919" width="6.375" style="6" customWidth="1"/>
    <col min="6920" max="6920" width="8.125" style="6" customWidth="1"/>
    <col min="6921" max="6921" width="6.875" style="6" customWidth="1"/>
    <col min="6922" max="6922" width="6.125" style="6" customWidth="1"/>
    <col min="6923" max="6923" width="8.125" style="6" customWidth="1"/>
    <col min="6924" max="6924" width="6.875" style="6" customWidth="1"/>
    <col min="6925" max="6925" width="6.125" style="6" customWidth="1"/>
    <col min="6926" max="6926" width="8.125" style="6" customWidth="1"/>
    <col min="6927" max="6927" width="6.875" style="6" customWidth="1"/>
    <col min="6928" max="6928" width="6.125" style="6" customWidth="1"/>
    <col min="6929" max="7168" width="8.875" style="6"/>
    <col min="7169" max="7169" width="25.375" style="6" customWidth="1"/>
    <col min="7170" max="7170" width="8.875" style="6" customWidth="1"/>
    <col min="7171" max="7171" width="6.875" style="6" customWidth="1"/>
    <col min="7172" max="7172" width="6.375" style="6" customWidth="1"/>
    <col min="7173" max="7173" width="8.125" style="6" customWidth="1"/>
    <col min="7174" max="7174" width="6.875" style="6" customWidth="1"/>
    <col min="7175" max="7175" width="6.375" style="6" customWidth="1"/>
    <col min="7176" max="7176" width="8.125" style="6" customWidth="1"/>
    <col min="7177" max="7177" width="6.875" style="6" customWidth="1"/>
    <col min="7178" max="7178" width="6.125" style="6" customWidth="1"/>
    <col min="7179" max="7179" width="8.125" style="6" customWidth="1"/>
    <col min="7180" max="7180" width="6.875" style="6" customWidth="1"/>
    <col min="7181" max="7181" width="6.125" style="6" customWidth="1"/>
    <col min="7182" max="7182" width="8.125" style="6" customWidth="1"/>
    <col min="7183" max="7183" width="6.875" style="6" customWidth="1"/>
    <col min="7184" max="7184" width="6.125" style="6" customWidth="1"/>
    <col min="7185" max="7424" width="8.875" style="6"/>
    <col min="7425" max="7425" width="25.375" style="6" customWidth="1"/>
    <col min="7426" max="7426" width="8.875" style="6" customWidth="1"/>
    <col min="7427" max="7427" width="6.875" style="6" customWidth="1"/>
    <col min="7428" max="7428" width="6.375" style="6" customWidth="1"/>
    <col min="7429" max="7429" width="8.125" style="6" customWidth="1"/>
    <col min="7430" max="7430" width="6.875" style="6" customWidth="1"/>
    <col min="7431" max="7431" width="6.375" style="6" customWidth="1"/>
    <col min="7432" max="7432" width="8.125" style="6" customWidth="1"/>
    <col min="7433" max="7433" width="6.875" style="6" customWidth="1"/>
    <col min="7434" max="7434" width="6.125" style="6" customWidth="1"/>
    <col min="7435" max="7435" width="8.125" style="6" customWidth="1"/>
    <col min="7436" max="7436" width="6.875" style="6" customWidth="1"/>
    <col min="7437" max="7437" width="6.125" style="6" customWidth="1"/>
    <col min="7438" max="7438" width="8.125" style="6" customWidth="1"/>
    <col min="7439" max="7439" width="6.875" style="6" customWidth="1"/>
    <col min="7440" max="7440" width="6.125" style="6" customWidth="1"/>
    <col min="7441" max="7680" width="8.875" style="6"/>
    <col min="7681" max="7681" width="25.375" style="6" customWidth="1"/>
    <col min="7682" max="7682" width="8.875" style="6" customWidth="1"/>
    <col min="7683" max="7683" width="6.875" style="6" customWidth="1"/>
    <col min="7684" max="7684" width="6.375" style="6" customWidth="1"/>
    <col min="7685" max="7685" width="8.125" style="6" customWidth="1"/>
    <col min="7686" max="7686" width="6.875" style="6" customWidth="1"/>
    <col min="7687" max="7687" width="6.375" style="6" customWidth="1"/>
    <col min="7688" max="7688" width="8.125" style="6" customWidth="1"/>
    <col min="7689" max="7689" width="6.875" style="6" customWidth="1"/>
    <col min="7690" max="7690" width="6.125" style="6" customWidth="1"/>
    <col min="7691" max="7691" width="8.125" style="6" customWidth="1"/>
    <col min="7692" max="7692" width="6.875" style="6" customWidth="1"/>
    <col min="7693" max="7693" width="6.125" style="6" customWidth="1"/>
    <col min="7694" max="7694" width="8.125" style="6" customWidth="1"/>
    <col min="7695" max="7695" width="6.875" style="6" customWidth="1"/>
    <col min="7696" max="7696" width="6.125" style="6" customWidth="1"/>
    <col min="7697" max="7936" width="8.875" style="6"/>
    <col min="7937" max="7937" width="25.375" style="6" customWidth="1"/>
    <col min="7938" max="7938" width="8.875" style="6" customWidth="1"/>
    <col min="7939" max="7939" width="6.875" style="6" customWidth="1"/>
    <col min="7940" max="7940" width="6.375" style="6" customWidth="1"/>
    <col min="7941" max="7941" width="8.125" style="6" customWidth="1"/>
    <col min="7942" max="7942" width="6.875" style="6" customWidth="1"/>
    <col min="7943" max="7943" width="6.375" style="6" customWidth="1"/>
    <col min="7944" max="7944" width="8.125" style="6" customWidth="1"/>
    <col min="7945" max="7945" width="6.875" style="6" customWidth="1"/>
    <col min="7946" max="7946" width="6.125" style="6" customWidth="1"/>
    <col min="7947" max="7947" width="8.125" style="6" customWidth="1"/>
    <col min="7948" max="7948" width="6.875" style="6" customWidth="1"/>
    <col min="7949" max="7949" width="6.125" style="6" customWidth="1"/>
    <col min="7950" max="7950" width="8.125" style="6" customWidth="1"/>
    <col min="7951" max="7951" width="6.875" style="6" customWidth="1"/>
    <col min="7952" max="7952" width="6.125" style="6" customWidth="1"/>
    <col min="7953" max="8192" width="8.875" style="6"/>
    <col min="8193" max="8193" width="25.375" style="6" customWidth="1"/>
    <col min="8194" max="8194" width="8.875" style="6" customWidth="1"/>
    <col min="8195" max="8195" width="6.875" style="6" customWidth="1"/>
    <col min="8196" max="8196" width="6.375" style="6" customWidth="1"/>
    <col min="8197" max="8197" width="8.125" style="6" customWidth="1"/>
    <col min="8198" max="8198" width="6.875" style="6" customWidth="1"/>
    <col min="8199" max="8199" width="6.375" style="6" customWidth="1"/>
    <col min="8200" max="8200" width="8.125" style="6" customWidth="1"/>
    <col min="8201" max="8201" width="6.875" style="6" customWidth="1"/>
    <col min="8202" max="8202" width="6.125" style="6" customWidth="1"/>
    <col min="8203" max="8203" width="8.125" style="6" customWidth="1"/>
    <col min="8204" max="8204" width="6.875" style="6" customWidth="1"/>
    <col min="8205" max="8205" width="6.125" style="6" customWidth="1"/>
    <col min="8206" max="8206" width="8.125" style="6" customWidth="1"/>
    <col min="8207" max="8207" width="6.875" style="6" customWidth="1"/>
    <col min="8208" max="8208" width="6.125" style="6" customWidth="1"/>
    <col min="8209" max="8448" width="8.875" style="6"/>
    <col min="8449" max="8449" width="25.375" style="6" customWidth="1"/>
    <col min="8450" max="8450" width="8.875" style="6" customWidth="1"/>
    <col min="8451" max="8451" width="6.875" style="6" customWidth="1"/>
    <col min="8452" max="8452" width="6.375" style="6" customWidth="1"/>
    <col min="8453" max="8453" width="8.125" style="6" customWidth="1"/>
    <col min="8454" max="8454" width="6.875" style="6" customWidth="1"/>
    <col min="8455" max="8455" width="6.375" style="6" customWidth="1"/>
    <col min="8456" max="8456" width="8.125" style="6" customWidth="1"/>
    <col min="8457" max="8457" width="6.875" style="6" customWidth="1"/>
    <col min="8458" max="8458" width="6.125" style="6" customWidth="1"/>
    <col min="8459" max="8459" width="8.125" style="6" customWidth="1"/>
    <col min="8460" max="8460" width="6.875" style="6" customWidth="1"/>
    <col min="8461" max="8461" width="6.125" style="6" customWidth="1"/>
    <col min="8462" max="8462" width="8.125" style="6" customWidth="1"/>
    <col min="8463" max="8463" width="6.875" style="6" customWidth="1"/>
    <col min="8464" max="8464" width="6.125" style="6" customWidth="1"/>
    <col min="8465" max="8704" width="8.875" style="6"/>
    <col min="8705" max="8705" width="25.375" style="6" customWidth="1"/>
    <col min="8706" max="8706" width="8.875" style="6" customWidth="1"/>
    <col min="8707" max="8707" width="6.875" style="6" customWidth="1"/>
    <col min="8708" max="8708" width="6.375" style="6" customWidth="1"/>
    <col min="8709" max="8709" width="8.125" style="6" customWidth="1"/>
    <col min="8710" max="8710" width="6.875" style="6" customWidth="1"/>
    <col min="8711" max="8711" width="6.375" style="6" customWidth="1"/>
    <col min="8712" max="8712" width="8.125" style="6" customWidth="1"/>
    <col min="8713" max="8713" width="6.875" style="6" customWidth="1"/>
    <col min="8714" max="8714" width="6.125" style="6" customWidth="1"/>
    <col min="8715" max="8715" width="8.125" style="6" customWidth="1"/>
    <col min="8716" max="8716" width="6.875" style="6" customWidth="1"/>
    <col min="8717" max="8717" width="6.125" style="6" customWidth="1"/>
    <col min="8718" max="8718" width="8.125" style="6" customWidth="1"/>
    <col min="8719" max="8719" width="6.875" style="6" customWidth="1"/>
    <col min="8720" max="8720" width="6.125" style="6" customWidth="1"/>
    <col min="8721" max="8960" width="8.875" style="6"/>
    <col min="8961" max="8961" width="25.375" style="6" customWidth="1"/>
    <col min="8962" max="8962" width="8.875" style="6" customWidth="1"/>
    <col min="8963" max="8963" width="6.875" style="6" customWidth="1"/>
    <col min="8964" max="8964" width="6.375" style="6" customWidth="1"/>
    <col min="8965" max="8965" width="8.125" style="6" customWidth="1"/>
    <col min="8966" max="8966" width="6.875" style="6" customWidth="1"/>
    <col min="8967" max="8967" width="6.375" style="6" customWidth="1"/>
    <col min="8968" max="8968" width="8.125" style="6" customWidth="1"/>
    <col min="8969" max="8969" width="6.875" style="6" customWidth="1"/>
    <col min="8970" max="8970" width="6.125" style="6" customWidth="1"/>
    <col min="8971" max="8971" width="8.125" style="6" customWidth="1"/>
    <col min="8972" max="8972" width="6.875" style="6" customWidth="1"/>
    <col min="8973" max="8973" width="6.125" style="6" customWidth="1"/>
    <col min="8974" max="8974" width="8.125" style="6" customWidth="1"/>
    <col min="8975" max="8975" width="6.875" style="6" customWidth="1"/>
    <col min="8976" max="8976" width="6.125" style="6" customWidth="1"/>
    <col min="8977" max="9216" width="8.875" style="6"/>
    <col min="9217" max="9217" width="25.375" style="6" customWidth="1"/>
    <col min="9218" max="9218" width="8.875" style="6" customWidth="1"/>
    <col min="9219" max="9219" width="6.875" style="6" customWidth="1"/>
    <col min="9220" max="9220" width="6.375" style="6" customWidth="1"/>
    <col min="9221" max="9221" width="8.125" style="6" customWidth="1"/>
    <col min="9222" max="9222" width="6.875" style="6" customWidth="1"/>
    <col min="9223" max="9223" width="6.375" style="6" customWidth="1"/>
    <col min="9224" max="9224" width="8.125" style="6" customWidth="1"/>
    <col min="9225" max="9225" width="6.875" style="6" customWidth="1"/>
    <col min="9226" max="9226" width="6.125" style="6" customWidth="1"/>
    <col min="9227" max="9227" width="8.125" style="6" customWidth="1"/>
    <col min="9228" max="9228" width="6.875" style="6" customWidth="1"/>
    <col min="9229" max="9229" width="6.125" style="6" customWidth="1"/>
    <col min="9230" max="9230" width="8.125" style="6" customWidth="1"/>
    <col min="9231" max="9231" width="6.875" style="6" customWidth="1"/>
    <col min="9232" max="9232" width="6.125" style="6" customWidth="1"/>
    <col min="9233" max="9472" width="8.875" style="6"/>
    <col min="9473" max="9473" width="25.375" style="6" customWidth="1"/>
    <col min="9474" max="9474" width="8.875" style="6" customWidth="1"/>
    <col min="9475" max="9475" width="6.875" style="6" customWidth="1"/>
    <col min="9476" max="9476" width="6.375" style="6" customWidth="1"/>
    <col min="9477" max="9477" width="8.125" style="6" customWidth="1"/>
    <col min="9478" max="9478" width="6.875" style="6" customWidth="1"/>
    <col min="9479" max="9479" width="6.375" style="6" customWidth="1"/>
    <col min="9480" max="9480" width="8.125" style="6" customWidth="1"/>
    <col min="9481" max="9481" width="6.875" style="6" customWidth="1"/>
    <col min="9482" max="9482" width="6.125" style="6" customWidth="1"/>
    <col min="9483" max="9483" width="8.125" style="6" customWidth="1"/>
    <col min="9484" max="9484" width="6.875" style="6" customWidth="1"/>
    <col min="9485" max="9485" width="6.125" style="6" customWidth="1"/>
    <col min="9486" max="9486" width="8.125" style="6" customWidth="1"/>
    <col min="9487" max="9487" width="6.875" style="6" customWidth="1"/>
    <col min="9488" max="9488" width="6.125" style="6" customWidth="1"/>
    <col min="9489" max="9728" width="8.875" style="6"/>
    <col min="9729" max="9729" width="25.375" style="6" customWidth="1"/>
    <col min="9730" max="9730" width="8.875" style="6" customWidth="1"/>
    <col min="9731" max="9731" width="6.875" style="6" customWidth="1"/>
    <col min="9732" max="9732" width="6.375" style="6" customWidth="1"/>
    <col min="9733" max="9733" width="8.125" style="6" customWidth="1"/>
    <col min="9734" max="9734" width="6.875" style="6" customWidth="1"/>
    <col min="9735" max="9735" width="6.375" style="6" customWidth="1"/>
    <col min="9736" max="9736" width="8.125" style="6" customWidth="1"/>
    <col min="9737" max="9737" width="6.875" style="6" customWidth="1"/>
    <col min="9738" max="9738" width="6.125" style="6" customWidth="1"/>
    <col min="9739" max="9739" width="8.125" style="6" customWidth="1"/>
    <col min="9740" max="9740" width="6.875" style="6" customWidth="1"/>
    <col min="9741" max="9741" width="6.125" style="6" customWidth="1"/>
    <col min="9742" max="9742" width="8.125" style="6" customWidth="1"/>
    <col min="9743" max="9743" width="6.875" style="6" customWidth="1"/>
    <col min="9744" max="9744" width="6.125" style="6" customWidth="1"/>
    <col min="9745" max="9984" width="8.875" style="6"/>
    <col min="9985" max="9985" width="25.375" style="6" customWidth="1"/>
    <col min="9986" max="9986" width="8.875" style="6" customWidth="1"/>
    <col min="9987" max="9987" width="6.875" style="6" customWidth="1"/>
    <col min="9988" max="9988" width="6.375" style="6" customWidth="1"/>
    <col min="9989" max="9989" width="8.125" style="6" customWidth="1"/>
    <col min="9990" max="9990" width="6.875" style="6" customWidth="1"/>
    <col min="9991" max="9991" width="6.375" style="6" customWidth="1"/>
    <col min="9992" max="9992" width="8.125" style="6" customWidth="1"/>
    <col min="9993" max="9993" width="6.875" style="6" customWidth="1"/>
    <col min="9994" max="9994" width="6.125" style="6" customWidth="1"/>
    <col min="9995" max="9995" width="8.125" style="6" customWidth="1"/>
    <col min="9996" max="9996" width="6.875" style="6" customWidth="1"/>
    <col min="9997" max="9997" width="6.125" style="6" customWidth="1"/>
    <col min="9998" max="9998" width="8.125" style="6" customWidth="1"/>
    <col min="9999" max="9999" width="6.875" style="6" customWidth="1"/>
    <col min="10000" max="10000" width="6.125" style="6" customWidth="1"/>
    <col min="10001" max="10240" width="8.875" style="6"/>
    <col min="10241" max="10241" width="25.375" style="6" customWidth="1"/>
    <col min="10242" max="10242" width="8.875" style="6" customWidth="1"/>
    <col min="10243" max="10243" width="6.875" style="6" customWidth="1"/>
    <col min="10244" max="10244" width="6.375" style="6" customWidth="1"/>
    <col min="10245" max="10245" width="8.125" style="6" customWidth="1"/>
    <col min="10246" max="10246" width="6.875" style="6" customWidth="1"/>
    <col min="10247" max="10247" width="6.375" style="6" customWidth="1"/>
    <col min="10248" max="10248" width="8.125" style="6" customWidth="1"/>
    <col min="10249" max="10249" width="6.875" style="6" customWidth="1"/>
    <col min="10250" max="10250" width="6.125" style="6" customWidth="1"/>
    <col min="10251" max="10251" width="8.125" style="6" customWidth="1"/>
    <col min="10252" max="10252" width="6.875" style="6" customWidth="1"/>
    <col min="10253" max="10253" width="6.125" style="6" customWidth="1"/>
    <col min="10254" max="10254" width="8.125" style="6" customWidth="1"/>
    <col min="10255" max="10255" width="6.875" style="6" customWidth="1"/>
    <col min="10256" max="10256" width="6.125" style="6" customWidth="1"/>
    <col min="10257" max="10496" width="8.875" style="6"/>
    <col min="10497" max="10497" width="25.375" style="6" customWidth="1"/>
    <col min="10498" max="10498" width="8.875" style="6" customWidth="1"/>
    <col min="10499" max="10499" width="6.875" style="6" customWidth="1"/>
    <col min="10500" max="10500" width="6.375" style="6" customWidth="1"/>
    <col min="10501" max="10501" width="8.125" style="6" customWidth="1"/>
    <col min="10502" max="10502" width="6.875" style="6" customWidth="1"/>
    <col min="10503" max="10503" width="6.375" style="6" customWidth="1"/>
    <col min="10504" max="10504" width="8.125" style="6" customWidth="1"/>
    <col min="10505" max="10505" width="6.875" style="6" customWidth="1"/>
    <col min="10506" max="10506" width="6.125" style="6" customWidth="1"/>
    <col min="10507" max="10507" width="8.125" style="6" customWidth="1"/>
    <col min="10508" max="10508" width="6.875" style="6" customWidth="1"/>
    <col min="10509" max="10509" width="6.125" style="6" customWidth="1"/>
    <col min="10510" max="10510" width="8.125" style="6" customWidth="1"/>
    <col min="10511" max="10511" width="6.875" style="6" customWidth="1"/>
    <col min="10512" max="10512" width="6.125" style="6" customWidth="1"/>
    <col min="10513" max="10752" width="8.875" style="6"/>
    <col min="10753" max="10753" width="25.375" style="6" customWidth="1"/>
    <col min="10754" max="10754" width="8.875" style="6" customWidth="1"/>
    <col min="10755" max="10755" width="6.875" style="6" customWidth="1"/>
    <col min="10756" max="10756" width="6.375" style="6" customWidth="1"/>
    <col min="10757" max="10757" width="8.125" style="6" customWidth="1"/>
    <col min="10758" max="10758" width="6.875" style="6" customWidth="1"/>
    <col min="10759" max="10759" width="6.375" style="6" customWidth="1"/>
    <col min="10760" max="10760" width="8.125" style="6" customWidth="1"/>
    <col min="10761" max="10761" width="6.875" style="6" customWidth="1"/>
    <col min="10762" max="10762" width="6.125" style="6" customWidth="1"/>
    <col min="10763" max="10763" width="8.125" style="6" customWidth="1"/>
    <col min="10764" max="10764" width="6.875" style="6" customWidth="1"/>
    <col min="10765" max="10765" width="6.125" style="6" customWidth="1"/>
    <col min="10766" max="10766" width="8.125" style="6" customWidth="1"/>
    <col min="10767" max="10767" width="6.875" style="6" customWidth="1"/>
    <col min="10768" max="10768" width="6.125" style="6" customWidth="1"/>
    <col min="10769" max="11008" width="8.875" style="6"/>
    <col min="11009" max="11009" width="25.375" style="6" customWidth="1"/>
    <col min="11010" max="11010" width="8.875" style="6" customWidth="1"/>
    <col min="11011" max="11011" width="6.875" style="6" customWidth="1"/>
    <col min="11012" max="11012" width="6.375" style="6" customWidth="1"/>
    <col min="11013" max="11013" width="8.125" style="6" customWidth="1"/>
    <col min="11014" max="11014" width="6.875" style="6" customWidth="1"/>
    <col min="11015" max="11015" width="6.375" style="6" customWidth="1"/>
    <col min="11016" max="11016" width="8.125" style="6" customWidth="1"/>
    <col min="11017" max="11017" width="6.875" style="6" customWidth="1"/>
    <col min="11018" max="11018" width="6.125" style="6" customWidth="1"/>
    <col min="11019" max="11019" width="8.125" style="6" customWidth="1"/>
    <col min="11020" max="11020" width="6.875" style="6" customWidth="1"/>
    <col min="11021" max="11021" width="6.125" style="6" customWidth="1"/>
    <col min="11022" max="11022" width="8.125" style="6" customWidth="1"/>
    <col min="11023" max="11023" width="6.875" style="6" customWidth="1"/>
    <col min="11024" max="11024" width="6.125" style="6" customWidth="1"/>
    <col min="11025" max="11264" width="8.875" style="6"/>
    <col min="11265" max="11265" width="25.375" style="6" customWidth="1"/>
    <col min="11266" max="11266" width="8.875" style="6" customWidth="1"/>
    <col min="11267" max="11267" width="6.875" style="6" customWidth="1"/>
    <col min="11268" max="11268" width="6.375" style="6" customWidth="1"/>
    <col min="11269" max="11269" width="8.125" style="6" customWidth="1"/>
    <col min="11270" max="11270" width="6.875" style="6" customWidth="1"/>
    <col min="11271" max="11271" width="6.375" style="6" customWidth="1"/>
    <col min="11272" max="11272" width="8.125" style="6" customWidth="1"/>
    <col min="11273" max="11273" width="6.875" style="6" customWidth="1"/>
    <col min="11274" max="11274" width="6.125" style="6" customWidth="1"/>
    <col min="11275" max="11275" width="8.125" style="6" customWidth="1"/>
    <col min="11276" max="11276" width="6.875" style="6" customWidth="1"/>
    <col min="11277" max="11277" width="6.125" style="6" customWidth="1"/>
    <col min="11278" max="11278" width="8.125" style="6" customWidth="1"/>
    <col min="11279" max="11279" width="6.875" style="6" customWidth="1"/>
    <col min="11280" max="11280" width="6.125" style="6" customWidth="1"/>
    <col min="11281" max="11520" width="8.875" style="6"/>
    <col min="11521" max="11521" width="25.375" style="6" customWidth="1"/>
    <col min="11522" max="11522" width="8.875" style="6" customWidth="1"/>
    <col min="11523" max="11523" width="6.875" style="6" customWidth="1"/>
    <col min="11524" max="11524" width="6.375" style="6" customWidth="1"/>
    <col min="11525" max="11525" width="8.125" style="6" customWidth="1"/>
    <col min="11526" max="11526" width="6.875" style="6" customWidth="1"/>
    <col min="11527" max="11527" width="6.375" style="6" customWidth="1"/>
    <col min="11528" max="11528" width="8.125" style="6" customWidth="1"/>
    <col min="11529" max="11529" width="6.875" style="6" customWidth="1"/>
    <col min="11530" max="11530" width="6.125" style="6" customWidth="1"/>
    <col min="11531" max="11531" width="8.125" style="6" customWidth="1"/>
    <col min="11532" max="11532" width="6.875" style="6" customWidth="1"/>
    <col min="11533" max="11533" width="6.125" style="6" customWidth="1"/>
    <col min="11534" max="11534" width="8.125" style="6" customWidth="1"/>
    <col min="11535" max="11535" width="6.875" style="6" customWidth="1"/>
    <col min="11536" max="11536" width="6.125" style="6" customWidth="1"/>
    <col min="11537" max="11776" width="8.875" style="6"/>
    <col min="11777" max="11777" width="25.375" style="6" customWidth="1"/>
    <col min="11778" max="11778" width="8.875" style="6" customWidth="1"/>
    <col min="11779" max="11779" width="6.875" style="6" customWidth="1"/>
    <col min="11780" max="11780" width="6.375" style="6" customWidth="1"/>
    <col min="11781" max="11781" width="8.125" style="6" customWidth="1"/>
    <col min="11782" max="11782" width="6.875" style="6" customWidth="1"/>
    <col min="11783" max="11783" width="6.375" style="6" customWidth="1"/>
    <col min="11784" max="11784" width="8.125" style="6" customWidth="1"/>
    <col min="11785" max="11785" width="6.875" style="6" customWidth="1"/>
    <col min="11786" max="11786" width="6.125" style="6" customWidth="1"/>
    <col min="11787" max="11787" width="8.125" style="6" customWidth="1"/>
    <col min="11788" max="11788" width="6.875" style="6" customWidth="1"/>
    <col min="11789" max="11789" width="6.125" style="6" customWidth="1"/>
    <col min="11790" max="11790" width="8.125" style="6" customWidth="1"/>
    <col min="11791" max="11791" width="6.875" style="6" customWidth="1"/>
    <col min="11792" max="11792" width="6.125" style="6" customWidth="1"/>
    <col min="11793" max="12032" width="8.875" style="6"/>
    <col min="12033" max="12033" width="25.375" style="6" customWidth="1"/>
    <col min="12034" max="12034" width="8.875" style="6" customWidth="1"/>
    <col min="12035" max="12035" width="6.875" style="6" customWidth="1"/>
    <col min="12036" max="12036" width="6.375" style="6" customWidth="1"/>
    <col min="12037" max="12037" width="8.125" style="6" customWidth="1"/>
    <col min="12038" max="12038" width="6.875" style="6" customWidth="1"/>
    <col min="12039" max="12039" width="6.375" style="6" customWidth="1"/>
    <col min="12040" max="12040" width="8.125" style="6" customWidth="1"/>
    <col min="12041" max="12041" width="6.875" style="6" customWidth="1"/>
    <col min="12042" max="12042" width="6.125" style="6" customWidth="1"/>
    <col min="12043" max="12043" width="8.125" style="6" customWidth="1"/>
    <col min="12044" max="12044" width="6.875" style="6" customWidth="1"/>
    <col min="12045" max="12045" width="6.125" style="6" customWidth="1"/>
    <col min="12046" max="12046" width="8.125" style="6" customWidth="1"/>
    <col min="12047" max="12047" width="6.875" style="6" customWidth="1"/>
    <col min="12048" max="12048" width="6.125" style="6" customWidth="1"/>
    <col min="12049" max="12288" width="8.875" style="6"/>
    <col min="12289" max="12289" width="25.375" style="6" customWidth="1"/>
    <col min="12290" max="12290" width="8.875" style="6" customWidth="1"/>
    <col min="12291" max="12291" width="6.875" style="6" customWidth="1"/>
    <col min="12292" max="12292" width="6.375" style="6" customWidth="1"/>
    <col min="12293" max="12293" width="8.125" style="6" customWidth="1"/>
    <col min="12294" max="12294" width="6.875" style="6" customWidth="1"/>
    <col min="12295" max="12295" width="6.375" style="6" customWidth="1"/>
    <col min="12296" max="12296" width="8.125" style="6" customWidth="1"/>
    <col min="12297" max="12297" width="6.875" style="6" customWidth="1"/>
    <col min="12298" max="12298" width="6.125" style="6" customWidth="1"/>
    <col min="12299" max="12299" width="8.125" style="6" customWidth="1"/>
    <col min="12300" max="12300" width="6.875" style="6" customWidth="1"/>
    <col min="12301" max="12301" width="6.125" style="6" customWidth="1"/>
    <col min="12302" max="12302" width="8.125" style="6" customWidth="1"/>
    <col min="12303" max="12303" width="6.875" style="6" customWidth="1"/>
    <col min="12304" max="12304" width="6.125" style="6" customWidth="1"/>
    <col min="12305" max="12544" width="8.875" style="6"/>
    <col min="12545" max="12545" width="25.375" style="6" customWidth="1"/>
    <col min="12546" max="12546" width="8.875" style="6" customWidth="1"/>
    <col min="12547" max="12547" width="6.875" style="6" customWidth="1"/>
    <col min="12548" max="12548" width="6.375" style="6" customWidth="1"/>
    <col min="12549" max="12549" width="8.125" style="6" customWidth="1"/>
    <col min="12550" max="12550" width="6.875" style="6" customWidth="1"/>
    <col min="12551" max="12551" width="6.375" style="6" customWidth="1"/>
    <col min="12552" max="12552" width="8.125" style="6" customWidth="1"/>
    <col min="12553" max="12553" width="6.875" style="6" customWidth="1"/>
    <col min="12554" max="12554" width="6.125" style="6" customWidth="1"/>
    <col min="12555" max="12555" width="8.125" style="6" customWidth="1"/>
    <col min="12556" max="12556" width="6.875" style="6" customWidth="1"/>
    <col min="12557" max="12557" width="6.125" style="6" customWidth="1"/>
    <col min="12558" max="12558" width="8.125" style="6" customWidth="1"/>
    <col min="12559" max="12559" width="6.875" style="6" customWidth="1"/>
    <col min="12560" max="12560" width="6.125" style="6" customWidth="1"/>
    <col min="12561" max="12800" width="8.875" style="6"/>
    <col min="12801" max="12801" width="25.375" style="6" customWidth="1"/>
    <col min="12802" max="12802" width="8.875" style="6" customWidth="1"/>
    <col min="12803" max="12803" width="6.875" style="6" customWidth="1"/>
    <col min="12804" max="12804" width="6.375" style="6" customWidth="1"/>
    <col min="12805" max="12805" width="8.125" style="6" customWidth="1"/>
    <col min="12806" max="12806" width="6.875" style="6" customWidth="1"/>
    <col min="12807" max="12807" width="6.375" style="6" customWidth="1"/>
    <col min="12808" max="12808" width="8.125" style="6" customWidth="1"/>
    <col min="12809" max="12809" width="6.875" style="6" customWidth="1"/>
    <col min="12810" max="12810" width="6.125" style="6" customWidth="1"/>
    <col min="12811" max="12811" width="8.125" style="6" customWidth="1"/>
    <col min="12812" max="12812" width="6.875" style="6" customWidth="1"/>
    <col min="12813" max="12813" width="6.125" style="6" customWidth="1"/>
    <col min="12814" max="12814" width="8.125" style="6" customWidth="1"/>
    <col min="12815" max="12815" width="6.875" style="6" customWidth="1"/>
    <col min="12816" max="12816" width="6.125" style="6" customWidth="1"/>
    <col min="12817" max="13056" width="8.875" style="6"/>
    <col min="13057" max="13057" width="25.375" style="6" customWidth="1"/>
    <col min="13058" max="13058" width="8.875" style="6" customWidth="1"/>
    <col min="13059" max="13059" width="6.875" style="6" customWidth="1"/>
    <col min="13060" max="13060" width="6.375" style="6" customWidth="1"/>
    <col min="13061" max="13061" width="8.125" style="6" customWidth="1"/>
    <col min="13062" max="13062" width="6.875" style="6" customWidth="1"/>
    <col min="13063" max="13063" width="6.375" style="6" customWidth="1"/>
    <col min="13064" max="13064" width="8.125" style="6" customWidth="1"/>
    <col min="13065" max="13065" width="6.875" style="6" customWidth="1"/>
    <col min="13066" max="13066" width="6.125" style="6" customWidth="1"/>
    <col min="13067" max="13067" width="8.125" style="6" customWidth="1"/>
    <col min="13068" max="13068" width="6.875" style="6" customWidth="1"/>
    <col min="13069" max="13069" width="6.125" style="6" customWidth="1"/>
    <col min="13070" max="13070" width="8.125" style="6" customWidth="1"/>
    <col min="13071" max="13071" width="6.875" style="6" customWidth="1"/>
    <col min="13072" max="13072" width="6.125" style="6" customWidth="1"/>
    <col min="13073" max="13312" width="8.875" style="6"/>
    <col min="13313" max="13313" width="25.375" style="6" customWidth="1"/>
    <col min="13314" max="13314" width="8.875" style="6" customWidth="1"/>
    <col min="13315" max="13315" width="6.875" style="6" customWidth="1"/>
    <col min="13316" max="13316" width="6.375" style="6" customWidth="1"/>
    <col min="13317" max="13317" width="8.125" style="6" customWidth="1"/>
    <col min="13318" max="13318" width="6.875" style="6" customWidth="1"/>
    <col min="13319" max="13319" width="6.375" style="6" customWidth="1"/>
    <col min="13320" max="13320" width="8.125" style="6" customWidth="1"/>
    <col min="13321" max="13321" width="6.875" style="6" customWidth="1"/>
    <col min="13322" max="13322" width="6.125" style="6" customWidth="1"/>
    <col min="13323" max="13323" width="8.125" style="6" customWidth="1"/>
    <col min="13324" max="13324" width="6.875" style="6" customWidth="1"/>
    <col min="13325" max="13325" width="6.125" style="6" customWidth="1"/>
    <col min="13326" max="13326" width="8.125" style="6" customWidth="1"/>
    <col min="13327" max="13327" width="6.875" style="6" customWidth="1"/>
    <col min="13328" max="13328" width="6.125" style="6" customWidth="1"/>
    <col min="13329" max="13568" width="8.875" style="6"/>
    <col min="13569" max="13569" width="25.375" style="6" customWidth="1"/>
    <col min="13570" max="13570" width="8.875" style="6" customWidth="1"/>
    <col min="13571" max="13571" width="6.875" style="6" customWidth="1"/>
    <col min="13572" max="13572" width="6.375" style="6" customWidth="1"/>
    <col min="13573" max="13573" width="8.125" style="6" customWidth="1"/>
    <col min="13574" max="13574" width="6.875" style="6" customWidth="1"/>
    <col min="13575" max="13575" width="6.375" style="6" customWidth="1"/>
    <col min="13576" max="13576" width="8.125" style="6" customWidth="1"/>
    <col min="13577" max="13577" width="6.875" style="6" customWidth="1"/>
    <col min="13578" max="13578" width="6.125" style="6" customWidth="1"/>
    <col min="13579" max="13579" width="8.125" style="6" customWidth="1"/>
    <col min="13580" max="13580" width="6.875" style="6" customWidth="1"/>
    <col min="13581" max="13581" width="6.125" style="6" customWidth="1"/>
    <col min="13582" max="13582" width="8.125" style="6" customWidth="1"/>
    <col min="13583" max="13583" width="6.875" style="6" customWidth="1"/>
    <col min="13584" max="13584" width="6.125" style="6" customWidth="1"/>
    <col min="13585" max="13824" width="8.875" style="6"/>
    <col min="13825" max="13825" width="25.375" style="6" customWidth="1"/>
    <col min="13826" max="13826" width="8.875" style="6" customWidth="1"/>
    <col min="13827" max="13827" width="6.875" style="6" customWidth="1"/>
    <col min="13828" max="13828" width="6.375" style="6" customWidth="1"/>
    <col min="13829" max="13829" width="8.125" style="6" customWidth="1"/>
    <col min="13830" max="13830" width="6.875" style="6" customWidth="1"/>
    <col min="13831" max="13831" width="6.375" style="6" customWidth="1"/>
    <col min="13832" max="13832" width="8.125" style="6" customWidth="1"/>
    <col min="13833" max="13833" width="6.875" style="6" customWidth="1"/>
    <col min="13834" max="13834" width="6.125" style="6" customWidth="1"/>
    <col min="13835" max="13835" width="8.125" style="6" customWidth="1"/>
    <col min="13836" max="13836" width="6.875" style="6" customWidth="1"/>
    <col min="13837" max="13837" width="6.125" style="6" customWidth="1"/>
    <col min="13838" max="13838" width="8.125" style="6" customWidth="1"/>
    <col min="13839" max="13839" width="6.875" style="6" customWidth="1"/>
    <col min="13840" max="13840" width="6.125" style="6" customWidth="1"/>
    <col min="13841" max="14080" width="8.875" style="6"/>
    <col min="14081" max="14081" width="25.375" style="6" customWidth="1"/>
    <col min="14082" max="14082" width="8.875" style="6" customWidth="1"/>
    <col min="14083" max="14083" width="6.875" style="6" customWidth="1"/>
    <col min="14084" max="14084" width="6.375" style="6" customWidth="1"/>
    <col min="14085" max="14085" width="8.125" style="6" customWidth="1"/>
    <col min="14086" max="14086" width="6.875" style="6" customWidth="1"/>
    <col min="14087" max="14087" width="6.375" style="6" customWidth="1"/>
    <col min="14088" max="14088" width="8.125" style="6" customWidth="1"/>
    <col min="14089" max="14089" width="6.875" style="6" customWidth="1"/>
    <col min="14090" max="14090" width="6.125" style="6" customWidth="1"/>
    <col min="14091" max="14091" width="8.125" style="6" customWidth="1"/>
    <col min="14092" max="14092" width="6.875" style="6" customWidth="1"/>
    <col min="14093" max="14093" width="6.125" style="6" customWidth="1"/>
    <col min="14094" max="14094" width="8.125" style="6" customWidth="1"/>
    <col min="14095" max="14095" width="6.875" style="6" customWidth="1"/>
    <col min="14096" max="14096" width="6.125" style="6" customWidth="1"/>
    <col min="14097" max="14336" width="8.875" style="6"/>
    <col min="14337" max="14337" width="25.375" style="6" customWidth="1"/>
    <col min="14338" max="14338" width="8.875" style="6" customWidth="1"/>
    <col min="14339" max="14339" width="6.875" style="6" customWidth="1"/>
    <col min="14340" max="14340" width="6.375" style="6" customWidth="1"/>
    <col min="14341" max="14341" width="8.125" style="6" customWidth="1"/>
    <col min="14342" max="14342" width="6.875" style="6" customWidth="1"/>
    <col min="14343" max="14343" width="6.375" style="6" customWidth="1"/>
    <col min="14344" max="14344" width="8.125" style="6" customWidth="1"/>
    <col min="14345" max="14345" width="6.875" style="6" customWidth="1"/>
    <col min="14346" max="14346" width="6.125" style="6" customWidth="1"/>
    <col min="14347" max="14347" width="8.125" style="6" customWidth="1"/>
    <col min="14348" max="14348" width="6.875" style="6" customWidth="1"/>
    <col min="14349" max="14349" width="6.125" style="6" customWidth="1"/>
    <col min="14350" max="14350" width="8.125" style="6" customWidth="1"/>
    <col min="14351" max="14351" width="6.875" style="6" customWidth="1"/>
    <col min="14352" max="14352" width="6.125" style="6" customWidth="1"/>
    <col min="14353" max="14592" width="8.875" style="6"/>
    <col min="14593" max="14593" width="25.375" style="6" customWidth="1"/>
    <col min="14594" max="14594" width="8.875" style="6" customWidth="1"/>
    <col min="14595" max="14595" width="6.875" style="6" customWidth="1"/>
    <col min="14596" max="14596" width="6.375" style="6" customWidth="1"/>
    <col min="14597" max="14597" width="8.125" style="6" customWidth="1"/>
    <col min="14598" max="14598" width="6.875" style="6" customWidth="1"/>
    <col min="14599" max="14599" width="6.375" style="6" customWidth="1"/>
    <col min="14600" max="14600" width="8.125" style="6" customWidth="1"/>
    <col min="14601" max="14601" width="6.875" style="6" customWidth="1"/>
    <col min="14602" max="14602" width="6.125" style="6" customWidth="1"/>
    <col min="14603" max="14603" width="8.125" style="6" customWidth="1"/>
    <col min="14604" max="14604" width="6.875" style="6" customWidth="1"/>
    <col min="14605" max="14605" width="6.125" style="6" customWidth="1"/>
    <col min="14606" max="14606" width="8.125" style="6" customWidth="1"/>
    <col min="14607" max="14607" width="6.875" style="6" customWidth="1"/>
    <col min="14608" max="14608" width="6.125" style="6" customWidth="1"/>
    <col min="14609" max="14848" width="8.875" style="6"/>
    <col min="14849" max="14849" width="25.375" style="6" customWidth="1"/>
    <col min="14850" max="14850" width="8.875" style="6" customWidth="1"/>
    <col min="14851" max="14851" width="6.875" style="6" customWidth="1"/>
    <col min="14852" max="14852" width="6.375" style="6" customWidth="1"/>
    <col min="14853" max="14853" width="8.125" style="6" customWidth="1"/>
    <col min="14854" max="14854" width="6.875" style="6" customWidth="1"/>
    <col min="14855" max="14855" width="6.375" style="6" customWidth="1"/>
    <col min="14856" max="14856" width="8.125" style="6" customWidth="1"/>
    <col min="14857" max="14857" width="6.875" style="6" customWidth="1"/>
    <col min="14858" max="14858" width="6.125" style="6" customWidth="1"/>
    <col min="14859" max="14859" width="8.125" style="6" customWidth="1"/>
    <col min="14860" max="14860" width="6.875" style="6" customWidth="1"/>
    <col min="14861" max="14861" width="6.125" style="6" customWidth="1"/>
    <col min="14862" max="14862" width="8.125" style="6" customWidth="1"/>
    <col min="14863" max="14863" width="6.875" style="6" customWidth="1"/>
    <col min="14864" max="14864" width="6.125" style="6" customWidth="1"/>
    <col min="14865" max="15104" width="8.875" style="6"/>
    <col min="15105" max="15105" width="25.375" style="6" customWidth="1"/>
    <col min="15106" max="15106" width="8.875" style="6" customWidth="1"/>
    <col min="15107" max="15107" width="6.875" style="6" customWidth="1"/>
    <col min="15108" max="15108" width="6.375" style="6" customWidth="1"/>
    <col min="15109" max="15109" width="8.125" style="6" customWidth="1"/>
    <col min="15110" max="15110" width="6.875" style="6" customWidth="1"/>
    <col min="15111" max="15111" width="6.375" style="6" customWidth="1"/>
    <col min="15112" max="15112" width="8.125" style="6" customWidth="1"/>
    <col min="15113" max="15113" width="6.875" style="6" customWidth="1"/>
    <col min="15114" max="15114" width="6.125" style="6" customWidth="1"/>
    <col min="15115" max="15115" width="8.125" style="6" customWidth="1"/>
    <col min="15116" max="15116" width="6.875" style="6" customWidth="1"/>
    <col min="15117" max="15117" width="6.125" style="6" customWidth="1"/>
    <col min="15118" max="15118" width="8.125" style="6" customWidth="1"/>
    <col min="15119" max="15119" width="6.875" style="6" customWidth="1"/>
    <col min="15120" max="15120" width="6.125" style="6" customWidth="1"/>
    <col min="15121" max="15360" width="8.875" style="6"/>
    <col min="15361" max="15361" width="25.375" style="6" customWidth="1"/>
    <col min="15362" max="15362" width="8.875" style="6" customWidth="1"/>
    <col min="15363" max="15363" width="6.875" style="6" customWidth="1"/>
    <col min="15364" max="15364" width="6.375" style="6" customWidth="1"/>
    <col min="15365" max="15365" width="8.125" style="6" customWidth="1"/>
    <col min="15366" max="15366" width="6.875" style="6" customWidth="1"/>
    <col min="15367" max="15367" width="6.375" style="6" customWidth="1"/>
    <col min="15368" max="15368" width="8.125" style="6" customWidth="1"/>
    <col min="15369" max="15369" width="6.875" style="6" customWidth="1"/>
    <col min="15370" max="15370" width="6.125" style="6" customWidth="1"/>
    <col min="15371" max="15371" width="8.125" style="6" customWidth="1"/>
    <col min="15372" max="15372" width="6.875" style="6" customWidth="1"/>
    <col min="15373" max="15373" width="6.125" style="6" customWidth="1"/>
    <col min="15374" max="15374" width="8.125" style="6" customWidth="1"/>
    <col min="15375" max="15375" width="6.875" style="6" customWidth="1"/>
    <col min="15376" max="15376" width="6.125" style="6" customWidth="1"/>
    <col min="15377" max="15616" width="8.875" style="6"/>
    <col min="15617" max="15617" width="25.375" style="6" customWidth="1"/>
    <col min="15618" max="15618" width="8.875" style="6" customWidth="1"/>
    <col min="15619" max="15619" width="6.875" style="6" customWidth="1"/>
    <col min="15620" max="15620" width="6.375" style="6" customWidth="1"/>
    <col min="15621" max="15621" width="8.125" style="6" customWidth="1"/>
    <col min="15622" max="15622" width="6.875" style="6" customWidth="1"/>
    <col min="15623" max="15623" width="6.375" style="6" customWidth="1"/>
    <col min="15624" max="15624" width="8.125" style="6" customWidth="1"/>
    <col min="15625" max="15625" width="6.875" style="6" customWidth="1"/>
    <col min="15626" max="15626" width="6.125" style="6" customWidth="1"/>
    <col min="15627" max="15627" width="8.125" style="6" customWidth="1"/>
    <col min="15628" max="15628" width="6.875" style="6" customWidth="1"/>
    <col min="15629" max="15629" width="6.125" style="6" customWidth="1"/>
    <col min="15630" max="15630" width="8.125" style="6" customWidth="1"/>
    <col min="15631" max="15631" width="6.875" style="6" customWidth="1"/>
    <col min="15632" max="15632" width="6.125" style="6" customWidth="1"/>
    <col min="15633" max="15872" width="8.875" style="6"/>
    <col min="15873" max="15873" width="25.375" style="6" customWidth="1"/>
    <col min="15874" max="15874" width="8.875" style="6" customWidth="1"/>
    <col min="15875" max="15875" width="6.875" style="6" customWidth="1"/>
    <col min="15876" max="15876" width="6.375" style="6" customWidth="1"/>
    <col min="15877" max="15877" width="8.125" style="6" customWidth="1"/>
    <col min="15878" max="15878" width="6.875" style="6" customWidth="1"/>
    <col min="15879" max="15879" width="6.375" style="6" customWidth="1"/>
    <col min="15880" max="15880" width="8.125" style="6" customWidth="1"/>
    <col min="15881" max="15881" width="6.875" style="6" customWidth="1"/>
    <col min="15882" max="15882" width="6.125" style="6" customWidth="1"/>
    <col min="15883" max="15883" width="8.125" style="6" customWidth="1"/>
    <col min="15884" max="15884" width="6.875" style="6" customWidth="1"/>
    <col min="15885" max="15885" width="6.125" style="6" customWidth="1"/>
    <col min="15886" max="15886" width="8.125" style="6" customWidth="1"/>
    <col min="15887" max="15887" width="6.875" style="6" customWidth="1"/>
    <col min="15888" max="15888" width="6.125" style="6" customWidth="1"/>
    <col min="15889" max="16128" width="8.875" style="6"/>
    <col min="16129" max="16129" width="25.375" style="6" customWidth="1"/>
    <col min="16130" max="16130" width="8.875" style="6" customWidth="1"/>
    <col min="16131" max="16131" width="6.875" style="6" customWidth="1"/>
    <col min="16132" max="16132" width="6.375" style="6" customWidth="1"/>
    <col min="16133" max="16133" width="8.125" style="6" customWidth="1"/>
    <col min="16134" max="16134" width="6.875" style="6" customWidth="1"/>
    <col min="16135" max="16135" width="6.375" style="6" customWidth="1"/>
    <col min="16136" max="16136" width="8.125" style="6" customWidth="1"/>
    <col min="16137" max="16137" width="6.875" style="6" customWidth="1"/>
    <col min="16138" max="16138" width="6.125" style="6" customWidth="1"/>
    <col min="16139" max="16139" width="8.125" style="6" customWidth="1"/>
    <col min="16140" max="16140" width="6.875" style="6" customWidth="1"/>
    <col min="16141" max="16141" width="6.125" style="6" customWidth="1"/>
    <col min="16142" max="16142" width="8.125" style="6" customWidth="1"/>
    <col min="16143" max="16143" width="6.875" style="6" customWidth="1"/>
    <col min="16144" max="16144" width="6.125" style="6" customWidth="1"/>
    <col min="16145" max="16384" width="8.875" style="6"/>
  </cols>
  <sheetData>
    <row r="1" spans="1:28" s="151" customFormat="1" ht="20.100000000000001" customHeight="1">
      <c r="A1" s="222" t="s">
        <v>156</v>
      </c>
      <c r="B1" s="222"/>
      <c r="C1" s="222"/>
      <c r="D1" s="222"/>
      <c r="E1" s="222"/>
      <c r="F1" s="222"/>
      <c r="G1" s="222"/>
      <c r="H1" s="223"/>
      <c r="I1" s="222"/>
      <c r="J1" s="222"/>
      <c r="K1" s="223"/>
      <c r="L1" s="222"/>
      <c r="M1" s="222"/>
      <c r="N1" s="223"/>
      <c r="O1" s="222"/>
      <c r="P1" s="222"/>
    </row>
    <row r="2" spans="1:28" ht="20.100000000000001" customHeight="1">
      <c r="B2" s="224"/>
      <c r="C2" s="224"/>
      <c r="D2" s="224"/>
      <c r="E2" s="14"/>
      <c r="F2" s="14"/>
      <c r="G2" s="13"/>
      <c r="H2" s="225"/>
      <c r="I2" s="226"/>
      <c r="J2" s="226"/>
      <c r="K2" s="225"/>
      <c r="L2" s="226"/>
      <c r="M2" s="226"/>
      <c r="N2" s="227" t="s">
        <v>46</v>
      </c>
      <c r="O2" s="224"/>
      <c r="P2" s="224"/>
    </row>
    <row r="3" spans="1:28" ht="26.85" customHeight="1">
      <c r="A3" s="219"/>
      <c r="B3" s="221" t="s">
        <v>249</v>
      </c>
      <c r="C3" s="221"/>
      <c r="D3" s="221"/>
      <c r="E3" s="221" t="s">
        <v>2</v>
      </c>
      <c r="F3" s="221"/>
      <c r="G3" s="221"/>
      <c r="H3" s="221" t="s">
        <v>1</v>
      </c>
      <c r="I3" s="221"/>
      <c r="J3" s="221"/>
      <c r="K3" s="221" t="s">
        <v>0</v>
      </c>
      <c r="L3" s="221"/>
      <c r="M3" s="221"/>
      <c r="N3" s="221" t="s">
        <v>250</v>
      </c>
      <c r="O3" s="221"/>
      <c r="P3" s="221"/>
    </row>
    <row r="4" spans="1:28" ht="33" customHeight="1">
      <c r="A4" s="220"/>
      <c r="B4" s="160" t="s">
        <v>147</v>
      </c>
      <c r="C4" s="161" t="s">
        <v>45</v>
      </c>
      <c r="D4" s="193" t="s">
        <v>277</v>
      </c>
      <c r="E4" s="160" t="s">
        <v>147</v>
      </c>
      <c r="F4" s="162" t="s">
        <v>278</v>
      </c>
      <c r="G4" s="194" t="s">
        <v>277</v>
      </c>
      <c r="H4" s="160" t="s">
        <v>147</v>
      </c>
      <c r="I4" s="162" t="s">
        <v>45</v>
      </c>
      <c r="J4" s="194" t="s">
        <v>279</v>
      </c>
      <c r="K4" s="160" t="s">
        <v>147</v>
      </c>
      <c r="L4" s="162" t="s">
        <v>280</v>
      </c>
      <c r="M4" s="194" t="s">
        <v>277</v>
      </c>
      <c r="N4" s="160" t="s">
        <v>147</v>
      </c>
      <c r="O4" s="162" t="s">
        <v>45</v>
      </c>
      <c r="P4" s="194" t="s">
        <v>277</v>
      </c>
    </row>
    <row r="5" spans="1:28" ht="20.25" customHeight="1">
      <c r="A5" s="197" t="s">
        <v>44</v>
      </c>
      <c r="B5" s="201">
        <v>192154</v>
      </c>
      <c r="C5" s="176">
        <v>26554</v>
      </c>
      <c r="D5" s="177">
        <f>IFERROR(C5/B5*100,"-")</f>
        <v>13.819124244095882</v>
      </c>
      <c r="E5" s="176">
        <v>192229</v>
      </c>
      <c r="F5" s="176">
        <v>26713</v>
      </c>
      <c r="G5" s="177">
        <f>IFERROR(F5/E5*100,"-")</f>
        <v>13.896446425877468</v>
      </c>
      <c r="H5" s="176">
        <v>182828</v>
      </c>
      <c r="I5" s="176">
        <v>26519</v>
      </c>
      <c r="J5" s="177">
        <f>IFERROR(I5/H5*100,"-")</f>
        <v>14.504889841818539</v>
      </c>
      <c r="K5" s="176">
        <v>177562</v>
      </c>
      <c r="L5" s="176">
        <v>26085</v>
      </c>
      <c r="M5" s="177">
        <f>IFERROR(L5/K5*100,"-")</f>
        <v>14.690643268266859</v>
      </c>
      <c r="N5" s="176">
        <v>139141</v>
      </c>
      <c r="O5" s="176">
        <v>21094</v>
      </c>
      <c r="P5" s="177">
        <f>IFERROR(O5/N5*100,"-")</f>
        <v>15.160161275253161</v>
      </c>
      <c r="S5" s="12"/>
      <c r="T5" s="12"/>
      <c r="U5" s="4"/>
      <c r="V5" s="11"/>
      <c r="W5" s="4"/>
      <c r="X5" s="11"/>
      <c r="Y5" s="4"/>
      <c r="Z5" s="11"/>
      <c r="AA5" s="4"/>
      <c r="AB5" s="11"/>
    </row>
    <row r="6" spans="1:28" ht="20.25" customHeight="1">
      <c r="A6" s="70" t="s">
        <v>12</v>
      </c>
      <c r="B6" s="152">
        <v>19</v>
      </c>
      <c r="C6" s="73">
        <v>11</v>
      </c>
      <c r="D6" s="156">
        <f t="shared" ref="D6:D69" si="0">IFERROR(C6/B6*100,"-")</f>
        <v>57.894736842105267</v>
      </c>
      <c r="E6" s="152">
        <v>21</v>
      </c>
      <c r="F6" s="73">
        <v>12</v>
      </c>
      <c r="G6" s="156">
        <f t="shared" ref="G6:G69" si="1">IFERROR(F6/E6*100,"-")</f>
        <v>57.142857142857139</v>
      </c>
      <c r="H6" s="152">
        <v>14</v>
      </c>
      <c r="I6" s="73">
        <v>10</v>
      </c>
      <c r="J6" s="156">
        <f t="shared" ref="J6:J69" si="2">IFERROR(I6/H6*100,"-")</f>
        <v>71.428571428571431</v>
      </c>
      <c r="K6" s="152">
        <v>13</v>
      </c>
      <c r="L6" s="73">
        <v>6</v>
      </c>
      <c r="M6" s="156">
        <f t="shared" ref="M6:M69" si="3">IFERROR(L6/K6*100,"-")</f>
        <v>46.153846153846153</v>
      </c>
      <c r="N6" s="152">
        <v>3</v>
      </c>
      <c r="O6" s="73">
        <v>3</v>
      </c>
      <c r="P6" s="156">
        <f t="shared" ref="P6:P69" si="4">IFERROR(O6/N6*100,"-")</f>
        <v>100</v>
      </c>
      <c r="R6" s="10"/>
      <c r="S6" s="8"/>
      <c r="T6" s="8"/>
      <c r="U6" s="8"/>
      <c r="V6" s="7"/>
      <c r="W6" s="8"/>
      <c r="X6" s="7"/>
      <c r="Y6" s="8"/>
      <c r="Z6" s="7"/>
      <c r="AA6" s="8"/>
      <c r="AB6" s="7"/>
    </row>
    <row r="7" spans="1:28" ht="20.25" customHeight="1">
      <c r="A7" s="70" t="s">
        <v>40</v>
      </c>
      <c r="B7" s="152">
        <v>754</v>
      </c>
      <c r="C7" s="73">
        <v>386</v>
      </c>
      <c r="D7" s="156">
        <f t="shared" si="0"/>
        <v>51.193633952254643</v>
      </c>
      <c r="E7" s="152">
        <v>606</v>
      </c>
      <c r="F7" s="73">
        <v>294</v>
      </c>
      <c r="G7" s="156">
        <f t="shared" si="1"/>
        <v>48.514851485148512</v>
      </c>
      <c r="H7" s="152">
        <v>563</v>
      </c>
      <c r="I7" s="73">
        <v>284</v>
      </c>
      <c r="J7" s="156">
        <f t="shared" si="2"/>
        <v>50.444049733570161</v>
      </c>
      <c r="K7" s="152">
        <v>927</v>
      </c>
      <c r="L7" s="73">
        <v>472</v>
      </c>
      <c r="M7" s="156">
        <f t="shared" si="3"/>
        <v>50.916936353829556</v>
      </c>
      <c r="N7" s="152">
        <v>824</v>
      </c>
      <c r="O7" s="73">
        <v>394</v>
      </c>
      <c r="P7" s="156">
        <f t="shared" si="4"/>
        <v>47.815533980582522</v>
      </c>
      <c r="R7" s="9"/>
      <c r="S7" s="8"/>
      <c r="T7" s="8"/>
      <c r="U7" s="8"/>
      <c r="V7" s="7"/>
      <c r="W7" s="8"/>
      <c r="X7" s="7"/>
      <c r="Y7" s="8"/>
      <c r="Z7" s="7"/>
      <c r="AA7" s="8"/>
      <c r="AB7" s="7"/>
    </row>
    <row r="8" spans="1:28" ht="20.25" customHeight="1">
      <c r="A8" s="70" t="s">
        <v>186</v>
      </c>
      <c r="B8" s="152">
        <v>180</v>
      </c>
      <c r="C8" s="73">
        <v>36</v>
      </c>
      <c r="D8" s="156">
        <f t="shared" si="0"/>
        <v>20</v>
      </c>
      <c r="E8" s="152">
        <v>175</v>
      </c>
      <c r="F8" s="73">
        <v>43</v>
      </c>
      <c r="G8" s="156">
        <f t="shared" si="1"/>
        <v>24.571428571428573</v>
      </c>
      <c r="H8" s="152">
        <v>161</v>
      </c>
      <c r="I8" s="73">
        <v>60</v>
      </c>
      <c r="J8" s="156">
        <f t="shared" si="2"/>
        <v>37.267080745341616</v>
      </c>
      <c r="K8" s="152">
        <v>161</v>
      </c>
      <c r="L8" s="73">
        <v>73</v>
      </c>
      <c r="M8" s="156">
        <f t="shared" si="3"/>
        <v>45.341614906832298</v>
      </c>
      <c r="N8" s="152">
        <v>134</v>
      </c>
      <c r="O8" s="73">
        <v>53</v>
      </c>
      <c r="P8" s="156">
        <f t="shared" si="4"/>
        <v>39.552238805970148</v>
      </c>
      <c r="R8" s="9"/>
      <c r="S8" s="8"/>
      <c r="T8" s="8"/>
      <c r="U8" s="8"/>
      <c r="V8" s="7"/>
      <c r="W8" s="8"/>
      <c r="X8" s="7"/>
      <c r="Y8" s="8"/>
      <c r="Z8" s="7"/>
      <c r="AA8" s="8"/>
      <c r="AB8" s="7"/>
    </row>
    <row r="9" spans="1:28" ht="20.25" customHeight="1">
      <c r="A9" s="70" t="s">
        <v>37</v>
      </c>
      <c r="B9" s="152">
        <v>187</v>
      </c>
      <c r="C9" s="73">
        <v>68</v>
      </c>
      <c r="D9" s="156">
        <f t="shared" si="0"/>
        <v>36.363636363636367</v>
      </c>
      <c r="E9" s="152">
        <v>198</v>
      </c>
      <c r="F9" s="73">
        <v>61</v>
      </c>
      <c r="G9" s="156">
        <f t="shared" si="1"/>
        <v>30.808080808080806</v>
      </c>
      <c r="H9" s="152">
        <v>209</v>
      </c>
      <c r="I9" s="73">
        <v>74</v>
      </c>
      <c r="J9" s="156">
        <f t="shared" si="2"/>
        <v>35.406698564593306</v>
      </c>
      <c r="K9" s="152">
        <v>343</v>
      </c>
      <c r="L9" s="73">
        <v>157</v>
      </c>
      <c r="M9" s="156">
        <f t="shared" si="3"/>
        <v>45.772594752186592</v>
      </c>
      <c r="N9" s="152">
        <v>420</v>
      </c>
      <c r="O9" s="73">
        <v>161</v>
      </c>
      <c r="P9" s="156">
        <f t="shared" si="4"/>
        <v>38.333333333333336</v>
      </c>
      <c r="R9" s="9"/>
      <c r="S9" s="8"/>
      <c r="T9" s="8"/>
      <c r="U9" s="8"/>
      <c r="V9" s="7"/>
      <c r="W9" s="8"/>
      <c r="X9" s="7"/>
      <c r="Y9" s="8"/>
      <c r="Z9" s="7"/>
      <c r="AA9" s="8"/>
      <c r="AB9" s="7"/>
    </row>
    <row r="10" spans="1:28" ht="20.25" customHeight="1">
      <c r="A10" s="70" t="s">
        <v>204</v>
      </c>
      <c r="B10" s="152">
        <v>61</v>
      </c>
      <c r="C10" s="73">
        <v>14</v>
      </c>
      <c r="D10" s="156">
        <f t="shared" si="0"/>
        <v>22.950819672131146</v>
      </c>
      <c r="E10" s="152">
        <v>93</v>
      </c>
      <c r="F10" s="73">
        <v>32</v>
      </c>
      <c r="G10" s="156">
        <f t="shared" si="1"/>
        <v>34.408602150537639</v>
      </c>
      <c r="H10" s="152">
        <v>75</v>
      </c>
      <c r="I10" s="73">
        <v>19</v>
      </c>
      <c r="J10" s="156">
        <f t="shared" si="2"/>
        <v>25.333333333333336</v>
      </c>
      <c r="K10" s="152">
        <v>83</v>
      </c>
      <c r="L10" s="73">
        <v>22</v>
      </c>
      <c r="M10" s="156">
        <f t="shared" si="3"/>
        <v>26.506024096385545</v>
      </c>
      <c r="N10" s="152">
        <v>100</v>
      </c>
      <c r="O10" s="73">
        <v>38</v>
      </c>
      <c r="P10" s="156">
        <f t="shared" si="4"/>
        <v>38</v>
      </c>
      <c r="R10" s="9"/>
      <c r="S10" s="8"/>
      <c r="T10" s="8"/>
      <c r="U10" s="8"/>
      <c r="V10" s="7"/>
      <c r="W10" s="8"/>
      <c r="X10" s="7"/>
      <c r="Y10" s="8"/>
      <c r="Z10" s="7"/>
      <c r="AA10" s="8"/>
      <c r="AB10" s="7"/>
    </row>
    <row r="11" spans="1:28" ht="20.25" customHeight="1">
      <c r="A11" s="70" t="s">
        <v>38</v>
      </c>
      <c r="B11" s="152">
        <v>3</v>
      </c>
      <c r="C11" s="73">
        <v>1</v>
      </c>
      <c r="D11" s="156">
        <f t="shared" si="0"/>
        <v>33.333333333333329</v>
      </c>
      <c r="E11" s="152">
        <v>160</v>
      </c>
      <c r="F11" s="73">
        <v>53</v>
      </c>
      <c r="G11" s="156">
        <f t="shared" si="1"/>
        <v>33.125</v>
      </c>
      <c r="H11" s="152">
        <v>281</v>
      </c>
      <c r="I11" s="73">
        <v>105</v>
      </c>
      <c r="J11" s="156">
        <f t="shared" si="2"/>
        <v>37.366548042704629</v>
      </c>
      <c r="K11" s="152">
        <v>441</v>
      </c>
      <c r="L11" s="73">
        <v>159</v>
      </c>
      <c r="M11" s="156">
        <f t="shared" si="3"/>
        <v>36.054421768707485</v>
      </c>
      <c r="N11" s="152">
        <v>2573</v>
      </c>
      <c r="O11" s="73">
        <v>949</v>
      </c>
      <c r="P11" s="156">
        <f t="shared" si="4"/>
        <v>36.88301593470657</v>
      </c>
      <c r="S11" s="199"/>
      <c r="T11" s="199"/>
      <c r="U11" s="199"/>
    </row>
    <row r="12" spans="1:28" ht="20.25" customHeight="1">
      <c r="A12" s="70" t="s">
        <v>209</v>
      </c>
      <c r="B12" s="152">
        <v>8</v>
      </c>
      <c r="C12" s="73">
        <v>4</v>
      </c>
      <c r="D12" s="156">
        <f t="shared" si="0"/>
        <v>50</v>
      </c>
      <c r="E12" s="152">
        <v>19</v>
      </c>
      <c r="F12" s="73">
        <v>2</v>
      </c>
      <c r="G12" s="156">
        <f t="shared" si="1"/>
        <v>10.526315789473683</v>
      </c>
      <c r="H12" s="152">
        <v>7</v>
      </c>
      <c r="I12" s="73" t="s">
        <v>248</v>
      </c>
      <c r="J12" s="156" t="str">
        <f t="shared" si="2"/>
        <v>-</v>
      </c>
      <c r="K12" s="152">
        <v>10</v>
      </c>
      <c r="L12" s="73">
        <v>2</v>
      </c>
      <c r="M12" s="156">
        <f t="shared" si="3"/>
        <v>20</v>
      </c>
      <c r="N12" s="152">
        <v>19</v>
      </c>
      <c r="O12" s="73">
        <v>7</v>
      </c>
      <c r="P12" s="156">
        <f t="shared" si="4"/>
        <v>36.84210526315789</v>
      </c>
      <c r="S12" s="199"/>
      <c r="T12" s="199"/>
      <c r="U12" s="199"/>
    </row>
    <row r="13" spans="1:28" ht="20.25" customHeight="1">
      <c r="A13" s="70" t="s">
        <v>237</v>
      </c>
      <c r="B13" s="152">
        <v>1</v>
      </c>
      <c r="C13" s="73" t="s">
        <v>248</v>
      </c>
      <c r="D13" s="156" t="str">
        <f t="shared" si="0"/>
        <v>-</v>
      </c>
      <c r="E13" s="152">
        <v>1</v>
      </c>
      <c r="F13" s="73" t="s">
        <v>248</v>
      </c>
      <c r="G13" s="156" t="str">
        <f t="shared" si="1"/>
        <v>-</v>
      </c>
      <c r="H13" s="152">
        <v>1</v>
      </c>
      <c r="I13" s="73" t="s">
        <v>248</v>
      </c>
      <c r="J13" s="156" t="str">
        <f t="shared" si="2"/>
        <v>-</v>
      </c>
      <c r="K13" s="152">
        <v>1</v>
      </c>
      <c r="L13" s="73" t="s">
        <v>248</v>
      </c>
      <c r="M13" s="156" t="str">
        <f t="shared" si="3"/>
        <v>-</v>
      </c>
      <c r="N13" s="152">
        <v>3</v>
      </c>
      <c r="O13" s="73">
        <v>1</v>
      </c>
      <c r="P13" s="156">
        <f t="shared" si="4"/>
        <v>33.333333333333329</v>
      </c>
      <c r="S13" s="199"/>
      <c r="T13" s="199"/>
      <c r="U13" s="199"/>
      <c r="V13" s="199"/>
    </row>
    <row r="14" spans="1:28" s="153" customFormat="1" ht="20.25" customHeight="1">
      <c r="A14" s="70" t="s">
        <v>192</v>
      </c>
      <c r="B14" s="152">
        <v>178</v>
      </c>
      <c r="C14" s="73">
        <v>60</v>
      </c>
      <c r="D14" s="156">
        <f t="shared" si="0"/>
        <v>33.707865168539328</v>
      </c>
      <c r="E14" s="152">
        <v>175</v>
      </c>
      <c r="F14" s="73">
        <v>59</v>
      </c>
      <c r="G14" s="156">
        <f t="shared" si="1"/>
        <v>33.714285714285715</v>
      </c>
      <c r="H14" s="152">
        <v>188</v>
      </c>
      <c r="I14" s="73">
        <v>54</v>
      </c>
      <c r="J14" s="156">
        <f t="shared" si="2"/>
        <v>28.723404255319153</v>
      </c>
      <c r="K14" s="152">
        <v>189</v>
      </c>
      <c r="L14" s="73">
        <v>64</v>
      </c>
      <c r="M14" s="156">
        <f t="shared" si="3"/>
        <v>33.862433862433861</v>
      </c>
      <c r="N14" s="152">
        <v>198</v>
      </c>
      <c r="O14" s="73">
        <v>65</v>
      </c>
      <c r="P14" s="156">
        <f t="shared" si="4"/>
        <v>32.828282828282831</v>
      </c>
      <c r="S14" s="200"/>
      <c r="T14" s="200"/>
      <c r="U14" s="200"/>
      <c r="V14" s="199"/>
    </row>
    <row r="15" spans="1:28" s="153" customFormat="1" ht="20.25" customHeight="1">
      <c r="A15" s="70" t="s">
        <v>21</v>
      </c>
      <c r="B15" s="152">
        <v>1414</v>
      </c>
      <c r="C15" s="73">
        <v>483</v>
      </c>
      <c r="D15" s="156">
        <f t="shared" si="0"/>
        <v>34.158415841584159</v>
      </c>
      <c r="E15" s="152">
        <v>1734</v>
      </c>
      <c r="F15" s="73">
        <v>588</v>
      </c>
      <c r="G15" s="156">
        <f t="shared" si="1"/>
        <v>33.910034602076124</v>
      </c>
      <c r="H15" s="152">
        <v>1712</v>
      </c>
      <c r="I15" s="73">
        <v>568</v>
      </c>
      <c r="J15" s="156">
        <f t="shared" si="2"/>
        <v>33.177570093457945</v>
      </c>
      <c r="K15" s="152">
        <v>1887</v>
      </c>
      <c r="L15" s="73">
        <v>617</v>
      </c>
      <c r="M15" s="156">
        <f t="shared" si="3"/>
        <v>32.697403285638579</v>
      </c>
      <c r="N15" s="152">
        <v>1839</v>
      </c>
      <c r="O15" s="73">
        <v>584</v>
      </c>
      <c r="P15" s="156">
        <f t="shared" si="4"/>
        <v>31.756389342033714</v>
      </c>
      <c r="S15" s="200"/>
      <c r="T15" s="200"/>
      <c r="U15" s="200"/>
      <c r="V15" s="199"/>
    </row>
    <row r="16" spans="1:28" s="153" customFormat="1" ht="20.25" customHeight="1">
      <c r="A16" s="70" t="s">
        <v>188</v>
      </c>
      <c r="B16" s="152">
        <v>16</v>
      </c>
      <c r="C16" s="73">
        <v>1</v>
      </c>
      <c r="D16" s="156">
        <f t="shared" si="0"/>
        <v>6.25</v>
      </c>
      <c r="E16" s="152">
        <v>18</v>
      </c>
      <c r="F16" s="73">
        <v>4</v>
      </c>
      <c r="G16" s="156">
        <f t="shared" si="1"/>
        <v>22.222222222222221</v>
      </c>
      <c r="H16" s="152">
        <v>14</v>
      </c>
      <c r="I16" s="73">
        <v>4</v>
      </c>
      <c r="J16" s="156">
        <f t="shared" si="2"/>
        <v>28.571428571428569</v>
      </c>
      <c r="K16" s="152">
        <v>20</v>
      </c>
      <c r="L16" s="73">
        <v>8</v>
      </c>
      <c r="M16" s="156">
        <f t="shared" si="3"/>
        <v>40</v>
      </c>
      <c r="N16" s="152">
        <v>19</v>
      </c>
      <c r="O16" s="73">
        <v>6</v>
      </c>
      <c r="P16" s="156">
        <f t="shared" si="4"/>
        <v>31.578947368421051</v>
      </c>
      <c r="S16" s="200"/>
      <c r="T16" s="200"/>
      <c r="U16" s="200"/>
      <c r="V16" s="199"/>
    </row>
    <row r="17" spans="1:22" s="153" customFormat="1" ht="20.25" customHeight="1">
      <c r="A17" s="70" t="s">
        <v>221</v>
      </c>
      <c r="B17" s="152">
        <v>49</v>
      </c>
      <c r="C17" s="73">
        <v>5</v>
      </c>
      <c r="D17" s="156">
        <f t="shared" si="0"/>
        <v>10.204081632653061</v>
      </c>
      <c r="E17" s="152">
        <v>52</v>
      </c>
      <c r="F17" s="73">
        <v>6</v>
      </c>
      <c r="G17" s="156">
        <f t="shared" si="1"/>
        <v>11.538461538461538</v>
      </c>
      <c r="H17" s="152">
        <v>47</v>
      </c>
      <c r="I17" s="73">
        <v>3</v>
      </c>
      <c r="J17" s="156">
        <f t="shared" si="2"/>
        <v>6.3829787234042552</v>
      </c>
      <c r="K17" s="152">
        <v>24</v>
      </c>
      <c r="L17" s="73">
        <v>3</v>
      </c>
      <c r="M17" s="156">
        <f t="shared" si="3"/>
        <v>12.5</v>
      </c>
      <c r="N17" s="152">
        <v>35</v>
      </c>
      <c r="O17" s="73">
        <v>11</v>
      </c>
      <c r="P17" s="156">
        <f t="shared" si="4"/>
        <v>31.428571428571427</v>
      </c>
      <c r="S17" s="200"/>
      <c r="T17" s="200"/>
      <c r="U17" s="200"/>
      <c r="V17" s="199"/>
    </row>
    <row r="18" spans="1:22" s="153" customFormat="1" ht="20.25" customHeight="1">
      <c r="A18" s="70" t="s">
        <v>193</v>
      </c>
      <c r="B18" s="152">
        <v>84</v>
      </c>
      <c r="C18" s="73">
        <v>36</v>
      </c>
      <c r="D18" s="156">
        <f t="shared" si="0"/>
        <v>42.857142857142854</v>
      </c>
      <c r="E18" s="73">
        <v>85</v>
      </c>
      <c r="F18" s="73">
        <v>42</v>
      </c>
      <c r="G18" s="156">
        <f t="shared" si="1"/>
        <v>49.411764705882355</v>
      </c>
      <c r="H18" s="73">
        <v>97</v>
      </c>
      <c r="I18" s="73">
        <v>34</v>
      </c>
      <c r="J18" s="156">
        <f t="shared" si="2"/>
        <v>35.051546391752574</v>
      </c>
      <c r="K18" s="73">
        <v>57</v>
      </c>
      <c r="L18" s="73">
        <v>19</v>
      </c>
      <c r="M18" s="156">
        <f t="shared" si="3"/>
        <v>33.333333333333329</v>
      </c>
      <c r="N18" s="152">
        <v>70</v>
      </c>
      <c r="O18" s="73">
        <v>22</v>
      </c>
      <c r="P18" s="156">
        <f t="shared" si="4"/>
        <v>31.428571428571427</v>
      </c>
    </row>
    <row r="19" spans="1:22" ht="20.25" customHeight="1">
      <c r="A19" s="70" t="s">
        <v>35</v>
      </c>
      <c r="B19" s="152">
        <v>94</v>
      </c>
      <c r="C19" s="73">
        <v>20</v>
      </c>
      <c r="D19" s="156">
        <f t="shared" si="0"/>
        <v>21.276595744680851</v>
      </c>
      <c r="E19" s="152">
        <v>111</v>
      </c>
      <c r="F19" s="73">
        <v>21</v>
      </c>
      <c r="G19" s="156">
        <f t="shared" si="1"/>
        <v>18.918918918918919</v>
      </c>
      <c r="H19" s="152">
        <v>160</v>
      </c>
      <c r="I19" s="73">
        <v>39</v>
      </c>
      <c r="J19" s="156">
        <f t="shared" si="2"/>
        <v>24.375</v>
      </c>
      <c r="K19" s="152">
        <v>150</v>
      </c>
      <c r="L19" s="73">
        <v>35</v>
      </c>
      <c r="M19" s="156">
        <f t="shared" si="3"/>
        <v>23.333333333333332</v>
      </c>
      <c r="N19" s="152">
        <v>86</v>
      </c>
      <c r="O19" s="73">
        <v>27</v>
      </c>
      <c r="P19" s="156">
        <f t="shared" si="4"/>
        <v>31.395348837209301</v>
      </c>
    </row>
    <row r="20" spans="1:22" ht="20.25" customHeight="1">
      <c r="A20" s="70" t="s">
        <v>196</v>
      </c>
      <c r="B20" s="152">
        <v>56</v>
      </c>
      <c r="C20" s="73">
        <v>12</v>
      </c>
      <c r="D20" s="156">
        <f t="shared" si="0"/>
        <v>21.428571428571427</v>
      </c>
      <c r="E20" s="152">
        <v>133</v>
      </c>
      <c r="F20" s="73">
        <v>40</v>
      </c>
      <c r="G20" s="156">
        <f t="shared" si="1"/>
        <v>30.075187969924812</v>
      </c>
      <c r="H20" s="152">
        <v>147</v>
      </c>
      <c r="I20" s="73">
        <v>50</v>
      </c>
      <c r="J20" s="156">
        <f t="shared" si="2"/>
        <v>34.013605442176868</v>
      </c>
      <c r="K20" s="152">
        <v>158</v>
      </c>
      <c r="L20" s="73">
        <v>50</v>
      </c>
      <c r="M20" s="156">
        <f t="shared" si="3"/>
        <v>31.645569620253166</v>
      </c>
      <c r="N20" s="152">
        <v>185</v>
      </c>
      <c r="O20" s="73">
        <v>57</v>
      </c>
      <c r="P20" s="156">
        <f t="shared" si="4"/>
        <v>30.810810810810814</v>
      </c>
    </row>
    <row r="21" spans="1:22" s="153" customFormat="1" ht="20.25" customHeight="1">
      <c r="A21" s="70" t="s">
        <v>203</v>
      </c>
      <c r="B21" s="152">
        <v>159</v>
      </c>
      <c r="C21" s="73">
        <v>32</v>
      </c>
      <c r="D21" s="156">
        <f t="shared" si="0"/>
        <v>20.125786163522015</v>
      </c>
      <c r="E21" s="152">
        <v>136</v>
      </c>
      <c r="F21" s="73">
        <v>39</v>
      </c>
      <c r="G21" s="156">
        <f t="shared" si="1"/>
        <v>28.676470588235293</v>
      </c>
      <c r="H21" s="152">
        <v>182</v>
      </c>
      <c r="I21" s="73">
        <v>41</v>
      </c>
      <c r="J21" s="156">
        <f t="shared" si="2"/>
        <v>22.527472527472529</v>
      </c>
      <c r="K21" s="152">
        <v>179</v>
      </c>
      <c r="L21" s="73">
        <v>48</v>
      </c>
      <c r="M21" s="156">
        <f t="shared" si="3"/>
        <v>26.815642458100559</v>
      </c>
      <c r="N21" s="152">
        <v>148</v>
      </c>
      <c r="O21" s="73">
        <v>45</v>
      </c>
      <c r="P21" s="156">
        <f t="shared" si="4"/>
        <v>30.405405405405407</v>
      </c>
    </row>
    <row r="22" spans="1:22" ht="20.25" customHeight="1">
      <c r="A22" s="70" t="s">
        <v>23</v>
      </c>
      <c r="B22" s="152">
        <v>3562</v>
      </c>
      <c r="C22" s="73">
        <v>1035</v>
      </c>
      <c r="D22" s="156">
        <f t="shared" si="0"/>
        <v>29.056709713644018</v>
      </c>
      <c r="E22" s="152">
        <v>3450</v>
      </c>
      <c r="F22" s="73">
        <v>971</v>
      </c>
      <c r="G22" s="156">
        <f t="shared" si="1"/>
        <v>28.144927536231883</v>
      </c>
      <c r="H22" s="152">
        <v>3245</v>
      </c>
      <c r="I22" s="73">
        <v>979</v>
      </c>
      <c r="J22" s="156">
        <f t="shared" si="2"/>
        <v>30.16949152542373</v>
      </c>
      <c r="K22" s="152">
        <v>3165</v>
      </c>
      <c r="L22" s="73">
        <v>898</v>
      </c>
      <c r="M22" s="156">
        <f t="shared" si="3"/>
        <v>28.372827804107427</v>
      </c>
      <c r="N22" s="152">
        <v>2860</v>
      </c>
      <c r="O22" s="73">
        <v>844</v>
      </c>
      <c r="P22" s="156">
        <f t="shared" si="4"/>
        <v>29.510489510489514</v>
      </c>
    </row>
    <row r="23" spans="1:22" ht="20.25" customHeight="1">
      <c r="A23" s="70" t="s">
        <v>24</v>
      </c>
      <c r="B23" s="152">
        <v>7279</v>
      </c>
      <c r="C23" s="73">
        <v>2387</v>
      </c>
      <c r="D23" s="156">
        <f t="shared" si="0"/>
        <v>32.792966066767413</v>
      </c>
      <c r="E23" s="152">
        <v>5400</v>
      </c>
      <c r="F23" s="73">
        <v>1424</v>
      </c>
      <c r="G23" s="156">
        <f t="shared" si="1"/>
        <v>26.37037037037037</v>
      </c>
      <c r="H23" s="152">
        <v>4823</v>
      </c>
      <c r="I23" s="73">
        <v>1398</v>
      </c>
      <c r="J23" s="156">
        <f t="shared" si="2"/>
        <v>28.986108231391249</v>
      </c>
      <c r="K23" s="152">
        <v>5971</v>
      </c>
      <c r="L23" s="73">
        <v>1673</v>
      </c>
      <c r="M23" s="156">
        <f t="shared" si="3"/>
        <v>28.018757327080891</v>
      </c>
      <c r="N23" s="152">
        <v>4193</v>
      </c>
      <c r="O23" s="73">
        <v>1208</v>
      </c>
      <c r="P23" s="156">
        <f t="shared" si="4"/>
        <v>28.809921297400432</v>
      </c>
    </row>
    <row r="24" spans="1:22" ht="20.25" customHeight="1">
      <c r="A24" s="70" t="s">
        <v>187</v>
      </c>
      <c r="B24" s="152">
        <v>5</v>
      </c>
      <c r="C24" s="73">
        <v>1</v>
      </c>
      <c r="D24" s="156">
        <f t="shared" si="0"/>
        <v>20</v>
      </c>
      <c r="E24" s="152">
        <v>7</v>
      </c>
      <c r="F24" s="73">
        <v>3</v>
      </c>
      <c r="G24" s="156">
        <f t="shared" si="1"/>
        <v>42.857142857142854</v>
      </c>
      <c r="H24" s="152">
        <v>1</v>
      </c>
      <c r="I24" s="73" t="s">
        <v>248</v>
      </c>
      <c r="J24" s="156" t="str">
        <f t="shared" si="2"/>
        <v>-</v>
      </c>
      <c r="K24" s="152">
        <v>5</v>
      </c>
      <c r="L24" s="73">
        <v>2</v>
      </c>
      <c r="M24" s="156">
        <f t="shared" si="3"/>
        <v>40</v>
      </c>
      <c r="N24" s="152">
        <v>7</v>
      </c>
      <c r="O24" s="73">
        <v>2</v>
      </c>
      <c r="P24" s="156">
        <f t="shared" si="4"/>
        <v>28.571428571428569</v>
      </c>
    </row>
    <row r="25" spans="1:22" ht="20.25" customHeight="1">
      <c r="A25" s="70" t="s">
        <v>197</v>
      </c>
      <c r="B25" s="152">
        <v>342</v>
      </c>
      <c r="C25" s="73">
        <v>99</v>
      </c>
      <c r="D25" s="156">
        <f t="shared" si="0"/>
        <v>28.947368421052634</v>
      </c>
      <c r="E25" s="152">
        <v>395</v>
      </c>
      <c r="F25" s="73">
        <v>110</v>
      </c>
      <c r="G25" s="156">
        <f t="shared" si="1"/>
        <v>27.848101265822784</v>
      </c>
      <c r="H25" s="152">
        <v>329</v>
      </c>
      <c r="I25" s="73">
        <v>94</v>
      </c>
      <c r="J25" s="156">
        <f t="shared" si="2"/>
        <v>28.571428571428569</v>
      </c>
      <c r="K25" s="152">
        <v>355</v>
      </c>
      <c r="L25" s="73">
        <v>104</v>
      </c>
      <c r="M25" s="156">
        <f t="shared" si="3"/>
        <v>29.295774647887324</v>
      </c>
      <c r="N25" s="152">
        <v>284</v>
      </c>
      <c r="O25" s="73">
        <v>81</v>
      </c>
      <c r="P25" s="156">
        <f t="shared" si="4"/>
        <v>28.52112676056338</v>
      </c>
    </row>
    <row r="26" spans="1:22" ht="20.25" customHeight="1">
      <c r="A26" s="70" t="s">
        <v>191</v>
      </c>
      <c r="B26" s="152">
        <v>176</v>
      </c>
      <c r="C26" s="73">
        <v>68</v>
      </c>
      <c r="D26" s="156">
        <f t="shared" si="0"/>
        <v>38.636363636363633</v>
      </c>
      <c r="E26" s="152">
        <v>45</v>
      </c>
      <c r="F26" s="73">
        <v>25</v>
      </c>
      <c r="G26" s="156">
        <f t="shared" si="1"/>
        <v>55.555555555555557</v>
      </c>
      <c r="H26" s="152">
        <v>397</v>
      </c>
      <c r="I26" s="73">
        <v>197</v>
      </c>
      <c r="J26" s="156">
        <f t="shared" si="2"/>
        <v>49.622166246851386</v>
      </c>
      <c r="K26" s="152">
        <v>332</v>
      </c>
      <c r="L26" s="73">
        <v>127</v>
      </c>
      <c r="M26" s="156">
        <f t="shared" si="3"/>
        <v>38.253012048192772</v>
      </c>
      <c r="N26" s="152">
        <v>85</v>
      </c>
      <c r="O26" s="73">
        <v>24</v>
      </c>
      <c r="P26" s="156">
        <f t="shared" si="4"/>
        <v>28.235294117647058</v>
      </c>
    </row>
    <row r="27" spans="1:22" ht="20.25" customHeight="1">
      <c r="A27" s="70" t="s">
        <v>195</v>
      </c>
      <c r="B27" s="152">
        <v>39</v>
      </c>
      <c r="C27" s="73">
        <v>11</v>
      </c>
      <c r="D27" s="156">
        <f t="shared" si="0"/>
        <v>28.205128205128204</v>
      </c>
      <c r="E27" s="152">
        <v>50</v>
      </c>
      <c r="F27" s="73">
        <v>13</v>
      </c>
      <c r="G27" s="156">
        <f t="shared" si="1"/>
        <v>26</v>
      </c>
      <c r="H27" s="152">
        <v>63</v>
      </c>
      <c r="I27" s="73">
        <v>19</v>
      </c>
      <c r="J27" s="156">
        <f t="shared" si="2"/>
        <v>30.158730158730158</v>
      </c>
      <c r="K27" s="152">
        <v>74</v>
      </c>
      <c r="L27" s="73">
        <v>24</v>
      </c>
      <c r="M27" s="156">
        <f t="shared" si="3"/>
        <v>32.432432432432435</v>
      </c>
      <c r="N27" s="152">
        <v>83</v>
      </c>
      <c r="O27" s="73">
        <v>22</v>
      </c>
      <c r="P27" s="156">
        <f t="shared" si="4"/>
        <v>26.506024096385545</v>
      </c>
    </row>
    <row r="28" spans="1:22" ht="20.25" customHeight="1">
      <c r="A28" s="70" t="s">
        <v>216</v>
      </c>
      <c r="B28" s="152">
        <v>8</v>
      </c>
      <c r="C28" s="73">
        <v>1</v>
      </c>
      <c r="D28" s="156">
        <f t="shared" si="0"/>
        <v>12.5</v>
      </c>
      <c r="E28" s="152">
        <v>17</v>
      </c>
      <c r="F28" s="73">
        <v>8</v>
      </c>
      <c r="G28" s="156">
        <f t="shared" si="1"/>
        <v>47.058823529411761</v>
      </c>
      <c r="H28" s="152">
        <v>13</v>
      </c>
      <c r="I28" s="73">
        <v>5</v>
      </c>
      <c r="J28" s="156">
        <f t="shared" si="2"/>
        <v>38.461538461538467</v>
      </c>
      <c r="K28" s="152">
        <v>17</v>
      </c>
      <c r="L28" s="73">
        <v>3</v>
      </c>
      <c r="M28" s="156">
        <f t="shared" si="3"/>
        <v>17.647058823529413</v>
      </c>
      <c r="N28" s="152">
        <v>27</v>
      </c>
      <c r="O28" s="73">
        <v>7</v>
      </c>
      <c r="P28" s="156">
        <f t="shared" si="4"/>
        <v>25.925925925925924</v>
      </c>
    </row>
    <row r="29" spans="1:22" ht="20.25" customHeight="1">
      <c r="A29" s="70" t="s">
        <v>202</v>
      </c>
      <c r="B29" s="152">
        <v>56</v>
      </c>
      <c r="C29" s="73">
        <v>10</v>
      </c>
      <c r="D29" s="156">
        <f t="shared" si="0"/>
        <v>17.857142857142858</v>
      </c>
      <c r="E29" s="152">
        <v>59</v>
      </c>
      <c r="F29" s="73">
        <v>13</v>
      </c>
      <c r="G29" s="156">
        <f t="shared" si="1"/>
        <v>22.033898305084744</v>
      </c>
      <c r="H29" s="152">
        <v>60</v>
      </c>
      <c r="I29" s="73">
        <v>14</v>
      </c>
      <c r="J29" s="156">
        <f t="shared" si="2"/>
        <v>23.333333333333332</v>
      </c>
      <c r="K29" s="152">
        <v>70</v>
      </c>
      <c r="L29" s="73">
        <v>19</v>
      </c>
      <c r="M29" s="156">
        <f t="shared" si="3"/>
        <v>27.142857142857142</v>
      </c>
      <c r="N29" s="152">
        <v>71</v>
      </c>
      <c r="O29" s="73">
        <v>18</v>
      </c>
      <c r="P29" s="156">
        <f t="shared" si="4"/>
        <v>25.352112676056336</v>
      </c>
    </row>
    <row r="30" spans="1:22" ht="20.25" customHeight="1">
      <c r="A30" s="70" t="s">
        <v>189</v>
      </c>
      <c r="B30" s="152">
        <v>198</v>
      </c>
      <c r="C30" s="73">
        <v>67</v>
      </c>
      <c r="D30" s="156">
        <f t="shared" si="0"/>
        <v>33.838383838383841</v>
      </c>
      <c r="E30" s="152">
        <v>184</v>
      </c>
      <c r="F30" s="73">
        <v>72</v>
      </c>
      <c r="G30" s="156">
        <f t="shared" si="1"/>
        <v>39.130434782608695</v>
      </c>
      <c r="H30" s="152">
        <v>124</v>
      </c>
      <c r="I30" s="73">
        <v>37</v>
      </c>
      <c r="J30" s="156">
        <f t="shared" si="2"/>
        <v>29.838709677419356</v>
      </c>
      <c r="K30" s="152">
        <v>201</v>
      </c>
      <c r="L30" s="73">
        <v>78</v>
      </c>
      <c r="M30" s="156">
        <f t="shared" si="3"/>
        <v>38.805970149253731</v>
      </c>
      <c r="N30" s="152">
        <v>162</v>
      </c>
      <c r="O30" s="73">
        <v>41</v>
      </c>
      <c r="P30" s="156">
        <f t="shared" si="4"/>
        <v>25.308641975308642</v>
      </c>
    </row>
    <row r="31" spans="1:22" ht="20.25" customHeight="1">
      <c r="A31" s="70" t="s">
        <v>198</v>
      </c>
      <c r="B31" s="152">
        <v>232</v>
      </c>
      <c r="C31" s="73">
        <v>82</v>
      </c>
      <c r="D31" s="156">
        <f t="shared" si="0"/>
        <v>35.344827586206897</v>
      </c>
      <c r="E31" s="152">
        <v>228</v>
      </c>
      <c r="F31" s="73">
        <v>84</v>
      </c>
      <c r="G31" s="156">
        <f t="shared" si="1"/>
        <v>36.84210526315789</v>
      </c>
      <c r="H31" s="152">
        <v>288</v>
      </c>
      <c r="I31" s="73">
        <v>99</v>
      </c>
      <c r="J31" s="156">
        <f t="shared" si="2"/>
        <v>34.375</v>
      </c>
      <c r="K31" s="152">
        <v>374</v>
      </c>
      <c r="L31" s="73">
        <v>109</v>
      </c>
      <c r="M31" s="156">
        <f t="shared" si="3"/>
        <v>29.144385026737968</v>
      </c>
      <c r="N31" s="152">
        <v>409</v>
      </c>
      <c r="O31" s="73">
        <v>103</v>
      </c>
      <c r="P31" s="156">
        <f t="shared" si="4"/>
        <v>25.183374083129586</v>
      </c>
    </row>
    <row r="32" spans="1:22" ht="20.25" customHeight="1">
      <c r="A32" s="70" t="s">
        <v>194</v>
      </c>
      <c r="B32" s="152">
        <v>325</v>
      </c>
      <c r="C32" s="73">
        <v>97</v>
      </c>
      <c r="D32" s="156">
        <f t="shared" si="0"/>
        <v>29.846153846153843</v>
      </c>
      <c r="E32" s="152">
        <v>310</v>
      </c>
      <c r="F32" s="73">
        <v>85</v>
      </c>
      <c r="G32" s="156">
        <f t="shared" si="1"/>
        <v>27.419354838709676</v>
      </c>
      <c r="H32" s="152">
        <v>313</v>
      </c>
      <c r="I32" s="73">
        <v>106</v>
      </c>
      <c r="J32" s="156">
        <f t="shared" si="2"/>
        <v>33.865814696485621</v>
      </c>
      <c r="K32" s="152">
        <v>298</v>
      </c>
      <c r="L32" s="73">
        <v>98</v>
      </c>
      <c r="M32" s="156">
        <f t="shared" si="3"/>
        <v>32.885906040268459</v>
      </c>
      <c r="N32" s="152">
        <v>271</v>
      </c>
      <c r="O32" s="73">
        <v>66</v>
      </c>
      <c r="P32" s="156">
        <f t="shared" si="4"/>
        <v>24.354243542435423</v>
      </c>
    </row>
    <row r="33" spans="1:16" ht="20.25" customHeight="1">
      <c r="A33" s="70" t="s">
        <v>199</v>
      </c>
      <c r="B33" s="152">
        <v>79</v>
      </c>
      <c r="C33" s="73">
        <v>31</v>
      </c>
      <c r="D33" s="156">
        <f t="shared" si="0"/>
        <v>39.24050632911392</v>
      </c>
      <c r="E33" s="152">
        <v>101</v>
      </c>
      <c r="F33" s="73">
        <v>31</v>
      </c>
      <c r="G33" s="156">
        <f t="shared" si="1"/>
        <v>30.693069306930692</v>
      </c>
      <c r="H33" s="152">
        <v>145</v>
      </c>
      <c r="I33" s="73">
        <v>42</v>
      </c>
      <c r="J33" s="156">
        <f t="shared" si="2"/>
        <v>28.965517241379313</v>
      </c>
      <c r="K33" s="152">
        <v>105</v>
      </c>
      <c r="L33" s="73">
        <v>30</v>
      </c>
      <c r="M33" s="156">
        <f t="shared" si="3"/>
        <v>28.571428571428569</v>
      </c>
      <c r="N33" s="152">
        <v>97</v>
      </c>
      <c r="O33" s="73">
        <v>23</v>
      </c>
      <c r="P33" s="156">
        <f t="shared" si="4"/>
        <v>23.711340206185564</v>
      </c>
    </row>
    <row r="34" spans="1:16" ht="20.25" customHeight="1">
      <c r="A34" s="70" t="s">
        <v>219</v>
      </c>
      <c r="B34" s="152">
        <v>6</v>
      </c>
      <c r="C34" s="73">
        <v>2</v>
      </c>
      <c r="D34" s="156">
        <f t="shared" si="0"/>
        <v>33.333333333333329</v>
      </c>
      <c r="E34" s="152">
        <v>17</v>
      </c>
      <c r="F34" s="73">
        <v>3</v>
      </c>
      <c r="G34" s="156">
        <f t="shared" si="1"/>
        <v>17.647058823529413</v>
      </c>
      <c r="H34" s="152">
        <v>25</v>
      </c>
      <c r="I34" s="73">
        <v>4</v>
      </c>
      <c r="J34" s="156">
        <f t="shared" si="2"/>
        <v>16</v>
      </c>
      <c r="K34" s="152">
        <v>26</v>
      </c>
      <c r="L34" s="73">
        <v>4</v>
      </c>
      <c r="M34" s="156">
        <f t="shared" si="3"/>
        <v>15.384615384615385</v>
      </c>
      <c r="N34" s="152">
        <v>22</v>
      </c>
      <c r="O34" s="73">
        <v>5</v>
      </c>
      <c r="P34" s="156">
        <f t="shared" si="4"/>
        <v>22.727272727272727</v>
      </c>
    </row>
    <row r="35" spans="1:16" ht="20.25" customHeight="1">
      <c r="A35" s="70" t="s">
        <v>201</v>
      </c>
      <c r="B35" s="152">
        <v>134</v>
      </c>
      <c r="C35" s="73">
        <v>50</v>
      </c>
      <c r="D35" s="156">
        <f t="shared" si="0"/>
        <v>37.313432835820898</v>
      </c>
      <c r="E35" s="152">
        <v>40</v>
      </c>
      <c r="F35" s="73">
        <v>10</v>
      </c>
      <c r="G35" s="156">
        <f t="shared" si="1"/>
        <v>25</v>
      </c>
      <c r="H35" s="152">
        <v>528</v>
      </c>
      <c r="I35" s="73">
        <v>169</v>
      </c>
      <c r="J35" s="156">
        <f t="shared" si="2"/>
        <v>32.007575757575758</v>
      </c>
      <c r="K35" s="152">
        <v>241</v>
      </c>
      <c r="L35" s="73">
        <v>66</v>
      </c>
      <c r="M35" s="156">
        <f t="shared" si="3"/>
        <v>27.385892116182575</v>
      </c>
      <c r="N35" s="152">
        <v>99</v>
      </c>
      <c r="O35" s="73">
        <v>22</v>
      </c>
      <c r="P35" s="156">
        <f t="shared" si="4"/>
        <v>22.222222222222221</v>
      </c>
    </row>
    <row r="36" spans="1:16" ht="20.25" customHeight="1">
      <c r="A36" s="70" t="s">
        <v>225</v>
      </c>
      <c r="B36" s="152">
        <v>10</v>
      </c>
      <c r="C36" s="73">
        <v>1</v>
      </c>
      <c r="D36" s="156">
        <f t="shared" si="0"/>
        <v>10</v>
      </c>
      <c r="E36" s="152">
        <v>3</v>
      </c>
      <c r="F36" s="73" t="s">
        <v>248</v>
      </c>
      <c r="G36" s="156" t="str">
        <f t="shared" si="1"/>
        <v>-</v>
      </c>
      <c r="H36" s="152">
        <v>7</v>
      </c>
      <c r="I36" s="73">
        <v>2</v>
      </c>
      <c r="J36" s="156">
        <f t="shared" si="2"/>
        <v>28.571428571428569</v>
      </c>
      <c r="K36" s="152">
        <v>10</v>
      </c>
      <c r="L36" s="73">
        <v>1</v>
      </c>
      <c r="M36" s="156">
        <f t="shared" si="3"/>
        <v>10</v>
      </c>
      <c r="N36" s="152">
        <v>9</v>
      </c>
      <c r="O36" s="73">
        <v>2</v>
      </c>
      <c r="P36" s="156">
        <f t="shared" si="4"/>
        <v>22.222222222222221</v>
      </c>
    </row>
    <row r="37" spans="1:16" ht="20.25" customHeight="1">
      <c r="A37" s="70" t="s">
        <v>212</v>
      </c>
      <c r="B37" s="152">
        <v>193</v>
      </c>
      <c r="C37" s="73">
        <v>58</v>
      </c>
      <c r="D37" s="156">
        <f t="shared" si="0"/>
        <v>30.051813471502591</v>
      </c>
      <c r="E37" s="152">
        <v>238</v>
      </c>
      <c r="F37" s="73">
        <v>63</v>
      </c>
      <c r="G37" s="156">
        <f t="shared" si="1"/>
        <v>26.47058823529412</v>
      </c>
      <c r="H37" s="152">
        <v>295</v>
      </c>
      <c r="I37" s="73">
        <v>75</v>
      </c>
      <c r="J37" s="156">
        <f t="shared" si="2"/>
        <v>25.423728813559322</v>
      </c>
      <c r="K37" s="152">
        <v>94</v>
      </c>
      <c r="L37" s="73">
        <v>18</v>
      </c>
      <c r="M37" s="156">
        <f t="shared" si="3"/>
        <v>19.148936170212767</v>
      </c>
      <c r="N37" s="152">
        <v>73</v>
      </c>
      <c r="O37" s="73">
        <v>16</v>
      </c>
      <c r="P37" s="156">
        <f t="shared" si="4"/>
        <v>21.917808219178081</v>
      </c>
    </row>
    <row r="38" spans="1:16" ht="20.25" customHeight="1">
      <c r="A38" s="70" t="s">
        <v>228</v>
      </c>
      <c r="B38" s="152">
        <v>57</v>
      </c>
      <c r="C38" s="73">
        <v>9</v>
      </c>
      <c r="D38" s="156">
        <f t="shared" si="0"/>
        <v>15.789473684210526</v>
      </c>
      <c r="E38" s="152">
        <v>36</v>
      </c>
      <c r="F38" s="73">
        <v>8</v>
      </c>
      <c r="G38" s="156">
        <f t="shared" si="1"/>
        <v>22.222222222222221</v>
      </c>
      <c r="H38" s="152">
        <v>33</v>
      </c>
      <c r="I38" s="73">
        <v>8</v>
      </c>
      <c r="J38" s="156">
        <f t="shared" si="2"/>
        <v>24.242424242424242</v>
      </c>
      <c r="K38" s="152">
        <v>43</v>
      </c>
      <c r="L38" s="73">
        <v>3</v>
      </c>
      <c r="M38" s="156">
        <f t="shared" si="3"/>
        <v>6.9767441860465116</v>
      </c>
      <c r="N38" s="152">
        <v>23</v>
      </c>
      <c r="O38" s="73">
        <v>5</v>
      </c>
      <c r="P38" s="156">
        <f t="shared" si="4"/>
        <v>21.739130434782609</v>
      </c>
    </row>
    <row r="39" spans="1:16" ht="20.25" customHeight="1">
      <c r="A39" s="70" t="s">
        <v>22</v>
      </c>
      <c r="B39" s="152">
        <v>2511</v>
      </c>
      <c r="C39" s="73">
        <v>474</v>
      </c>
      <c r="D39" s="156">
        <f t="shared" si="0"/>
        <v>18.876941457586618</v>
      </c>
      <c r="E39" s="152">
        <v>2667</v>
      </c>
      <c r="F39" s="73">
        <v>569</v>
      </c>
      <c r="G39" s="156">
        <f t="shared" si="1"/>
        <v>21.33483314585677</v>
      </c>
      <c r="H39" s="152">
        <v>2639</v>
      </c>
      <c r="I39" s="73">
        <v>608</v>
      </c>
      <c r="J39" s="156">
        <f t="shared" si="2"/>
        <v>23.039029935581659</v>
      </c>
      <c r="K39" s="152">
        <v>2809</v>
      </c>
      <c r="L39" s="73">
        <v>644</v>
      </c>
      <c r="M39" s="156">
        <f t="shared" si="3"/>
        <v>22.92630829476682</v>
      </c>
      <c r="N39" s="152">
        <v>2634</v>
      </c>
      <c r="O39" s="73">
        <v>565</v>
      </c>
      <c r="P39" s="156">
        <f t="shared" si="4"/>
        <v>21.450265755504937</v>
      </c>
    </row>
    <row r="40" spans="1:16">
      <c r="A40" s="70" t="s">
        <v>17</v>
      </c>
      <c r="B40" s="152">
        <v>1429</v>
      </c>
      <c r="C40" s="73">
        <v>300</v>
      </c>
      <c r="D40" s="156">
        <f t="shared" si="0"/>
        <v>20.993701889433169</v>
      </c>
      <c r="E40" s="152">
        <v>1358</v>
      </c>
      <c r="F40" s="73">
        <v>320</v>
      </c>
      <c r="G40" s="156">
        <f t="shared" si="1"/>
        <v>23.564064801178201</v>
      </c>
      <c r="H40" s="152">
        <v>1042</v>
      </c>
      <c r="I40" s="73">
        <v>213</v>
      </c>
      <c r="J40" s="156">
        <f t="shared" si="2"/>
        <v>20.441458733205376</v>
      </c>
      <c r="K40" s="152">
        <v>997</v>
      </c>
      <c r="L40" s="73">
        <v>195</v>
      </c>
      <c r="M40" s="156">
        <f t="shared" si="3"/>
        <v>19.55867602808425</v>
      </c>
      <c r="N40" s="152">
        <v>900</v>
      </c>
      <c r="O40" s="73">
        <v>190</v>
      </c>
      <c r="P40" s="156">
        <f t="shared" si="4"/>
        <v>21.111111111111111</v>
      </c>
    </row>
    <row r="41" spans="1:16" ht="20.25" customHeight="1">
      <c r="A41" s="70" t="s">
        <v>26</v>
      </c>
      <c r="B41" s="152">
        <v>12313</v>
      </c>
      <c r="C41" s="73">
        <v>2649</v>
      </c>
      <c r="D41" s="156">
        <f t="shared" si="0"/>
        <v>21.513847153415089</v>
      </c>
      <c r="E41" s="152">
        <v>14113</v>
      </c>
      <c r="F41" s="73">
        <v>3388</v>
      </c>
      <c r="G41" s="156">
        <f t="shared" si="1"/>
        <v>24.006235385814499</v>
      </c>
      <c r="H41" s="152">
        <v>13426</v>
      </c>
      <c r="I41" s="73">
        <v>3294</v>
      </c>
      <c r="J41" s="156">
        <f t="shared" si="2"/>
        <v>24.534485326977507</v>
      </c>
      <c r="K41" s="152">
        <v>15816</v>
      </c>
      <c r="L41" s="73">
        <v>3566</v>
      </c>
      <c r="M41" s="156">
        <f t="shared" si="3"/>
        <v>22.546788062721294</v>
      </c>
      <c r="N41" s="152">
        <v>14073</v>
      </c>
      <c r="O41" s="73">
        <v>2965</v>
      </c>
      <c r="P41" s="156">
        <f t="shared" si="4"/>
        <v>21.068713138634266</v>
      </c>
    </row>
    <row r="42" spans="1:16" ht="20.25" customHeight="1">
      <c r="A42" s="70" t="s">
        <v>224</v>
      </c>
      <c r="B42" s="152">
        <v>16</v>
      </c>
      <c r="C42" s="73">
        <v>1</v>
      </c>
      <c r="D42" s="156">
        <f t="shared" si="0"/>
        <v>6.25</v>
      </c>
      <c r="E42" s="152">
        <v>20</v>
      </c>
      <c r="F42" s="73">
        <v>2</v>
      </c>
      <c r="G42" s="156">
        <f t="shared" si="1"/>
        <v>10</v>
      </c>
      <c r="H42" s="152">
        <v>24</v>
      </c>
      <c r="I42" s="73">
        <v>1</v>
      </c>
      <c r="J42" s="156">
        <f t="shared" si="2"/>
        <v>4.1666666666666661</v>
      </c>
      <c r="K42" s="152">
        <v>19</v>
      </c>
      <c r="L42" s="73">
        <v>2</v>
      </c>
      <c r="M42" s="156">
        <f t="shared" si="3"/>
        <v>10.526315789473683</v>
      </c>
      <c r="N42" s="152">
        <v>19</v>
      </c>
      <c r="O42" s="73">
        <v>4</v>
      </c>
      <c r="P42" s="156">
        <f t="shared" si="4"/>
        <v>21.052631578947366</v>
      </c>
    </row>
    <row r="43" spans="1:16" ht="20.25" customHeight="1">
      <c r="A43" s="70" t="s">
        <v>211</v>
      </c>
      <c r="B43" s="152">
        <v>303</v>
      </c>
      <c r="C43" s="73">
        <v>70</v>
      </c>
      <c r="D43" s="156">
        <f t="shared" si="0"/>
        <v>23.1023102310231</v>
      </c>
      <c r="E43" s="152">
        <v>213</v>
      </c>
      <c r="F43" s="73">
        <v>39</v>
      </c>
      <c r="G43" s="156">
        <f t="shared" si="1"/>
        <v>18.30985915492958</v>
      </c>
      <c r="H43" s="152">
        <v>233</v>
      </c>
      <c r="I43" s="73">
        <v>33</v>
      </c>
      <c r="J43" s="156">
        <f t="shared" si="2"/>
        <v>14.163090128755366</v>
      </c>
      <c r="K43" s="152">
        <v>213</v>
      </c>
      <c r="L43" s="73">
        <v>42</v>
      </c>
      <c r="M43" s="156">
        <f t="shared" si="3"/>
        <v>19.718309859154928</v>
      </c>
      <c r="N43" s="152">
        <v>150</v>
      </c>
      <c r="O43" s="73">
        <v>30</v>
      </c>
      <c r="P43" s="156">
        <f t="shared" si="4"/>
        <v>20</v>
      </c>
    </row>
    <row r="44" spans="1:16" ht="20.25" customHeight="1">
      <c r="A44" s="70" t="s">
        <v>210</v>
      </c>
      <c r="B44" s="152">
        <v>19</v>
      </c>
      <c r="C44" s="73" t="s">
        <v>248</v>
      </c>
      <c r="D44" s="156" t="str">
        <f t="shared" si="0"/>
        <v>-</v>
      </c>
      <c r="E44" s="152">
        <v>11</v>
      </c>
      <c r="F44" s="73">
        <v>2</v>
      </c>
      <c r="G44" s="156">
        <f t="shared" si="1"/>
        <v>18.181818181818183</v>
      </c>
      <c r="H44" s="152">
        <v>3</v>
      </c>
      <c r="I44" s="73">
        <v>1</v>
      </c>
      <c r="J44" s="156">
        <f t="shared" si="2"/>
        <v>33.333333333333329</v>
      </c>
      <c r="K44" s="152">
        <v>5</v>
      </c>
      <c r="L44" s="73">
        <v>1</v>
      </c>
      <c r="M44" s="156">
        <f t="shared" si="3"/>
        <v>20</v>
      </c>
      <c r="N44" s="152">
        <v>5</v>
      </c>
      <c r="O44" s="73">
        <v>1</v>
      </c>
      <c r="P44" s="156">
        <f t="shared" si="4"/>
        <v>20</v>
      </c>
    </row>
    <row r="45" spans="1:16" ht="20.25" customHeight="1">
      <c r="A45" s="70" t="s">
        <v>29</v>
      </c>
      <c r="B45" s="152">
        <v>26</v>
      </c>
      <c r="C45" s="73">
        <v>4</v>
      </c>
      <c r="D45" s="156">
        <f t="shared" si="0"/>
        <v>15.384615384615385</v>
      </c>
      <c r="E45" s="152">
        <v>18</v>
      </c>
      <c r="F45" s="73">
        <v>6</v>
      </c>
      <c r="G45" s="156">
        <f t="shared" si="1"/>
        <v>33.333333333333329</v>
      </c>
      <c r="H45" s="152">
        <v>19</v>
      </c>
      <c r="I45" s="73">
        <v>4</v>
      </c>
      <c r="J45" s="156">
        <f t="shared" si="2"/>
        <v>21.052631578947366</v>
      </c>
      <c r="K45" s="152">
        <v>19</v>
      </c>
      <c r="L45" s="73">
        <v>1</v>
      </c>
      <c r="M45" s="156">
        <f t="shared" si="3"/>
        <v>5.2631578947368416</v>
      </c>
      <c r="N45" s="152">
        <v>10</v>
      </c>
      <c r="O45" s="73">
        <v>2</v>
      </c>
      <c r="P45" s="156">
        <f t="shared" si="4"/>
        <v>20</v>
      </c>
    </row>
    <row r="46" spans="1:16" ht="20.25" customHeight="1">
      <c r="A46" s="70" t="s">
        <v>230</v>
      </c>
      <c r="B46" s="152">
        <v>4</v>
      </c>
      <c r="C46" s="73" t="s">
        <v>248</v>
      </c>
      <c r="D46" s="156" t="str">
        <f t="shared" si="0"/>
        <v>-</v>
      </c>
      <c r="E46" s="152">
        <v>6</v>
      </c>
      <c r="F46" s="73" t="s">
        <v>248</v>
      </c>
      <c r="G46" s="156" t="str">
        <f t="shared" si="1"/>
        <v>-</v>
      </c>
      <c r="H46" s="152">
        <v>10</v>
      </c>
      <c r="I46" s="73">
        <v>3</v>
      </c>
      <c r="J46" s="156">
        <f t="shared" si="2"/>
        <v>30</v>
      </c>
      <c r="K46" s="152">
        <v>20</v>
      </c>
      <c r="L46" s="73">
        <v>1</v>
      </c>
      <c r="M46" s="156">
        <f t="shared" si="3"/>
        <v>5</v>
      </c>
      <c r="N46" s="152">
        <v>10</v>
      </c>
      <c r="O46" s="73">
        <v>2</v>
      </c>
      <c r="P46" s="156">
        <f t="shared" si="4"/>
        <v>20</v>
      </c>
    </row>
    <row r="47" spans="1:16" ht="20.25" customHeight="1">
      <c r="A47" s="70" t="s">
        <v>206</v>
      </c>
      <c r="B47" s="152">
        <v>265</v>
      </c>
      <c r="C47" s="73">
        <v>33</v>
      </c>
      <c r="D47" s="156">
        <f t="shared" si="0"/>
        <v>12.452830188679245</v>
      </c>
      <c r="E47" s="152">
        <v>229</v>
      </c>
      <c r="F47" s="73">
        <v>61</v>
      </c>
      <c r="G47" s="156">
        <f t="shared" si="1"/>
        <v>26.637554585152838</v>
      </c>
      <c r="H47" s="152">
        <v>159</v>
      </c>
      <c r="I47" s="73">
        <v>38</v>
      </c>
      <c r="J47" s="156">
        <f t="shared" si="2"/>
        <v>23.89937106918239</v>
      </c>
      <c r="K47" s="152">
        <v>134</v>
      </c>
      <c r="L47" s="73">
        <v>31</v>
      </c>
      <c r="M47" s="156">
        <f t="shared" si="3"/>
        <v>23.134328358208954</v>
      </c>
      <c r="N47" s="152">
        <v>86</v>
      </c>
      <c r="O47" s="73">
        <v>17</v>
      </c>
      <c r="P47" s="156">
        <f t="shared" si="4"/>
        <v>19.767441860465116</v>
      </c>
    </row>
    <row r="48" spans="1:16" ht="20.25" customHeight="1">
      <c r="A48" s="70" t="s">
        <v>207</v>
      </c>
      <c r="B48" s="152">
        <v>34</v>
      </c>
      <c r="C48" s="73">
        <v>6</v>
      </c>
      <c r="D48" s="156">
        <f t="shared" si="0"/>
        <v>17.647058823529413</v>
      </c>
      <c r="E48" s="152">
        <v>44</v>
      </c>
      <c r="F48" s="73">
        <v>8</v>
      </c>
      <c r="G48" s="156">
        <f t="shared" si="1"/>
        <v>18.181818181818183</v>
      </c>
      <c r="H48" s="152">
        <v>35</v>
      </c>
      <c r="I48" s="73">
        <v>4</v>
      </c>
      <c r="J48" s="156">
        <f t="shared" si="2"/>
        <v>11.428571428571429</v>
      </c>
      <c r="K48" s="152">
        <v>31</v>
      </c>
      <c r="L48" s="73">
        <v>7</v>
      </c>
      <c r="M48" s="156">
        <f t="shared" si="3"/>
        <v>22.58064516129032</v>
      </c>
      <c r="N48" s="152">
        <v>32</v>
      </c>
      <c r="O48" s="73">
        <v>6</v>
      </c>
      <c r="P48" s="156">
        <f t="shared" si="4"/>
        <v>18.75</v>
      </c>
    </row>
    <row r="49" spans="1:16" ht="20.25" customHeight="1">
      <c r="A49" s="70" t="s">
        <v>215</v>
      </c>
      <c r="B49" s="152">
        <v>35</v>
      </c>
      <c r="C49" s="73">
        <v>14</v>
      </c>
      <c r="D49" s="156">
        <f t="shared" si="0"/>
        <v>40</v>
      </c>
      <c r="E49" s="152">
        <v>16</v>
      </c>
      <c r="F49" s="73">
        <v>4</v>
      </c>
      <c r="G49" s="156">
        <f t="shared" si="1"/>
        <v>25</v>
      </c>
      <c r="H49" s="152">
        <v>25</v>
      </c>
      <c r="I49" s="73">
        <v>3</v>
      </c>
      <c r="J49" s="156">
        <f t="shared" si="2"/>
        <v>12</v>
      </c>
      <c r="K49" s="152">
        <v>38</v>
      </c>
      <c r="L49" s="73">
        <v>7</v>
      </c>
      <c r="M49" s="156">
        <f t="shared" si="3"/>
        <v>18.421052631578945</v>
      </c>
      <c r="N49" s="152">
        <v>16</v>
      </c>
      <c r="O49" s="73">
        <v>3</v>
      </c>
      <c r="P49" s="156">
        <f t="shared" si="4"/>
        <v>18.75</v>
      </c>
    </row>
    <row r="50" spans="1:16" ht="20.25" customHeight="1">
      <c r="A50" s="70" t="s">
        <v>243</v>
      </c>
      <c r="B50" s="152">
        <v>18</v>
      </c>
      <c r="C50" s="73" t="s">
        <v>248</v>
      </c>
      <c r="D50" s="156" t="str">
        <f t="shared" si="0"/>
        <v>-</v>
      </c>
      <c r="E50" s="152">
        <v>117</v>
      </c>
      <c r="F50" s="73">
        <v>12</v>
      </c>
      <c r="G50" s="156">
        <f t="shared" si="1"/>
        <v>10.256410256410255</v>
      </c>
      <c r="H50" s="152">
        <v>23</v>
      </c>
      <c r="I50" s="73">
        <v>4</v>
      </c>
      <c r="J50" s="156">
        <f t="shared" si="2"/>
        <v>17.391304347826086</v>
      </c>
      <c r="K50" s="152">
        <v>36</v>
      </c>
      <c r="L50" s="73" t="s">
        <v>248</v>
      </c>
      <c r="M50" s="156" t="str">
        <f t="shared" si="3"/>
        <v>-</v>
      </c>
      <c r="N50" s="152">
        <v>32</v>
      </c>
      <c r="O50" s="73">
        <v>6</v>
      </c>
      <c r="P50" s="156">
        <f t="shared" si="4"/>
        <v>18.75</v>
      </c>
    </row>
    <row r="51" spans="1:16" ht="20.25" customHeight="1">
      <c r="A51" s="70" t="s">
        <v>27</v>
      </c>
      <c r="B51" s="152">
        <v>21764</v>
      </c>
      <c r="C51" s="73">
        <v>3282</v>
      </c>
      <c r="D51" s="156">
        <f t="shared" si="0"/>
        <v>15.079948538871532</v>
      </c>
      <c r="E51" s="152">
        <v>21724</v>
      </c>
      <c r="F51" s="73">
        <v>3345</v>
      </c>
      <c r="G51" s="156">
        <f t="shared" si="1"/>
        <v>15.397716810900386</v>
      </c>
      <c r="H51" s="152">
        <v>21409</v>
      </c>
      <c r="I51" s="73">
        <v>3612</v>
      </c>
      <c r="J51" s="156">
        <f t="shared" si="2"/>
        <v>16.87140922042132</v>
      </c>
      <c r="K51" s="152">
        <v>21853</v>
      </c>
      <c r="L51" s="73">
        <v>3654</v>
      </c>
      <c r="M51" s="156">
        <f t="shared" si="3"/>
        <v>16.720816363885966</v>
      </c>
      <c r="N51" s="152">
        <v>20897</v>
      </c>
      <c r="O51" s="73">
        <v>3748</v>
      </c>
      <c r="P51" s="156">
        <f t="shared" si="4"/>
        <v>17.935588840503421</v>
      </c>
    </row>
    <row r="52" spans="1:16" ht="20.25" customHeight="1">
      <c r="A52" s="70" t="s">
        <v>223</v>
      </c>
      <c r="B52" s="152">
        <v>334</v>
      </c>
      <c r="C52" s="73">
        <v>39</v>
      </c>
      <c r="D52" s="156">
        <f t="shared" si="0"/>
        <v>11.676646706586826</v>
      </c>
      <c r="E52" s="152">
        <v>362</v>
      </c>
      <c r="F52" s="73">
        <v>39</v>
      </c>
      <c r="G52" s="156">
        <f t="shared" si="1"/>
        <v>10.773480662983426</v>
      </c>
      <c r="H52" s="152">
        <v>293</v>
      </c>
      <c r="I52" s="73">
        <v>34</v>
      </c>
      <c r="J52" s="156">
        <f t="shared" si="2"/>
        <v>11.604095563139932</v>
      </c>
      <c r="K52" s="152">
        <v>307</v>
      </c>
      <c r="L52" s="73">
        <v>36</v>
      </c>
      <c r="M52" s="156">
        <f t="shared" si="3"/>
        <v>11.726384364820847</v>
      </c>
      <c r="N52" s="152">
        <v>352</v>
      </c>
      <c r="O52" s="73">
        <v>62</v>
      </c>
      <c r="P52" s="156">
        <f t="shared" si="4"/>
        <v>17.613636363636363</v>
      </c>
    </row>
    <row r="53" spans="1:16" ht="20.25" customHeight="1">
      <c r="A53" s="70" t="s">
        <v>25</v>
      </c>
      <c r="B53" s="152">
        <v>10718</v>
      </c>
      <c r="C53" s="73">
        <v>1832</v>
      </c>
      <c r="D53" s="156">
        <f t="shared" si="0"/>
        <v>17.092741183056539</v>
      </c>
      <c r="E53" s="152">
        <v>11272</v>
      </c>
      <c r="F53" s="73">
        <v>1865</v>
      </c>
      <c r="G53" s="156">
        <f t="shared" si="1"/>
        <v>16.545422285308732</v>
      </c>
      <c r="H53" s="152">
        <v>12158</v>
      </c>
      <c r="I53" s="73">
        <v>1999</v>
      </c>
      <c r="J53" s="156">
        <f t="shared" si="2"/>
        <v>16.441848988320448</v>
      </c>
      <c r="K53" s="152">
        <v>13353</v>
      </c>
      <c r="L53" s="73">
        <v>2221</v>
      </c>
      <c r="M53" s="156">
        <f t="shared" si="3"/>
        <v>16.632966374597469</v>
      </c>
      <c r="N53" s="152">
        <v>12213</v>
      </c>
      <c r="O53" s="73">
        <v>2050</v>
      </c>
      <c r="P53" s="156">
        <f t="shared" si="4"/>
        <v>16.785392614427249</v>
      </c>
    </row>
    <row r="54" spans="1:16" ht="20.25" customHeight="1">
      <c r="A54" s="70" t="s">
        <v>16</v>
      </c>
      <c r="B54" s="152">
        <v>347</v>
      </c>
      <c r="C54" s="73">
        <v>187</v>
      </c>
      <c r="D54" s="156">
        <f t="shared" si="0"/>
        <v>53.89048991354467</v>
      </c>
      <c r="E54" s="152">
        <v>342</v>
      </c>
      <c r="F54" s="73">
        <v>171</v>
      </c>
      <c r="G54" s="156">
        <f t="shared" si="1"/>
        <v>50</v>
      </c>
      <c r="H54" s="152">
        <v>329</v>
      </c>
      <c r="I54" s="73">
        <v>170</v>
      </c>
      <c r="J54" s="156">
        <f t="shared" si="2"/>
        <v>51.671732522796354</v>
      </c>
      <c r="K54" s="152">
        <v>135</v>
      </c>
      <c r="L54" s="73">
        <v>69</v>
      </c>
      <c r="M54" s="156">
        <f t="shared" si="3"/>
        <v>51.111111111111107</v>
      </c>
      <c r="N54" s="152">
        <v>6</v>
      </c>
      <c r="O54" s="73">
        <v>1</v>
      </c>
      <c r="P54" s="156">
        <f t="shared" si="4"/>
        <v>16.666666666666664</v>
      </c>
    </row>
    <row r="55" spans="1:16" ht="20.25" customHeight="1">
      <c r="A55" s="70" t="s">
        <v>220</v>
      </c>
      <c r="B55" s="152">
        <v>1609</v>
      </c>
      <c r="C55" s="73">
        <v>221</v>
      </c>
      <c r="D55" s="156">
        <f t="shared" si="0"/>
        <v>13.735239279055314</v>
      </c>
      <c r="E55" s="152">
        <v>1597</v>
      </c>
      <c r="F55" s="73">
        <v>225</v>
      </c>
      <c r="G55" s="156">
        <f t="shared" si="1"/>
        <v>14.088916718847841</v>
      </c>
      <c r="H55" s="152">
        <v>1615</v>
      </c>
      <c r="I55" s="73">
        <v>239</v>
      </c>
      <c r="J55" s="156">
        <f t="shared" si="2"/>
        <v>14.798761609907121</v>
      </c>
      <c r="K55" s="152">
        <v>1722</v>
      </c>
      <c r="L55" s="73">
        <v>235</v>
      </c>
      <c r="M55" s="156">
        <f t="shared" si="3"/>
        <v>13.646922183507549</v>
      </c>
      <c r="N55" s="152">
        <v>1454</v>
      </c>
      <c r="O55" s="73">
        <v>223</v>
      </c>
      <c r="P55" s="156">
        <f t="shared" si="4"/>
        <v>15.337001375515818</v>
      </c>
    </row>
    <row r="56" spans="1:16" ht="20.25" customHeight="1">
      <c r="A56" s="70" t="s">
        <v>39</v>
      </c>
      <c r="B56" s="152">
        <v>1100</v>
      </c>
      <c r="C56" s="73">
        <v>156</v>
      </c>
      <c r="D56" s="156">
        <f t="shared" si="0"/>
        <v>14.181818181818182</v>
      </c>
      <c r="E56" s="152">
        <v>1344</v>
      </c>
      <c r="F56" s="73">
        <v>174</v>
      </c>
      <c r="G56" s="156">
        <f t="shared" si="1"/>
        <v>12.946428571428573</v>
      </c>
      <c r="H56" s="152">
        <v>1194</v>
      </c>
      <c r="I56" s="73">
        <v>164</v>
      </c>
      <c r="J56" s="156">
        <f t="shared" si="2"/>
        <v>13.735343383584588</v>
      </c>
      <c r="K56" s="152">
        <v>1163</v>
      </c>
      <c r="L56" s="73">
        <v>164</v>
      </c>
      <c r="M56" s="156">
        <f t="shared" si="3"/>
        <v>14.10146173688736</v>
      </c>
      <c r="N56" s="152">
        <v>1113</v>
      </c>
      <c r="O56" s="73">
        <v>162</v>
      </c>
      <c r="P56" s="156">
        <f t="shared" si="4"/>
        <v>14.555256064690028</v>
      </c>
    </row>
    <row r="57" spans="1:16" ht="20.25" customHeight="1">
      <c r="A57" s="70" t="s">
        <v>214</v>
      </c>
      <c r="B57" s="152">
        <v>318</v>
      </c>
      <c r="C57" s="73">
        <v>71</v>
      </c>
      <c r="D57" s="156">
        <f t="shared" si="0"/>
        <v>22.327044025157232</v>
      </c>
      <c r="E57" s="152">
        <v>323</v>
      </c>
      <c r="F57" s="73">
        <v>58</v>
      </c>
      <c r="G57" s="156">
        <f t="shared" si="1"/>
        <v>17.956656346749224</v>
      </c>
      <c r="H57" s="152">
        <v>319</v>
      </c>
      <c r="I57" s="73">
        <v>63</v>
      </c>
      <c r="J57" s="156">
        <f t="shared" si="2"/>
        <v>19.749216300940439</v>
      </c>
      <c r="K57" s="152">
        <v>289</v>
      </c>
      <c r="L57" s="73">
        <v>54</v>
      </c>
      <c r="M57" s="156">
        <f t="shared" si="3"/>
        <v>18.685121107266436</v>
      </c>
      <c r="N57" s="152">
        <v>214</v>
      </c>
      <c r="O57" s="73">
        <v>29</v>
      </c>
      <c r="P57" s="156">
        <f t="shared" si="4"/>
        <v>13.551401869158877</v>
      </c>
    </row>
    <row r="58" spans="1:16" ht="20.25" customHeight="1">
      <c r="A58" s="70" t="s">
        <v>41</v>
      </c>
      <c r="B58" s="152">
        <v>43281</v>
      </c>
      <c r="C58" s="73">
        <v>5454</v>
      </c>
      <c r="D58" s="156">
        <f t="shared" si="0"/>
        <v>12.601372426699939</v>
      </c>
      <c r="E58" s="152">
        <v>44541</v>
      </c>
      <c r="F58" s="73">
        <v>5800</v>
      </c>
      <c r="G58" s="156">
        <f t="shared" si="1"/>
        <v>13.021710334298737</v>
      </c>
      <c r="H58" s="152">
        <v>42218</v>
      </c>
      <c r="I58" s="73">
        <v>5507</v>
      </c>
      <c r="J58" s="156">
        <f t="shared" si="2"/>
        <v>13.044199156757779</v>
      </c>
      <c r="K58" s="152">
        <v>33031</v>
      </c>
      <c r="L58" s="73">
        <v>4508</v>
      </c>
      <c r="M58" s="156">
        <f t="shared" si="3"/>
        <v>13.647785413702278</v>
      </c>
      <c r="N58" s="152">
        <v>12914</v>
      </c>
      <c r="O58" s="73">
        <v>1590</v>
      </c>
      <c r="P58" s="156">
        <f t="shared" si="4"/>
        <v>12.312219296887099</v>
      </c>
    </row>
    <row r="59" spans="1:16" ht="20.25" customHeight="1">
      <c r="A59" s="70" t="s">
        <v>235</v>
      </c>
      <c r="B59" s="152">
        <v>41</v>
      </c>
      <c r="C59" s="73">
        <v>2</v>
      </c>
      <c r="D59" s="156">
        <f t="shared" si="0"/>
        <v>4.8780487804878048</v>
      </c>
      <c r="E59" s="152">
        <v>20</v>
      </c>
      <c r="F59" s="73">
        <v>5</v>
      </c>
      <c r="G59" s="156">
        <f t="shared" si="1"/>
        <v>25</v>
      </c>
      <c r="H59" s="152">
        <v>21</v>
      </c>
      <c r="I59" s="73">
        <v>2</v>
      </c>
      <c r="J59" s="156">
        <f t="shared" si="2"/>
        <v>9.5238095238095237</v>
      </c>
      <c r="K59" s="152">
        <v>25</v>
      </c>
      <c r="L59" s="73" t="s">
        <v>248</v>
      </c>
      <c r="M59" s="156" t="str">
        <f t="shared" si="3"/>
        <v>-</v>
      </c>
      <c r="N59" s="152">
        <v>27</v>
      </c>
      <c r="O59" s="73">
        <v>3</v>
      </c>
      <c r="P59" s="156">
        <f t="shared" si="4"/>
        <v>11.111111111111111</v>
      </c>
    </row>
    <row r="60" spans="1:16" ht="20.25" customHeight="1">
      <c r="A60" s="70" t="s">
        <v>222</v>
      </c>
      <c r="B60" s="152">
        <v>4</v>
      </c>
      <c r="C60" s="73">
        <v>1</v>
      </c>
      <c r="D60" s="156">
        <f t="shared" si="0"/>
        <v>25</v>
      </c>
      <c r="E60" s="152">
        <v>7</v>
      </c>
      <c r="F60" s="73">
        <v>2</v>
      </c>
      <c r="G60" s="156">
        <f t="shared" si="1"/>
        <v>28.571428571428569</v>
      </c>
      <c r="H60" s="152">
        <v>6</v>
      </c>
      <c r="I60" s="73">
        <v>2</v>
      </c>
      <c r="J60" s="156">
        <f t="shared" si="2"/>
        <v>33.333333333333329</v>
      </c>
      <c r="K60" s="152">
        <v>8</v>
      </c>
      <c r="L60" s="73">
        <v>1</v>
      </c>
      <c r="M60" s="156">
        <f t="shared" si="3"/>
        <v>12.5</v>
      </c>
      <c r="N60" s="152">
        <v>9</v>
      </c>
      <c r="O60" s="73">
        <v>1</v>
      </c>
      <c r="P60" s="156">
        <f t="shared" si="4"/>
        <v>11.111111111111111</v>
      </c>
    </row>
    <row r="61" spans="1:16" ht="20.25" customHeight="1">
      <c r="A61" s="70" t="s">
        <v>30</v>
      </c>
      <c r="B61" s="152">
        <v>12</v>
      </c>
      <c r="C61" s="73">
        <v>1</v>
      </c>
      <c r="D61" s="156">
        <f t="shared" si="0"/>
        <v>8.3333333333333321</v>
      </c>
      <c r="E61" s="152">
        <v>42</v>
      </c>
      <c r="F61" s="73">
        <v>7</v>
      </c>
      <c r="G61" s="156">
        <f t="shared" si="1"/>
        <v>16.666666666666664</v>
      </c>
      <c r="H61" s="152">
        <v>19</v>
      </c>
      <c r="I61" s="73">
        <v>2</v>
      </c>
      <c r="J61" s="156">
        <f t="shared" si="2"/>
        <v>10.526315789473683</v>
      </c>
      <c r="K61" s="152">
        <v>26</v>
      </c>
      <c r="L61" s="73">
        <v>2</v>
      </c>
      <c r="M61" s="156">
        <f t="shared" si="3"/>
        <v>7.6923076923076925</v>
      </c>
      <c r="N61" s="152">
        <v>27</v>
      </c>
      <c r="O61" s="73">
        <v>3</v>
      </c>
      <c r="P61" s="156">
        <f t="shared" si="4"/>
        <v>11.111111111111111</v>
      </c>
    </row>
    <row r="62" spans="1:16" ht="20.25" customHeight="1">
      <c r="A62" s="70" t="s">
        <v>116</v>
      </c>
      <c r="B62" s="152">
        <v>286</v>
      </c>
      <c r="C62" s="73">
        <v>70</v>
      </c>
      <c r="D62" s="156">
        <f t="shared" si="0"/>
        <v>24.475524475524477</v>
      </c>
      <c r="E62" s="152">
        <v>320</v>
      </c>
      <c r="F62" s="73">
        <v>95</v>
      </c>
      <c r="G62" s="156">
        <f t="shared" si="1"/>
        <v>29.6875</v>
      </c>
      <c r="H62" s="152">
        <v>276</v>
      </c>
      <c r="I62" s="73">
        <v>45</v>
      </c>
      <c r="J62" s="156">
        <f t="shared" si="2"/>
        <v>16.304347826086957</v>
      </c>
      <c r="K62" s="152">
        <v>359</v>
      </c>
      <c r="L62" s="73">
        <v>46</v>
      </c>
      <c r="M62" s="156">
        <f t="shared" si="3"/>
        <v>12.813370473537605</v>
      </c>
      <c r="N62" s="152">
        <v>378</v>
      </c>
      <c r="O62" s="73">
        <v>40</v>
      </c>
      <c r="P62" s="156">
        <f t="shared" si="4"/>
        <v>10.582010582010582</v>
      </c>
    </row>
    <row r="63" spans="1:16" ht="20.25" customHeight="1">
      <c r="A63" s="70" t="s">
        <v>19</v>
      </c>
      <c r="B63" s="152">
        <v>1362</v>
      </c>
      <c r="C63" s="73">
        <v>171</v>
      </c>
      <c r="D63" s="156">
        <f t="shared" si="0"/>
        <v>12.555066079295155</v>
      </c>
      <c r="E63" s="152">
        <v>1587</v>
      </c>
      <c r="F63" s="73">
        <v>190</v>
      </c>
      <c r="G63" s="156">
        <f t="shared" si="1"/>
        <v>11.972274732199118</v>
      </c>
      <c r="H63" s="152">
        <v>1762</v>
      </c>
      <c r="I63" s="73">
        <v>179</v>
      </c>
      <c r="J63" s="156">
        <f t="shared" si="2"/>
        <v>10.158910329171396</v>
      </c>
      <c r="K63" s="152">
        <v>1942</v>
      </c>
      <c r="L63" s="73">
        <v>226</v>
      </c>
      <c r="M63" s="156">
        <f t="shared" si="3"/>
        <v>11.637487126673532</v>
      </c>
      <c r="N63" s="152">
        <v>1774</v>
      </c>
      <c r="O63" s="73">
        <v>178</v>
      </c>
      <c r="P63" s="156">
        <f t="shared" si="4"/>
        <v>10.033821871476889</v>
      </c>
    </row>
    <row r="64" spans="1:16" ht="20.25" customHeight="1">
      <c r="A64" s="70" t="s">
        <v>31</v>
      </c>
      <c r="B64" s="152">
        <v>20</v>
      </c>
      <c r="C64" s="73">
        <v>1</v>
      </c>
      <c r="D64" s="156">
        <f t="shared" si="0"/>
        <v>5</v>
      </c>
      <c r="E64" s="152">
        <v>43</v>
      </c>
      <c r="F64" s="73">
        <v>2</v>
      </c>
      <c r="G64" s="156">
        <f t="shared" si="1"/>
        <v>4.6511627906976747</v>
      </c>
      <c r="H64" s="152">
        <v>16</v>
      </c>
      <c r="I64" s="73">
        <v>2</v>
      </c>
      <c r="J64" s="156">
        <f t="shared" si="2"/>
        <v>12.5</v>
      </c>
      <c r="K64" s="152">
        <v>31</v>
      </c>
      <c r="L64" s="73">
        <v>2</v>
      </c>
      <c r="M64" s="156">
        <f t="shared" si="3"/>
        <v>6.4516129032258061</v>
      </c>
      <c r="N64" s="152">
        <v>20</v>
      </c>
      <c r="O64" s="73">
        <v>2</v>
      </c>
      <c r="P64" s="156">
        <f t="shared" si="4"/>
        <v>10</v>
      </c>
    </row>
    <row r="65" spans="1:16" ht="20.25" customHeight="1">
      <c r="A65" s="70" t="s">
        <v>18</v>
      </c>
      <c r="B65" s="152">
        <v>1856</v>
      </c>
      <c r="C65" s="73">
        <v>184</v>
      </c>
      <c r="D65" s="156">
        <f t="shared" si="0"/>
        <v>9.9137931034482758</v>
      </c>
      <c r="E65" s="152">
        <v>1894</v>
      </c>
      <c r="F65" s="73">
        <v>154</v>
      </c>
      <c r="G65" s="156">
        <f t="shared" si="1"/>
        <v>8.1309398099260832</v>
      </c>
      <c r="H65" s="152">
        <v>1824</v>
      </c>
      <c r="I65" s="73">
        <v>195</v>
      </c>
      <c r="J65" s="156">
        <f t="shared" si="2"/>
        <v>10.690789473684211</v>
      </c>
      <c r="K65" s="152">
        <v>1851</v>
      </c>
      <c r="L65" s="73">
        <v>200</v>
      </c>
      <c r="M65" s="156">
        <f t="shared" si="3"/>
        <v>10.804970286331713</v>
      </c>
      <c r="N65" s="152">
        <v>1580</v>
      </c>
      <c r="O65" s="73">
        <v>154</v>
      </c>
      <c r="P65" s="156">
        <f t="shared" si="4"/>
        <v>9.7468354430379751</v>
      </c>
    </row>
    <row r="66" spans="1:16" ht="20.25" customHeight="1">
      <c r="A66" s="70" t="s">
        <v>15</v>
      </c>
      <c r="B66" s="152">
        <v>641</v>
      </c>
      <c r="C66" s="73">
        <v>56</v>
      </c>
      <c r="D66" s="156">
        <f t="shared" si="0"/>
        <v>8.7363494539781588</v>
      </c>
      <c r="E66" s="152">
        <v>520</v>
      </c>
      <c r="F66" s="73">
        <v>53</v>
      </c>
      <c r="G66" s="156">
        <f t="shared" si="1"/>
        <v>10.192307692307692</v>
      </c>
      <c r="H66" s="152">
        <v>382</v>
      </c>
      <c r="I66" s="73">
        <v>25</v>
      </c>
      <c r="J66" s="156">
        <f t="shared" si="2"/>
        <v>6.5445026178010473</v>
      </c>
      <c r="K66" s="152">
        <v>270</v>
      </c>
      <c r="L66" s="73">
        <v>22</v>
      </c>
      <c r="M66" s="156">
        <f t="shared" si="3"/>
        <v>8.1481481481481488</v>
      </c>
      <c r="N66" s="152">
        <v>217</v>
      </c>
      <c r="O66" s="73">
        <v>21</v>
      </c>
      <c r="P66" s="156">
        <f t="shared" si="4"/>
        <v>9.67741935483871</v>
      </c>
    </row>
    <row r="67" spans="1:16" ht="20.25" customHeight="1">
      <c r="A67" s="70" t="s">
        <v>14</v>
      </c>
      <c r="B67" s="152">
        <v>151</v>
      </c>
      <c r="C67" s="73">
        <v>10</v>
      </c>
      <c r="D67" s="156">
        <f t="shared" si="0"/>
        <v>6.6225165562913908</v>
      </c>
      <c r="E67" s="152">
        <v>145</v>
      </c>
      <c r="F67" s="73">
        <v>13</v>
      </c>
      <c r="G67" s="156">
        <f t="shared" si="1"/>
        <v>8.9655172413793096</v>
      </c>
      <c r="H67" s="152">
        <v>167</v>
      </c>
      <c r="I67" s="73">
        <v>15</v>
      </c>
      <c r="J67" s="156">
        <f t="shared" si="2"/>
        <v>8.9820359281437128</v>
      </c>
      <c r="K67" s="152">
        <v>213</v>
      </c>
      <c r="L67" s="73">
        <v>12</v>
      </c>
      <c r="M67" s="156">
        <f t="shared" si="3"/>
        <v>5.6338028169014089</v>
      </c>
      <c r="N67" s="152">
        <v>216</v>
      </c>
      <c r="O67" s="73">
        <v>19</v>
      </c>
      <c r="P67" s="156">
        <f t="shared" si="4"/>
        <v>8.7962962962962958</v>
      </c>
    </row>
    <row r="68" spans="1:16" ht="20.25" customHeight="1">
      <c r="A68" s="70" t="s">
        <v>226</v>
      </c>
      <c r="B68" s="152">
        <v>568</v>
      </c>
      <c r="C68" s="73">
        <v>48</v>
      </c>
      <c r="D68" s="156">
        <f t="shared" si="0"/>
        <v>8.4507042253521121</v>
      </c>
      <c r="E68" s="152">
        <v>610</v>
      </c>
      <c r="F68" s="73">
        <v>65</v>
      </c>
      <c r="G68" s="156">
        <f t="shared" si="1"/>
        <v>10.655737704918032</v>
      </c>
      <c r="H68" s="152">
        <v>646</v>
      </c>
      <c r="I68" s="73">
        <v>64</v>
      </c>
      <c r="J68" s="156">
        <f t="shared" si="2"/>
        <v>9.9071207430340564</v>
      </c>
      <c r="K68" s="152">
        <v>664</v>
      </c>
      <c r="L68" s="73">
        <v>55</v>
      </c>
      <c r="M68" s="156">
        <f t="shared" si="3"/>
        <v>8.2831325301204828</v>
      </c>
      <c r="N68" s="152">
        <v>489</v>
      </c>
      <c r="O68" s="73">
        <v>42</v>
      </c>
      <c r="P68" s="156">
        <f t="shared" si="4"/>
        <v>8.5889570552147241</v>
      </c>
    </row>
    <row r="69" spans="1:16" ht="20.25" customHeight="1">
      <c r="A69" s="70" t="s">
        <v>36</v>
      </c>
      <c r="B69" s="152">
        <v>1847</v>
      </c>
      <c r="C69" s="73">
        <v>83</v>
      </c>
      <c r="D69" s="156">
        <f t="shared" si="0"/>
        <v>4.4937736870600968</v>
      </c>
      <c r="E69" s="152">
        <v>1754</v>
      </c>
      <c r="F69" s="73">
        <v>102</v>
      </c>
      <c r="G69" s="156">
        <f t="shared" si="1"/>
        <v>5.8152793614595213</v>
      </c>
      <c r="H69" s="152">
        <v>1778</v>
      </c>
      <c r="I69" s="73">
        <v>137</v>
      </c>
      <c r="J69" s="156">
        <f t="shared" si="2"/>
        <v>7.7052868391451064</v>
      </c>
      <c r="K69" s="152">
        <v>1710</v>
      </c>
      <c r="L69" s="73">
        <v>127</v>
      </c>
      <c r="M69" s="156">
        <f t="shared" si="3"/>
        <v>7.4269005847953222</v>
      </c>
      <c r="N69" s="152">
        <v>1709</v>
      </c>
      <c r="O69" s="73">
        <v>144</v>
      </c>
      <c r="P69" s="156">
        <f t="shared" si="4"/>
        <v>8.4259801053247507</v>
      </c>
    </row>
    <row r="70" spans="1:16" ht="20.25" customHeight="1">
      <c r="A70" s="70" t="s">
        <v>20</v>
      </c>
      <c r="B70" s="152">
        <v>4629</v>
      </c>
      <c r="C70" s="73">
        <v>413</v>
      </c>
      <c r="D70" s="156">
        <f t="shared" ref="D70:D99" si="5">IFERROR(C70/B70*100,"-")</f>
        <v>8.92201339382156</v>
      </c>
      <c r="E70" s="152">
        <v>4540</v>
      </c>
      <c r="F70" s="73">
        <v>380</v>
      </c>
      <c r="G70" s="156">
        <f t="shared" ref="G70:G99" si="6">IFERROR(F70/E70*100,"-")</f>
        <v>8.3700440528634363</v>
      </c>
      <c r="H70" s="152">
        <v>4760</v>
      </c>
      <c r="I70" s="73">
        <v>433</v>
      </c>
      <c r="J70" s="156">
        <f t="shared" ref="J70:J99" si="7">IFERROR(I70/H70*100,"-")</f>
        <v>9.0966386554621845</v>
      </c>
      <c r="K70" s="152">
        <v>5014</v>
      </c>
      <c r="L70" s="73">
        <v>475</v>
      </c>
      <c r="M70" s="156">
        <f t="shared" ref="M70:M99" si="8">IFERROR(L70/K70*100,"-")</f>
        <v>9.4734742720382936</v>
      </c>
      <c r="N70" s="152">
        <v>4410</v>
      </c>
      <c r="O70" s="73">
        <v>364</v>
      </c>
      <c r="P70" s="156">
        <f t="shared" ref="P70:P99" si="9">IFERROR(O70/N70*100,"-")</f>
        <v>8.2539682539682531</v>
      </c>
    </row>
    <row r="71" spans="1:16" ht="20.25" customHeight="1">
      <c r="A71" s="70" t="s">
        <v>227</v>
      </c>
      <c r="B71" s="152">
        <v>61386</v>
      </c>
      <c r="C71" s="73">
        <v>5111</v>
      </c>
      <c r="D71" s="156">
        <f t="shared" si="5"/>
        <v>8.3260026716189355</v>
      </c>
      <c r="E71" s="152">
        <v>59044</v>
      </c>
      <c r="F71" s="73">
        <v>4864</v>
      </c>
      <c r="G71" s="156">
        <f t="shared" si="6"/>
        <v>8.2379242598739921</v>
      </c>
      <c r="H71" s="152">
        <v>52694</v>
      </c>
      <c r="I71" s="73">
        <v>4355</v>
      </c>
      <c r="J71" s="156">
        <f t="shared" si="7"/>
        <v>8.2646980680912439</v>
      </c>
      <c r="K71" s="152">
        <v>50438</v>
      </c>
      <c r="L71" s="73">
        <v>4035</v>
      </c>
      <c r="M71" s="156">
        <f t="shared" si="8"/>
        <v>7.9999206947143033</v>
      </c>
      <c r="N71" s="152">
        <v>38861</v>
      </c>
      <c r="O71" s="73">
        <v>3194</v>
      </c>
      <c r="P71" s="156">
        <f t="shared" si="9"/>
        <v>8.2190370808780013</v>
      </c>
    </row>
    <row r="72" spans="1:16" ht="20.25" customHeight="1">
      <c r="A72" s="70" t="s">
        <v>217</v>
      </c>
      <c r="B72" s="152">
        <v>124</v>
      </c>
      <c r="C72" s="73">
        <v>12</v>
      </c>
      <c r="D72" s="156">
        <f t="shared" si="5"/>
        <v>9.67741935483871</v>
      </c>
      <c r="E72" s="152">
        <v>144</v>
      </c>
      <c r="F72" s="73">
        <v>19</v>
      </c>
      <c r="G72" s="156">
        <f t="shared" si="6"/>
        <v>13.194444444444445</v>
      </c>
      <c r="H72" s="152">
        <v>190</v>
      </c>
      <c r="I72" s="73">
        <v>31</v>
      </c>
      <c r="J72" s="156">
        <f t="shared" si="7"/>
        <v>16.315789473684212</v>
      </c>
      <c r="K72" s="152">
        <v>138</v>
      </c>
      <c r="L72" s="73">
        <v>23</v>
      </c>
      <c r="M72" s="156">
        <f t="shared" si="8"/>
        <v>16.666666666666664</v>
      </c>
      <c r="N72" s="152">
        <v>101</v>
      </c>
      <c r="O72" s="73">
        <v>8</v>
      </c>
      <c r="P72" s="156">
        <f t="shared" si="9"/>
        <v>7.9207920792079207</v>
      </c>
    </row>
    <row r="73" spans="1:16" ht="20.25" customHeight="1">
      <c r="A73" s="70" t="s">
        <v>231</v>
      </c>
      <c r="B73" s="152">
        <v>353</v>
      </c>
      <c r="C73" s="73">
        <v>11</v>
      </c>
      <c r="D73" s="156">
        <f t="shared" si="5"/>
        <v>3.1161473087818696</v>
      </c>
      <c r="E73" s="152">
        <v>275</v>
      </c>
      <c r="F73" s="73">
        <v>9</v>
      </c>
      <c r="G73" s="156">
        <f t="shared" si="6"/>
        <v>3.2727272727272729</v>
      </c>
      <c r="H73" s="152">
        <v>195</v>
      </c>
      <c r="I73" s="73">
        <v>6</v>
      </c>
      <c r="J73" s="156">
        <f t="shared" si="7"/>
        <v>3.0769230769230771</v>
      </c>
      <c r="K73" s="152">
        <v>183</v>
      </c>
      <c r="L73" s="73">
        <v>9</v>
      </c>
      <c r="M73" s="156">
        <f t="shared" si="8"/>
        <v>4.918032786885246</v>
      </c>
      <c r="N73" s="152">
        <v>154</v>
      </c>
      <c r="O73" s="73">
        <v>12</v>
      </c>
      <c r="P73" s="156">
        <f t="shared" si="9"/>
        <v>7.7922077922077921</v>
      </c>
    </row>
    <row r="74" spans="1:16" ht="20.25" customHeight="1">
      <c r="A74" s="70" t="s">
        <v>229</v>
      </c>
      <c r="B74" s="152">
        <v>513</v>
      </c>
      <c r="C74" s="73">
        <v>43</v>
      </c>
      <c r="D74" s="156">
        <f t="shared" si="5"/>
        <v>8.3820662768031191</v>
      </c>
      <c r="E74" s="152">
        <v>375</v>
      </c>
      <c r="F74" s="73">
        <v>33</v>
      </c>
      <c r="G74" s="156">
        <f t="shared" si="6"/>
        <v>8.7999999999999989</v>
      </c>
      <c r="H74" s="152">
        <v>264</v>
      </c>
      <c r="I74" s="73">
        <v>21</v>
      </c>
      <c r="J74" s="156">
        <f t="shared" si="7"/>
        <v>7.9545454545454541</v>
      </c>
      <c r="K74" s="152">
        <v>306</v>
      </c>
      <c r="L74" s="73">
        <v>18</v>
      </c>
      <c r="M74" s="156">
        <f t="shared" si="8"/>
        <v>5.8823529411764701</v>
      </c>
      <c r="N74" s="152">
        <v>267</v>
      </c>
      <c r="O74" s="73">
        <v>17</v>
      </c>
      <c r="P74" s="156">
        <f t="shared" si="9"/>
        <v>6.3670411985018731</v>
      </c>
    </row>
    <row r="75" spans="1:16" ht="20.25" customHeight="1">
      <c r="A75" s="197" t="s">
        <v>234</v>
      </c>
      <c r="B75" s="152">
        <v>6</v>
      </c>
      <c r="C75" s="73" t="s">
        <v>248</v>
      </c>
      <c r="D75" s="156" t="str">
        <f t="shared" si="5"/>
        <v>-</v>
      </c>
      <c r="E75" s="152">
        <v>31</v>
      </c>
      <c r="F75" s="73">
        <v>5</v>
      </c>
      <c r="G75" s="156">
        <f t="shared" si="6"/>
        <v>16.129032258064516</v>
      </c>
      <c r="H75" s="152">
        <v>47</v>
      </c>
      <c r="I75" s="73">
        <v>5</v>
      </c>
      <c r="J75" s="156">
        <f t="shared" si="7"/>
        <v>10.638297872340425</v>
      </c>
      <c r="K75" s="152">
        <v>115</v>
      </c>
      <c r="L75" s="73">
        <v>4</v>
      </c>
      <c r="M75" s="156">
        <f t="shared" si="8"/>
        <v>3.4782608695652173</v>
      </c>
      <c r="N75" s="152">
        <v>284</v>
      </c>
      <c r="O75" s="73">
        <v>17</v>
      </c>
      <c r="P75" s="156">
        <f t="shared" si="9"/>
        <v>5.9859154929577461</v>
      </c>
    </row>
    <row r="76" spans="1:16" s="157" customFormat="1">
      <c r="A76" s="154" t="s">
        <v>34</v>
      </c>
      <c r="B76" s="155">
        <v>376</v>
      </c>
      <c r="C76" s="155">
        <v>24</v>
      </c>
      <c r="D76" s="156">
        <f t="shared" si="5"/>
        <v>6.3829787234042552</v>
      </c>
      <c r="E76" s="155">
        <v>390</v>
      </c>
      <c r="F76" s="155">
        <v>19</v>
      </c>
      <c r="G76" s="156">
        <f t="shared" si="6"/>
        <v>4.8717948717948723</v>
      </c>
      <c r="H76" s="155">
        <v>462</v>
      </c>
      <c r="I76" s="155">
        <v>29</v>
      </c>
      <c r="J76" s="156">
        <f t="shared" si="7"/>
        <v>6.2770562770562766</v>
      </c>
      <c r="K76" s="155">
        <v>532</v>
      </c>
      <c r="L76" s="155">
        <v>22</v>
      </c>
      <c r="M76" s="156">
        <f t="shared" si="8"/>
        <v>4.1353383458646613</v>
      </c>
      <c r="N76" s="155">
        <v>631</v>
      </c>
      <c r="O76" s="155">
        <v>33</v>
      </c>
      <c r="P76" s="156">
        <f t="shared" si="9"/>
        <v>5.2297939778129949</v>
      </c>
    </row>
    <row r="77" spans="1:16" s="157" customFormat="1">
      <c r="A77" s="154" t="s">
        <v>247</v>
      </c>
      <c r="B77" s="155">
        <v>31</v>
      </c>
      <c r="C77" s="155" t="s">
        <v>248</v>
      </c>
      <c r="D77" s="156" t="str">
        <f t="shared" si="5"/>
        <v>-</v>
      </c>
      <c r="E77" s="155">
        <v>38</v>
      </c>
      <c r="F77" s="155">
        <v>5</v>
      </c>
      <c r="G77" s="156">
        <f t="shared" si="6"/>
        <v>13.157894736842104</v>
      </c>
      <c r="H77" s="155">
        <v>24</v>
      </c>
      <c r="I77" s="155" t="s">
        <v>248</v>
      </c>
      <c r="J77" s="156" t="str">
        <f t="shared" si="7"/>
        <v>-</v>
      </c>
      <c r="K77" s="155">
        <v>29</v>
      </c>
      <c r="L77" s="155" t="s">
        <v>248</v>
      </c>
      <c r="M77" s="156" t="str">
        <f t="shared" si="8"/>
        <v>-</v>
      </c>
      <c r="N77" s="155">
        <v>20</v>
      </c>
      <c r="O77" s="155">
        <v>1</v>
      </c>
      <c r="P77" s="156">
        <f t="shared" si="9"/>
        <v>5</v>
      </c>
    </row>
    <row r="78" spans="1:16" s="157" customFormat="1">
      <c r="A78" s="154" t="s">
        <v>232</v>
      </c>
      <c r="B78" s="155">
        <v>390</v>
      </c>
      <c r="C78" s="155">
        <v>10</v>
      </c>
      <c r="D78" s="156">
        <f t="shared" si="5"/>
        <v>2.5641025641025639</v>
      </c>
      <c r="E78" s="155">
        <v>372</v>
      </c>
      <c r="F78" s="155">
        <v>17</v>
      </c>
      <c r="G78" s="156">
        <f t="shared" si="6"/>
        <v>4.56989247311828</v>
      </c>
      <c r="H78" s="155">
        <v>298</v>
      </c>
      <c r="I78" s="155">
        <v>6</v>
      </c>
      <c r="J78" s="156">
        <f t="shared" si="7"/>
        <v>2.0134228187919461</v>
      </c>
      <c r="K78" s="155">
        <v>376</v>
      </c>
      <c r="L78" s="155">
        <v>15</v>
      </c>
      <c r="M78" s="156">
        <f t="shared" si="8"/>
        <v>3.9893617021276597</v>
      </c>
      <c r="N78" s="155">
        <v>327</v>
      </c>
      <c r="O78" s="155">
        <v>15</v>
      </c>
      <c r="P78" s="156">
        <f t="shared" si="9"/>
        <v>4.5871559633027523</v>
      </c>
    </row>
    <row r="79" spans="1:16" s="157" customFormat="1">
      <c r="A79" s="154" t="s">
        <v>218</v>
      </c>
      <c r="B79" s="155">
        <v>55</v>
      </c>
      <c r="C79" s="155">
        <v>6</v>
      </c>
      <c r="D79" s="156">
        <f t="shared" si="5"/>
        <v>10.909090909090908</v>
      </c>
      <c r="E79" s="155">
        <v>64</v>
      </c>
      <c r="F79" s="155">
        <v>1</v>
      </c>
      <c r="G79" s="156">
        <f t="shared" si="6"/>
        <v>1.5625</v>
      </c>
      <c r="H79" s="155">
        <v>66</v>
      </c>
      <c r="I79" s="155">
        <v>5</v>
      </c>
      <c r="J79" s="156">
        <f t="shared" si="7"/>
        <v>7.5757575757575761</v>
      </c>
      <c r="K79" s="155">
        <v>45</v>
      </c>
      <c r="L79" s="155">
        <v>7</v>
      </c>
      <c r="M79" s="156">
        <f t="shared" si="8"/>
        <v>15.555555555555555</v>
      </c>
      <c r="N79" s="155">
        <v>24</v>
      </c>
      <c r="O79" s="155">
        <v>1</v>
      </c>
      <c r="P79" s="156">
        <f t="shared" si="9"/>
        <v>4.1666666666666661</v>
      </c>
    </row>
    <row r="80" spans="1:16" s="157" customFormat="1">
      <c r="A80" s="154" t="s">
        <v>32</v>
      </c>
      <c r="B80" s="155">
        <v>384</v>
      </c>
      <c r="C80" s="155">
        <v>17</v>
      </c>
      <c r="D80" s="156">
        <f t="shared" si="5"/>
        <v>4.4270833333333339</v>
      </c>
      <c r="E80" s="155">
        <v>345</v>
      </c>
      <c r="F80" s="155">
        <v>18</v>
      </c>
      <c r="G80" s="156">
        <f t="shared" si="6"/>
        <v>5.2173913043478262</v>
      </c>
      <c r="H80" s="155">
        <v>313</v>
      </c>
      <c r="I80" s="155">
        <v>17</v>
      </c>
      <c r="J80" s="156">
        <f t="shared" si="7"/>
        <v>5.4313099041533546</v>
      </c>
      <c r="K80" s="155">
        <v>255</v>
      </c>
      <c r="L80" s="155">
        <v>8</v>
      </c>
      <c r="M80" s="156">
        <f t="shared" si="8"/>
        <v>3.1372549019607843</v>
      </c>
      <c r="N80" s="155">
        <v>301</v>
      </c>
      <c r="O80" s="155">
        <v>12</v>
      </c>
      <c r="P80" s="156">
        <f t="shared" si="9"/>
        <v>3.9867109634551494</v>
      </c>
    </row>
    <row r="81" spans="1:16" s="157" customFormat="1">
      <c r="A81" s="154" t="s">
        <v>233</v>
      </c>
      <c r="B81" s="155">
        <v>51</v>
      </c>
      <c r="C81" s="155">
        <v>3</v>
      </c>
      <c r="D81" s="156">
        <f t="shared" si="5"/>
        <v>5.8823529411764701</v>
      </c>
      <c r="E81" s="155">
        <v>49</v>
      </c>
      <c r="F81" s="155">
        <v>3</v>
      </c>
      <c r="G81" s="156">
        <f t="shared" si="6"/>
        <v>6.1224489795918364</v>
      </c>
      <c r="H81" s="155">
        <v>66</v>
      </c>
      <c r="I81" s="155">
        <v>5</v>
      </c>
      <c r="J81" s="156">
        <f t="shared" si="7"/>
        <v>7.5757575757575761</v>
      </c>
      <c r="K81" s="155">
        <v>113</v>
      </c>
      <c r="L81" s="155">
        <v>4</v>
      </c>
      <c r="M81" s="156">
        <f t="shared" si="8"/>
        <v>3.5398230088495577</v>
      </c>
      <c r="N81" s="155">
        <v>641</v>
      </c>
      <c r="O81" s="155">
        <v>13</v>
      </c>
      <c r="P81" s="156">
        <f t="shared" si="9"/>
        <v>2.0280811232449301</v>
      </c>
    </row>
    <row r="82" spans="1:16" s="157" customFormat="1">
      <c r="A82" s="154" t="s">
        <v>33</v>
      </c>
      <c r="B82" s="155">
        <v>1444</v>
      </c>
      <c r="C82" s="155">
        <v>16</v>
      </c>
      <c r="D82" s="156">
        <f t="shared" si="5"/>
        <v>1.10803324099723</v>
      </c>
      <c r="E82" s="155">
        <v>1708</v>
      </c>
      <c r="F82" s="155">
        <v>21</v>
      </c>
      <c r="G82" s="156">
        <f t="shared" si="6"/>
        <v>1.2295081967213115</v>
      </c>
      <c r="H82" s="155">
        <v>1502</v>
      </c>
      <c r="I82" s="155">
        <v>19</v>
      </c>
      <c r="J82" s="156">
        <f t="shared" si="7"/>
        <v>1.2649800266311584</v>
      </c>
      <c r="K82" s="155">
        <v>1486</v>
      </c>
      <c r="L82" s="155">
        <v>18</v>
      </c>
      <c r="M82" s="156">
        <f t="shared" si="8"/>
        <v>1.2113055181695829</v>
      </c>
      <c r="N82" s="155">
        <v>1208</v>
      </c>
      <c r="O82" s="155">
        <v>15</v>
      </c>
      <c r="P82" s="156">
        <f t="shared" si="9"/>
        <v>1.2417218543046358</v>
      </c>
    </row>
    <row r="83" spans="1:16" s="157" customFormat="1">
      <c r="A83" s="154" t="s">
        <v>13</v>
      </c>
      <c r="B83" s="155">
        <v>1496</v>
      </c>
      <c r="C83" s="155">
        <v>10</v>
      </c>
      <c r="D83" s="156">
        <f t="shared" si="5"/>
        <v>0.66844919786096257</v>
      </c>
      <c r="E83" s="155">
        <v>1513</v>
      </c>
      <c r="F83" s="155">
        <v>8</v>
      </c>
      <c r="G83" s="156">
        <f t="shared" si="6"/>
        <v>0.52875082617316582</v>
      </c>
      <c r="H83" s="155">
        <v>1427</v>
      </c>
      <c r="I83" s="155">
        <v>9</v>
      </c>
      <c r="J83" s="156">
        <f t="shared" si="7"/>
        <v>0.63069376313945347</v>
      </c>
      <c r="K83" s="155">
        <v>1483</v>
      </c>
      <c r="L83" s="155">
        <v>11</v>
      </c>
      <c r="M83" s="156">
        <f t="shared" si="8"/>
        <v>0.74173971679028994</v>
      </c>
      <c r="N83" s="155">
        <v>1403</v>
      </c>
      <c r="O83" s="155">
        <v>9</v>
      </c>
      <c r="P83" s="156">
        <f t="shared" si="9"/>
        <v>0.64148253741981476</v>
      </c>
    </row>
    <row r="84" spans="1:16" s="157" customFormat="1">
      <c r="A84" s="154" t="s">
        <v>238</v>
      </c>
      <c r="B84" s="155">
        <v>5</v>
      </c>
      <c r="C84" s="155">
        <v>1</v>
      </c>
      <c r="D84" s="156">
        <f t="shared" si="5"/>
        <v>20</v>
      </c>
      <c r="E84" s="155">
        <v>4</v>
      </c>
      <c r="F84" s="155" t="s">
        <v>248</v>
      </c>
      <c r="G84" s="156" t="str">
        <f t="shared" si="6"/>
        <v>-</v>
      </c>
      <c r="H84" s="155">
        <v>5</v>
      </c>
      <c r="I84" s="155" t="s">
        <v>248</v>
      </c>
      <c r="J84" s="156" t="str">
        <f t="shared" si="7"/>
        <v>-</v>
      </c>
      <c r="K84" s="155">
        <v>4</v>
      </c>
      <c r="L84" s="155" t="s">
        <v>248</v>
      </c>
      <c r="M84" s="156" t="str">
        <f t="shared" si="8"/>
        <v>-</v>
      </c>
      <c r="N84" s="155">
        <v>5</v>
      </c>
      <c r="O84" s="73" t="s">
        <v>248</v>
      </c>
      <c r="P84" s="156" t="str">
        <f t="shared" si="9"/>
        <v>-</v>
      </c>
    </row>
    <row r="85" spans="1:16" s="157" customFormat="1">
      <c r="A85" s="154" t="s">
        <v>185</v>
      </c>
      <c r="B85" s="155">
        <v>45</v>
      </c>
      <c r="C85" s="73">
        <v>21</v>
      </c>
      <c r="D85" s="156">
        <f t="shared" si="5"/>
        <v>46.666666666666664</v>
      </c>
      <c r="E85" s="73">
        <v>18</v>
      </c>
      <c r="F85" s="73">
        <v>10</v>
      </c>
      <c r="G85" s="156">
        <f t="shared" si="6"/>
        <v>55.555555555555557</v>
      </c>
      <c r="H85" s="155">
        <v>33</v>
      </c>
      <c r="I85" s="73">
        <v>13</v>
      </c>
      <c r="J85" s="156">
        <f t="shared" si="7"/>
        <v>39.393939393939391</v>
      </c>
      <c r="K85" s="155">
        <v>29</v>
      </c>
      <c r="L85" s="155">
        <v>16</v>
      </c>
      <c r="M85" s="156">
        <f t="shared" si="8"/>
        <v>55.172413793103445</v>
      </c>
      <c r="N85" s="155">
        <v>10</v>
      </c>
      <c r="O85" s="73" t="s">
        <v>248</v>
      </c>
      <c r="P85" s="156" t="str">
        <f t="shared" si="9"/>
        <v>-</v>
      </c>
    </row>
    <row r="86" spans="1:16" s="157" customFormat="1">
      <c r="A86" s="154" t="s">
        <v>246</v>
      </c>
      <c r="B86" s="155">
        <v>8</v>
      </c>
      <c r="C86" s="73">
        <v>3</v>
      </c>
      <c r="D86" s="156">
        <f t="shared" si="5"/>
        <v>37.5</v>
      </c>
      <c r="E86" s="155">
        <v>14</v>
      </c>
      <c r="F86" s="73">
        <v>6</v>
      </c>
      <c r="G86" s="156">
        <f t="shared" si="6"/>
        <v>42.857142857142854</v>
      </c>
      <c r="H86" s="155">
        <v>6</v>
      </c>
      <c r="I86" s="73">
        <v>2</v>
      </c>
      <c r="J86" s="156">
        <f t="shared" si="7"/>
        <v>33.333333333333329</v>
      </c>
      <c r="K86" s="155" t="s">
        <v>248</v>
      </c>
      <c r="L86" s="155" t="s">
        <v>248</v>
      </c>
      <c r="M86" s="156" t="str">
        <f t="shared" si="8"/>
        <v>-</v>
      </c>
      <c r="N86" s="155" t="s">
        <v>248</v>
      </c>
      <c r="O86" s="73" t="s">
        <v>248</v>
      </c>
      <c r="P86" s="156" t="str">
        <f t="shared" si="9"/>
        <v>-</v>
      </c>
    </row>
    <row r="87" spans="1:16" s="157" customFormat="1">
      <c r="A87" s="154" t="s">
        <v>240</v>
      </c>
      <c r="B87" s="155" t="s">
        <v>248</v>
      </c>
      <c r="C87" s="73" t="s">
        <v>248</v>
      </c>
      <c r="D87" s="156" t="str">
        <f t="shared" si="5"/>
        <v>-</v>
      </c>
      <c r="E87" s="155" t="s">
        <v>248</v>
      </c>
      <c r="F87" s="73" t="s">
        <v>248</v>
      </c>
      <c r="G87" s="156" t="str">
        <f t="shared" si="6"/>
        <v>-</v>
      </c>
      <c r="H87" s="155">
        <v>4</v>
      </c>
      <c r="I87" s="73">
        <v>1</v>
      </c>
      <c r="J87" s="156">
        <f t="shared" si="7"/>
        <v>25</v>
      </c>
      <c r="K87" s="155">
        <v>2</v>
      </c>
      <c r="L87" s="155" t="s">
        <v>248</v>
      </c>
      <c r="M87" s="156" t="str">
        <f t="shared" si="8"/>
        <v>-</v>
      </c>
      <c r="N87" s="155">
        <v>1</v>
      </c>
      <c r="O87" s="73" t="s">
        <v>248</v>
      </c>
      <c r="P87" s="156" t="str">
        <f t="shared" si="9"/>
        <v>-</v>
      </c>
    </row>
    <row r="88" spans="1:16" s="157" customFormat="1">
      <c r="A88" s="154" t="s">
        <v>200</v>
      </c>
      <c r="B88" s="155">
        <v>4</v>
      </c>
      <c r="C88" s="73">
        <v>2</v>
      </c>
      <c r="D88" s="156">
        <f t="shared" si="5"/>
        <v>50</v>
      </c>
      <c r="E88" s="155">
        <v>8</v>
      </c>
      <c r="F88" s="73">
        <v>1</v>
      </c>
      <c r="G88" s="156">
        <f t="shared" si="6"/>
        <v>12.5</v>
      </c>
      <c r="H88" s="155">
        <v>2</v>
      </c>
      <c r="I88" s="73" t="s">
        <v>248</v>
      </c>
      <c r="J88" s="156" t="str">
        <f t="shared" si="7"/>
        <v>-</v>
      </c>
      <c r="K88" s="155">
        <v>7</v>
      </c>
      <c r="L88" s="155">
        <v>2</v>
      </c>
      <c r="M88" s="156">
        <f t="shared" si="8"/>
        <v>28.571428571428569</v>
      </c>
      <c r="N88" s="155">
        <v>6</v>
      </c>
      <c r="O88" s="73" t="s">
        <v>248</v>
      </c>
      <c r="P88" s="156" t="str">
        <f t="shared" si="9"/>
        <v>-</v>
      </c>
    </row>
    <row r="89" spans="1:16" s="157" customFormat="1">
      <c r="A89" s="154" t="s">
        <v>205</v>
      </c>
      <c r="B89" s="155">
        <v>4</v>
      </c>
      <c r="C89" s="73" t="s">
        <v>248</v>
      </c>
      <c r="D89" s="156" t="str">
        <f t="shared" si="5"/>
        <v>-</v>
      </c>
      <c r="E89" s="155">
        <v>14</v>
      </c>
      <c r="F89" s="155">
        <v>9</v>
      </c>
      <c r="G89" s="156">
        <f t="shared" si="6"/>
        <v>64.285714285714292</v>
      </c>
      <c r="H89" s="155">
        <v>4</v>
      </c>
      <c r="I89" s="73">
        <v>1</v>
      </c>
      <c r="J89" s="156">
        <f t="shared" si="7"/>
        <v>25</v>
      </c>
      <c r="K89" s="155">
        <v>4</v>
      </c>
      <c r="L89" s="155">
        <v>1</v>
      </c>
      <c r="M89" s="156">
        <f t="shared" si="8"/>
        <v>25</v>
      </c>
      <c r="N89" s="155">
        <v>5</v>
      </c>
      <c r="O89" s="73" t="s">
        <v>248</v>
      </c>
      <c r="P89" s="156" t="str">
        <f t="shared" si="9"/>
        <v>-</v>
      </c>
    </row>
    <row r="90" spans="1:16" s="157" customFormat="1">
      <c r="A90" s="154" t="s">
        <v>244</v>
      </c>
      <c r="B90" s="155">
        <v>1</v>
      </c>
      <c r="C90" s="73" t="s">
        <v>248</v>
      </c>
      <c r="D90" s="156" t="str">
        <f t="shared" si="5"/>
        <v>-</v>
      </c>
      <c r="E90" s="155">
        <v>1</v>
      </c>
      <c r="F90" s="155" t="s">
        <v>248</v>
      </c>
      <c r="G90" s="156" t="str">
        <f t="shared" si="6"/>
        <v>-</v>
      </c>
      <c r="H90" s="155">
        <v>13</v>
      </c>
      <c r="I90" s="73">
        <v>6</v>
      </c>
      <c r="J90" s="156">
        <f t="shared" si="7"/>
        <v>46.153846153846153</v>
      </c>
      <c r="K90" s="155">
        <v>1</v>
      </c>
      <c r="L90" s="155" t="s">
        <v>248</v>
      </c>
      <c r="M90" s="156" t="str">
        <f t="shared" si="8"/>
        <v>-</v>
      </c>
      <c r="N90" s="155" t="s">
        <v>248</v>
      </c>
      <c r="O90" s="73" t="s">
        <v>248</v>
      </c>
      <c r="P90" s="156" t="str">
        <f t="shared" si="9"/>
        <v>-</v>
      </c>
    </row>
    <row r="91" spans="1:16" s="157" customFormat="1">
      <c r="A91" s="154" t="s">
        <v>213</v>
      </c>
      <c r="B91" s="155">
        <v>31</v>
      </c>
      <c r="C91" s="155" t="s">
        <v>248</v>
      </c>
      <c r="D91" s="156" t="str">
        <f t="shared" si="5"/>
        <v>-</v>
      </c>
      <c r="E91" s="73">
        <v>25</v>
      </c>
      <c r="F91" s="73" t="s">
        <v>248</v>
      </c>
      <c r="G91" s="156" t="str">
        <f t="shared" si="6"/>
        <v>-</v>
      </c>
      <c r="H91" s="155">
        <v>20</v>
      </c>
      <c r="I91" s="73">
        <v>2</v>
      </c>
      <c r="J91" s="156">
        <f t="shared" si="7"/>
        <v>10</v>
      </c>
      <c r="K91" s="155">
        <v>21</v>
      </c>
      <c r="L91" s="155">
        <v>4</v>
      </c>
      <c r="M91" s="156">
        <f t="shared" si="8"/>
        <v>19.047619047619047</v>
      </c>
      <c r="N91" s="155">
        <v>15</v>
      </c>
      <c r="O91" s="73" t="s">
        <v>248</v>
      </c>
      <c r="P91" s="156" t="str">
        <f t="shared" si="9"/>
        <v>-</v>
      </c>
    </row>
    <row r="92" spans="1:16" s="157" customFormat="1">
      <c r="A92" s="154" t="s">
        <v>242</v>
      </c>
      <c r="B92" s="155" t="s">
        <v>248</v>
      </c>
      <c r="C92" s="155" t="s">
        <v>248</v>
      </c>
      <c r="D92" s="156" t="str">
        <f t="shared" si="5"/>
        <v>-</v>
      </c>
      <c r="E92" s="155">
        <v>3</v>
      </c>
      <c r="F92" s="155">
        <v>1</v>
      </c>
      <c r="G92" s="156">
        <f t="shared" si="6"/>
        <v>33.333333333333329</v>
      </c>
      <c r="H92" s="155">
        <v>4</v>
      </c>
      <c r="I92" s="73">
        <v>1</v>
      </c>
      <c r="J92" s="156">
        <f t="shared" si="7"/>
        <v>25</v>
      </c>
      <c r="K92" s="155" t="s">
        <v>248</v>
      </c>
      <c r="L92" s="155" t="s">
        <v>248</v>
      </c>
      <c r="M92" s="156" t="str">
        <f t="shared" si="8"/>
        <v>-</v>
      </c>
      <c r="N92" s="155" t="s">
        <v>248</v>
      </c>
      <c r="O92" s="73" t="s">
        <v>248</v>
      </c>
      <c r="P92" s="156" t="str">
        <f t="shared" si="9"/>
        <v>-</v>
      </c>
    </row>
    <row r="93" spans="1:16" s="157" customFormat="1">
      <c r="A93" s="154" t="s">
        <v>245</v>
      </c>
      <c r="B93" s="155" t="s">
        <v>248</v>
      </c>
      <c r="C93" s="73" t="s">
        <v>248</v>
      </c>
      <c r="D93" s="156" t="str">
        <f t="shared" si="5"/>
        <v>-</v>
      </c>
      <c r="E93" s="73">
        <v>6</v>
      </c>
      <c r="F93" s="73">
        <v>3</v>
      </c>
      <c r="G93" s="156">
        <f t="shared" si="6"/>
        <v>50</v>
      </c>
      <c r="H93" s="155" t="s">
        <v>248</v>
      </c>
      <c r="I93" s="155" t="s">
        <v>248</v>
      </c>
      <c r="J93" s="156" t="str">
        <f t="shared" si="7"/>
        <v>-</v>
      </c>
      <c r="K93" s="155" t="s">
        <v>248</v>
      </c>
      <c r="L93" s="155" t="s">
        <v>248</v>
      </c>
      <c r="M93" s="156" t="str">
        <f t="shared" si="8"/>
        <v>-</v>
      </c>
      <c r="N93" s="155" t="s">
        <v>248</v>
      </c>
      <c r="O93" s="73" t="s">
        <v>248</v>
      </c>
      <c r="P93" s="156" t="str">
        <f t="shared" si="9"/>
        <v>-</v>
      </c>
    </row>
    <row r="94" spans="1:16" s="157" customFormat="1">
      <c r="A94" s="154" t="s">
        <v>241</v>
      </c>
      <c r="B94" s="155">
        <v>4</v>
      </c>
      <c r="C94" s="155">
        <v>1</v>
      </c>
      <c r="D94" s="156">
        <f t="shared" si="5"/>
        <v>25</v>
      </c>
      <c r="E94" s="155">
        <v>1</v>
      </c>
      <c r="F94" s="73" t="s">
        <v>248</v>
      </c>
      <c r="G94" s="156" t="str">
        <f t="shared" si="6"/>
        <v>-</v>
      </c>
      <c r="H94" s="155" t="s">
        <v>248</v>
      </c>
      <c r="I94" s="155" t="s">
        <v>248</v>
      </c>
      <c r="J94" s="156" t="str">
        <f t="shared" si="7"/>
        <v>-</v>
      </c>
      <c r="K94" s="155" t="s">
        <v>248</v>
      </c>
      <c r="L94" s="155" t="s">
        <v>248</v>
      </c>
      <c r="M94" s="156" t="str">
        <f t="shared" si="8"/>
        <v>-</v>
      </c>
      <c r="N94" s="155" t="s">
        <v>248</v>
      </c>
      <c r="O94" s="73" t="s">
        <v>248</v>
      </c>
      <c r="P94" s="156" t="str">
        <f t="shared" si="9"/>
        <v>-</v>
      </c>
    </row>
    <row r="95" spans="1:16" s="157" customFormat="1">
      <c r="A95" s="154" t="s">
        <v>239</v>
      </c>
      <c r="B95" s="155">
        <v>10</v>
      </c>
      <c r="C95" s="73">
        <v>2</v>
      </c>
      <c r="D95" s="156">
        <f t="shared" si="5"/>
        <v>20</v>
      </c>
      <c r="E95" s="155">
        <v>6</v>
      </c>
      <c r="F95" s="73" t="s">
        <v>248</v>
      </c>
      <c r="G95" s="156" t="str">
        <f t="shared" si="6"/>
        <v>-</v>
      </c>
      <c r="H95" s="155">
        <v>33</v>
      </c>
      <c r="I95" s="73">
        <v>1</v>
      </c>
      <c r="J95" s="156">
        <f t="shared" si="7"/>
        <v>3.0303030303030303</v>
      </c>
      <c r="K95" s="155">
        <v>2</v>
      </c>
      <c r="L95" s="155" t="s">
        <v>248</v>
      </c>
      <c r="M95" s="156" t="str">
        <f t="shared" si="8"/>
        <v>-</v>
      </c>
      <c r="N95" s="155">
        <v>1</v>
      </c>
      <c r="O95" s="73" t="s">
        <v>248</v>
      </c>
      <c r="P95" s="156" t="str">
        <f t="shared" si="9"/>
        <v>-</v>
      </c>
    </row>
    <row r="96" spans="1:16" s="157" customFormat="1">
      <c r="A96" s="154" t="s">
        <v>236</v>
      </c>
      <c r="B96" s="155" t="s">
        <v>248</v>
      </c>
      <c r="C96" s="73" t="s">
        <v>248</v>
      </c>
      <c r="D96" s="156" t="str">
        <f t="shared" si="5"/>
        <v>-</v>
      </c>
      <c r="E96" s="155" t="s">
        <v>248</v>
      </c>
      <c r="F96" s="73" t="s">
        <v>248</v>
      </c>
      <c r="G96" s="156" t="str">
        <f t="shared" si="6"/>
        <v>-</v>
      </c>
      <c r="H96" s="155">
        <v>4</v>
      </c>
      <c r="I96" s="73">
        <v>2</v>
      </c>
      <c r="J96" s="156">
        <f t="shared" si="7"/>
        <v>50</v>
      </c>
      <c r="K96" s="155">
        <v>1</v>
      </c>
      <c r="L96" s="155" t="s">
        <v>248</v>
      </c>
      <c r="M96" s="156" t="str">
        <f t="shared" si="8"/>
        <v>-</v>
      </c>
      <c r="N96" s="155" t="s">
        <v>248</v>
      </c>
      <c r="O96" s="73" t="s">
        <v>248</v>
      </c>
      <c r="P96" s="156" t="str">
        <f t="shared" si="9"/>
        <v>-</v>
      </c>
    </row>
    <row r="97" spans="1:16" s="157" customFormat="1">
      <c r="A97" s="154" t="s">
        <v>190</v>
      </c>
      <c r="B97" s="155" t="s">
        <v>248</v>
      </c>
      <c r="C97" s="73" t="s">
        <v>248</v>
      </c>
      <c r="D97" s="156" t="str">
        <f t="shared" si="5"/>
        <v>-</v>
      </c>
      <c r="E97" s="155" t="s">
        <v>248</v>
      </c>
      <c r="F97" s="73" t="s">
        <v>248</v>
      </c>
      <c r="G97" s="156" t="str">
        <f t="shared" si="6"/>
        <v>-</v>
      </c>
      <c r="H97" s="155" t="s">
        <v>248</v>
      </c>
      <c r="I97" s="155" t="s">
        <v>248</v>
      </c>
      <c r="J97" s="156" t="str">
        <f t="shared" si="7"/>
        <v>-</v>
      </c>
      <c r="K97" s="155">
        <v>13</v>
      </c>
      <c r="L97" s="155">
        <v>5</v>
      </c>
      <c r="M97" s="156">
        <f t="shared" si="8"/>
        <v>38.461538461538467</v>
      </c>
      <c r="N97" s="155">
        <v>1</v>
      </c>
      <c r="O97" s="73" t="s">
        <v>248</v>
      </c>
      <c r="P97" s="156" t="str">
        <f t="shared" si="9"/>
        <v>-</v>
      </c>
    </row>
    <row r="98" spans="1:16" s="157" customFormat="1">
      <c r="A98" s="154" t="s">
        <v>208</v>
      </c>
      <c r="B98" s="155">
        <v>10</v>
      </c>
      <c r="C98" s="155">
        <v>2</v>
      </c>
      <c r="D98" s="156">
        <f t="shared" si="5"/>
        <v>20</v>
      </c>
      <c r="E98" s="155">
        <v>10</v>
      </c>
      <c r="F98" s="155">
        <v>2</v>
      </c>
      <c r="G98" s="156">
        <f t="shared" si="6"/>
        <v>20</v>
      </c>
      <c r="H98" s="155">
        <v>17</v>
      </c>
      <c r="I98" s="155">
        <v>3</v>
      </c>
      <c r="J98" s="156">
        <f t="shared" si="7"/>
        <v>17.647058823529413</v>
      </c>
      <c r="K98" s="155">
        <v>19</v>
      </c>
      <c r="L98" s="155">
        <v>4</v>
      </c>
      <c r="M98" s="156">
        <f t="shared" si="8"/>
        <v>21.052631578947366</v>
      </c>
      <c r="N98" s="155">
        <v>20</v>
      </c>
      <c r="O98" s="73" t="s">
        <v>248</v>
      </c>
      <c r="P98" s="156" t="str">
        <f t="shared" si="9"/>
        <v>-</v>
      </c>
    </row>
    <row r="99" spans="1:16" ht="20.25" customHeight="1">
      <c r="A99" s="198" t="s">
        <v>145</v>
      </c>
      <c r="B99" s="158">
        <f>B5-SUM(B6:B98)</f>
        <v>1598</v>
      </c>
      <c r="C99" s="158">
        <f>C5-SUM(C6:C98)</f>
        <v>248</v>
      </c>
      <c r="D99" s="178">
        <f t="shared" si="5"/>
        <v>15.519399249061328</v>
      </c>
      <c r="E99" s="158">
        <f>E5-SUM(E6:E98)</f>
        <v>1675</v>
      </c>
      <c r="F99" s="158">
        <f>F5-SUM(F6:F98)</f>
        <v>284</v>
      </c>
      <c r="G99" s="178">
        <f t="shared" si="6"/>
        <v>16.955223880597014</v>
      </c>
      <c r="H99" s="158">
        <f>H5-SUM(H6:H98)</f>
        <v>1758</v>
      </c>
      <c r="I99" s="158">
        <f>I5-SUM(I6:I98)</f>
        <v>291</v>
      </c>
      <c r="J99" s="178">
        <f t="shared" si="7"/>
        <v>16.552901023890783</v>
      </c>
      <c r="K99" s="158">
        <f>K5-SUM(K6:K98)</f>
        <v>1833</v>
      </c>
      <c r="L99" s="158">
        <f>L5-SUM(L6:L98)</f>
        <v>281</v>
      </c>
      <c r="M99" s="178">
        <f t="shared" si="8"/>
        <v>15.330060010911076</v>
      </c>
      <c r="N99" s="158">
        <f>N5-SUM(N6:N98)</f>
        <v>1438</v>
      </c>
      <c r="O99" s="158">
        <f>O5-SUM(O6:O98)</f>
        <v>208</v>
      </c>
      <c r="P99" s="178">
        <f t="shared" si="9"/>
        <v>14.464534075104313</v>
      </c>
    </row>
    <row r="100" spans="1:16">
      <c r="A100" s="195" t="s">
        <v>281</v>
      </c>
      <c r="P100" s="5"/>
    </row>
    <row r="101" spans="1:16">
      <c r="A101" s="159" t="s">
        <v>146</v>
      </c>
    </row>
  </sheetData>
  <sortState ref="A7:AM127">
    <sortCondition descending="1" ref="P7:P127"/>
  </sortState>
  <mergeCells count="11">
    <mergeCell ref="A1:P1"/>
    <mergeCell ref="B2:D2"/>
    <mergeCell ref="H2:J2"/>
    <mergeCell ref="K2:M2"/>
    <mergeCell ref="N2:P2"/>
    <mergeCell ref="A3:A4"/>
    <mergeCell ref="N3:P3"/>
    <mergeCell ref="K3:M3"/>
    <mergeCell ref="H3:J3"/>
    <mergeCell ref="E3:G3"/>
    <mergeCell ref="B3:D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44"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16"/>
  <sheetViews>
    <sheetView showGridLines="0" workbookViewId="0">
      <selection activeCell="E21" sqref="E21"/>
    </sheetView>
  </sheetViews>
  <sheetFormatPr defaultColWidth="8.875" defaultRowHeight="15.75"/>
  <cols>
    <col min="1" max="1" width="12.875" style="79" customWidth="1"/>
    <col min="2" max="3" width="9.625" style="79" customWidth="1"/>
    <col min="4" max="4" width="9.625" style="28" customWidth="1"/>
    <col min="5" max="5" width="9.625" style="79" customWidth="1"/>
    <col min="6" max="6" width="9.625" style="28" customWidth="1"/>
    <col min="7" max="7" width="9.625" style="79" customWidth="1"/>
    <col min="8" max="8" width="9.625" style="28" customWidth="1"/>
    <col min="9" max="9" width="9.625" style="79" customWidth="1"/>
    <col min="10" max="10" width="9.625" style="28" customWidth="1"/>
    <col min="11" max="11" width="9.625" style="79" customWidth="1"/>
    <col min="12" max="12" width="9.625" style="28" customWidth="1"/>
    <col min="13" max="13" width="9.625" style="79" customWidth="1"/>
    <col min="14" max="14" width="9.625" style="28" customWidth="1"/>
    <col min="15" max="254" width="8.875" style="79"/>
    <col min="255" max="255" width="12.875" style="79" customWidth="1"/>
    <col min="256" max="256" width="10.125" style="79" customWidth="1"/>
    <col min="257" max="257" width="10.625" style="79" customWidth="1"/>
    <col min="258" max="258" width="9.125" style="79" customWidth="1"/>
    <col min="259" max="260" width="10.125" style="79" customWidth="1"/>
    <col min="261" max="261" width="9.625" style="79" customWidth="1"/>
    <col min="262" max="262" width="10.125" style="79" customWidth="1"/>
    <col min="263" max="263" width="9.5" style="79" customWidth="1"/>
    <col min="264" max="264" width="8.625" style="79" customWidth="1"/>
    <col min="265" max="265" width="9.5" style="79" bestFit="1" customWidth="1"/>
    <col min="266" max="266" width="9.625" style="79" bestFit="1" customWidth="1"/>
    <col min="267" max="267" width="9.5" style="79" bestFit="1" customWidth="1"/>
    <col min="268" max="510" width="8.875" style="79"/>
    <col min="511" max="511" width="12.875" style="79" customWidth="1"/>
    <col min="512" max="512" width="10.125" style="79" customWidth="1"/>
    <col min="513" max="513" width="10.625" style="79" customWidth="1"/>
    <col min="514" max="514" width="9.125" style="79" customWidth="1"/>
    <col min="515" max="516" width="10.125" style="79" customWidth="1"/>
    <col min="517" max="517" width="9.625" style="79" customWidth="1"/>
    <col min="518" max="518" width="10.125" style="79" customWidth="1"/>
    <col min="519" max="519" width="9.5" style="79" customWidth="1"/>
    <col min="520" max="520" width="8.625" style="79" customWidth="1"/>
    <col min="521" max="521" width="9.5" style="79" bestFit="1" customWidth="1"/>
    <col min="522" max="522" width="9.625" style="79" bestFit="1" customWidth="1"/>
    <col min="523" max="523" width="9.5" style="79" bestFit="1" customWidth="1"/>
    <col min="524" max="766" width="8.875" style="79"/>
    <col min="767" max="767" width="12.875" style="79" customWidth="1"/>
    <col min="768" max="768" width="10.125" style="79" customWidth="1"/>
    <col min="769" max="769" width="10.625" style="79" customWidth="1"/>
    <col min="770" max="770" width="9.125" style="79" customWidth="1"/>
    <col min="771" max="772" width="10.125" style="79" customWidth="1"/>
    <col min="773" max="773" width="9.625" style="79" customWidth="1"/>
    <col min="774" max="774" width="10.125" style="79" customWidth="1"/>
    <col min="775" max="775" width="9.5" style="79" customWidth="1"/>
    <col min="776" max="776" width="8.625" style="79" customWidth="1"/>
    <col min="777" max="777" width="9.5" style="79" bestFit="1" customWidth="1"/>
    <col min="778" max="778" width="9.625" style="79" bestFit="1" customWidth="1"/>
    <col min="779" max="779" width="9.5" style="79" bestFit="1" customWidth="1"/>
    <col min="780" max="1022" width="8.875" style="79"/>
    <col min="1023" max="1023" width="12.875" style="79" customWidth="1"/>
    <col min="1024" max="1024" width="10.125" style="79" customWidth="1"/>
    <col min="1025" max="1025" width="10.625" style="79" customWidth="1"/>
    <col min="1026" max="1026" width="9.125" style="79" customWidth="1"/>
    <col min="1027" max="1028" width="10.125" style="79" customWidth="1"/>
    <col min="1029" max="1029" width="9.625" style="79" customWidth="1"/>
    <col min="1030" max="1030" width="10.125" style="79" customWidth="1"/>
    <col min="1031" max="1031" width="9.5" style="79" customWidth="1"/>
    <col min="1032" max="1032" width="8.625" style="79" customWidth="1"/>
    <col min="1033" max="1033" width="9.5" style="79" bestFit="1" customWidth="1"/>
    <col min="1034" max="1034" width="9.625" style="79" bestFit="1" customWidth="1"/>
    <col min="1035" max="1035" width="9.5" style="79" bestFit="1" customWidth="1"/>
    <col min="1036" max="1278" width="8.875" style="79"/>
    <col min="1279" max="1279" width="12.875" style="79" customWidth="1"/>
    <col min="1280" max="1280" width="10.125" style="79" customWidth="1"/>
    <col min="1281" max="1281" width="10.625" style="79" customWidth="1"/>
    <col min="1282" max="1282" width="9.125" style="79" customWidth="1"/>
    <col min="1283" max="1284" width="10.125" style="79" customWidth="1"/>
    <col min="1285" max="1285" width="9.625" style="79" customWidth="1"/>
    <col min="1286" max="1286" width="10.125" style="79" customWidth="1"/>
    <col min="1287" max="1287" width="9.5" style="79" customWidth="1"/>
    <col min="1288" max="1288" width="8.625" style="79" customWidth="1"/>
    <col min="1289" max="1289" width="9.5" style="79" bestFit="1" customWidth="1"/>
    <col min="1290" max="1290" width="9.625" style="79" bestFit="1" customWidth="1"/>
    <col min="1291" max="1291" width="9.5" style="79" bestFit="1" customWidth="1"/>
    <col min="1292" max="1534" width="8.875" style="79"/>
    <col min="1535" max="1535" width="12.875" style="79" customWidth="1"/>
    <col min="1536" max="1536" width="10.125" style="79" customWidth="1"/>
    <col min="1537" max="1537" width="10.625" style="79" customWidth="1"/>
    <col min="1538" max="1538" width="9.125" style="79" customWidth="1"/>
    <col min="1539" max="1540" width="10.125" style="79" customWidth="1"/>
    <col min="1541" max="1541" width="9.625" style="79" customWidth="1"/>
    <col min="1542" max="1542" width="10.125" style="79" customWidth="1"/>
    <col min="1543" max="1543" width="9.5" style="79" customWidth="1"/>
    <col min="1544" max="1544" width="8.625" style="79" customWidth="1"/>
    <col min="1545" max="1545" width="9.5" style="79" bestFit="1" customWidth="1"/>
    <col min="1546" max="1546" width="9.625" style="79" bestFit="1" customWidth="1"/>
    <col min="1547" max="1547" width="9.5" style="79" bestFit="1" customWidth="1"/>
    <col min="1548" max="1790" width="8.875" style="79"/>
    <col min="1791" max="1791" width="12.875" style="79" customWidth="1"/>
    <col min="1792" max="1792" width="10.125" style="79" customWidth="1"/>
    <col min="1793" max="1793" width="10.625" style="79" customWidth="1"/>
    <col min="1794" max="1794" width="9.125" style="79" customWidth="1"/>
    <col min="1795" max="1796" width="10.125" style="79" customWidth="1"/>
    <col min="1797" max="1797" width="9.625" style="79" customWidth="1"/>
    <col min="1798" max="1798" width="10.125" style="79" customWidth="1"/>
    <col min="1799" max="1799" width="9.5" style="79" customWidth="1"/>
    <col min="1800" max="1800" width="8.625" style="79" customWidth="1"/>
    <col min="1801" max="1801" width="9.5" style="79" bestFit="1" customWidth="1"/>
    <col min="1802" max="1802" width="9.625" style="79" bestFit="1" customWidth="1"/>
    <col min="1803" max="1803" width="9.5" style="79" bestFit="1" customWidth="1"/>
    <col min="1804" max="2046" width="8.875" style="79"/>
    <col min="2047" max="2047" width="12.875" style="79" customWidth="1"/>
    <col min="2048" max="2048" width="10.125" style="79" customWidth="1"/>
    <col min="2049" max="2049" width="10.625" style="79" customWidth="1"/>
    <col min="2050" max="2050" width="9.125" style="79" customWidth="1"/>
    <col min="2051" max="2052" width="10.125" style="79" customWidth="1"/>
    <col min="2053" max="2053" width="9.625" style="79" customWidth="1"/>
    <col min="2054" max="2054" width="10.125" style="79" customWidth="1"/>
    <col min="2055" max="2055" width="9.5" style="79" customWidth="1"/>
    <col min="2056" max="2056" width="8.625" style="79" customWidth="1"/>
    <col min="2057" max="2057" width="9.5" style="79" bestFit="1" customWidth="1"/>
    <col min="2058" max="2058" width="9.625" style="79" bestFit="1" customWidth="1"/>
    <col min="2059" max="2059" width="9.5" style="79" bestFit="1" customWidth="1"/>
    <col min="2060" max="2302" width="8.875" style="79"/>
    <col min="2303" max="2303" width="12.875" style="79" customWidth="1"/>
    <col min="2304" max="2304" width="10.125" style="79" customWidth="1"/>
    <col min="2305" max="2305" width="10.625" style="79" customWidth="1"/>
    <col min="2306" max="2306" width="9.125" style="79" customWidth="1"/>
    <col min="2307" max="2308" width="10.125" style="79" customWidth="1"/>
    <col min="2309" max="2309" width="9.625" style="79" customWidth="1"/>
    <col min="2310" max="2310" width="10.125" style="79" customWidth="1"/>
    <col min="2311" max="2311" width="9.5" style="79" customWidth="1"/>
    <col min="2312" max="2312" width="8.625" style="79" customWidth="1"/>
    <col min="2313" max="2313" width="9.5" style="79" bestFit="1" customWidth="1"/>
    <col min="2314" max="2314" width="9.625" style="79" bestFit="1" customWidth="1"/>
    <col min="2315" max="2315" width="9.5" style="79" bestFit="1" customWidth="1"/>
    <col min="2316" max="2558" width="8.875" style="79"/>
    <col min="2559" max="2559" width="12.875" style="79" customWidth="1"/>
    <col min="2560" max="2560" width="10.125" style="79" customWidth="1"/>
    <col min="2561" max="2561" width="10.625" style="79" customWidth="1"/>
    <col min="2562" max="2562" width="9.125" style="79" customWidth="1"/>
    <col min="2563" max="2564" width="10.125" style="79" customWidth="1"/>
    <col min="2565" max="2565" width="9.625" style="79" customWidth="1"/>
    <col min="2566" max="2566" width="10.125" style="79" customWidth="1"/>
    <col min="2567" max="2567" width="9.5" style="79" customWidth="1"/>
    <col min="2568" max="2568" width="8.625" style="79" customWidth="1"/>
    <col min="2569" max="2569" width="9.5" style="79" bestFit="1" customWidth="1"/>
    <col min="2570" max="2570" width="9.625" style="79" bestFit="1" customWidth="1"/>
    <col min="2571" max="2571" width="9.5" style="79" bestFit="1" customWidth="1"/>
    <col min="2572" max="2814" width="8.875" style="79"/>
    <col min="2815" max="2815" width="12.875" style="79" customWidth="1"/>
    <col min="2816" max="2816" width="10.125" style="79" customWidth="1"/>
    <col min="2817" max="2817" width="10.625" style="79" customWidth="1"/>
    <col min="2818" max="2818" width="9.125" style="79" customWidth="1"/>
    <col min="2819" max="2820" width="10.125" style="79" customWidth="1"/>
    <col min="2821" max="2821" width="9.625" style="79" customWidth="1"/>
    <col min="2822" max="2822" width="10.125" style="79" customWidth="1"/>
    <col min="2823" max="2823" width="9.5" style="79" customWidth="1"/>
    <col min="2824" max="2824" width="8.625" style="79" customWidth="1"/>
    <col min="2825" max="2825" width="9.5" style="79" bestFit="1" customWidth="1"/>
    <col min="2826" max="2826" width="9.625" style="79" bestFit="1" customWidth="1"/>
    <col min="2827" max="2827" width="9.5" style="79" bestFit="1" customWidth="1"/>
    <col min="2828" max="3070" width="8.875" style="79"/>
    <col min="3071" max="3071" width="12.875" style="79" customWidth="1"/>
    <col min="3072" max="3072" width="10.125" style="79" customWidth="1"/>
    <col min="3073" max="3073" width="10.625" style="79" customWidth="1"/>
    <col min="3074" max="3074" width="9.125" style="79" customWidth="1"/>
    <col min="3075" max="3076" width="10.125" style="79" customWidth="1"/>
    <col min="3077" max="3077" width="9.625" style="79" customWidth="1"/>
    <col min="3078" max="3078" width="10.125" style="79" customWidth="1"/>
    <col min="3079" max="3079" width="9.5" style="79" customWidth="1"/>
    <col min="3080" max="3080" width="8.625" style="79" customWidth="1"/>
    <col min="3081" max="3081" width="9.5" style="79" bestFit="1" customWidth="1"/>
    <col min="3082" max="3082" width="9.625" style="79" bestFit="1" customWidth="1"/>
    <col min="3083" max="3083" width="9.5" style="79" bestFit="1" customWidth="1"/>
    <col min="3084" max="3326" width="8.875" style="79"/>
    <col min="3327" max="3327" width="12.875" style="79" customWidth="1"/>
    <col min="3328" max="3328" width="10.125" style="79" customWidth="1"/>
    <col min="3329" max="3329" width="10.625" style="79" customWidth="1"/>
    <col min="3330" max="3330" width="9.125" style="79" customWidth="1"/>
    <col min="3331" max="3332" width="10.125" style="79" customWidth="1"/>
    <col min="3333" max="3333" width="9.625" style="79" customWidth="1"/>
    <col min="3334" max="3334" width="10.125" style="79" customWidth="1"/>
    <col min="3335" max="3335" width="9.5" style="79" customWidth="1"/>
    <col min="3336" max="3336" width="8.625" style="79" customWidth="1"/>
    <col min="3337" max="3337" width="9.5" style="79" bestFit="1" customWidth="1"/>
    <col min="3338" max="3338" width="9.625" style="79" bestFit="1" customWidth="1"/>
    <col min="3339" max="3339" width="9.5" style="79" bestFit="1" customWidth="1"/>
    <col min="3340" max="3582" width="8.875" style="79"/>
    <col min="3583" max="3583" width="12.875" style="79" customWidth="1"/>
    <col min="3584" max="3584" width="10.125" style="79" customWidth="1"/>
    <col min="3585" max="3585" width="10.625" style="79" customWidth="1"/>
    <col min="3586" max="3586" width="9.125" style="79" customWidth="1"/>
    <col min="3587" max="3588" width="10.125" style="79" customWidth="1"/>
    <col min="3589" max="3589" width="9.625" style="79" customWidth="1"/>
    <col min="3590" max="3590" width="10.125" style="79" customWidth="1"/>
    <col min="3591" max="3591" width="9.5" style="79" customWidth="1"/>
    <col min="3592" max="3592" width="8.625" style="79" customWidth="1"/>
    <col min="3593" max="3593" width="9.5" style="79" bestFit="1" customWidth="1"/>
    <col min="3594" max="3594" width="9.625" style="79" bestFit="1" customWidth="1"/>
    <col min="3595" max="3595" width="9.5" style="79" bestFit="1" customWidth="1"/>
    <col min="3596" max="3838" width="8.875" style="79"/>
    <col min="3839" max="3839" width="12.875" style="79" customWidth="1"/>
    <col min="3840" max="3840" width="10.125" style="79" customWidth="1"/>
    <col min="3841" max="3841" width="10.625" style="79" customWidth="1"/>
    <col min="3842" max="3842" width="9.125" style="79" customWidth="1"/>
    <col min="3843" max="3844" width="10.125" style="79" customWidth="1"/>
    <col min="3845" max="3845" width="9.625" style="79" customWidth="1"/>
    <col min="3846" max="3846" width="10.125" style="79" customWidth="1"/>
    <col min="3847" max="3847" width="9.5" style="79" customWidth="1"/>
    <col min="3848" max="3848" width="8.625" style="79" customWidth="1"/>
    <col min="3849" max="3849" width="9.5" style="79" bestFit="1" customWidth="1"/>
    <col min="3850" max="3850" width="9.625" style="79" bestFit="1" customWidth="1"/>
    <col min="3851" max="3851" width="9.5" style="79" bestFit="1" customWidth="1"/>
    <col min="3852" max="4094" width="8.875" style="79"/>
    <col min="4095" max="4095" width="12.875" style="79" customWidth="1"/>
    <col min="4096" max="4096" width="10.125" style="79" customWidth="1"/>
    <col min="4097" max="4097" width="10.625" style="79" customWidth="1"/>
    <col min="4098" max="4098" width="9.125" style="79" customWidth="1"/>
    <col min="4099" max="4100" width="10.125" style="79" customWidth="1"/>
    <col min="4101" max="4101" width="9.625" style="79" customWidth="1"/>
    <col min="4102" max="4102" width="10.125" style="79" customWidth="1"/>
    <col min="4103" max="4103" width="9.5" style="79" customWidth="1"/>
    <col min="4104" max="4104" width="8.625" style="79" customWidth="1"/>
    <col min="4105" max="4105" width="9.5" style="79" bestFit="1" customWidth="1"/>
    <col min="4106" max="4106" width="9.625" style="79" bestFit="1" customWidth="1"/>
    <col min="4107" max="4107" width="9.5" style="79" bestFit="1" customWidth="1"/>
    <col min="4108" max="4350" width="8.875" style="79"/>
    <col min="4351" max="4351" width="12.875" style="79" customWidth="1"/>
    <col min="4352" max="4352" width="10.125" style="79" customWidth="1"/>
    <col min="4353" max="4353" width="10.625" style="79" customWidth="1"/>
    <col min="4354" max="4354" width="9.125" style="79" customWidth="1"/>
    <col min="4355" max="4356" width="10.125" style="79" customWidth="1"/>
    <col min="4357" max="4357" width="9.625" style="79" customWidth="1"/>
    <col min="4358" max="4358" width="10.125" style="79" customWidth="1"/>
    <col min="4359" max="4359" width="9.5" style="79" customWidth="1"/>
    <col min="4360" max="4360" width="8.625" style="79" customWidth="1"/>
    <col min="4361" max="4361" width="9.5" style="79" bestFit="1" customWidth="1"/>
    <col min="4362" max="4362" width="9.625" style="79" bestFit="1" customWidth="1"/>
    <col min="4363" max="4363" width="9.5" style="79" bestFit="1" customWidth="1"/>
    <col min="4364" max="4606" width="8.875" style="79"/>
    <col min="4607" max="4607" width="12.875" style="79" customWidth="1"/>
    <col min="4608" max="4608" width="10.125" style="79" customWidth="1"/>
    <col min="4609" max="4609" width="10.625" style="79" customWidth="1"/>
    <col min="4610" max="4610" width="9.125" style="79" customWidth="1"/>
    <col min="4611" max="4612" width="10.125" style="79" customWidth="1"/>
    <col min="4613" max="4613" width="9.625" style="79" customWidth="1"/>
    <col min="4614" max="4614" width="10.125" style="79" customWidth="1"/>
    <col min="4615" max="4615" width="9.5" style="79" customWidth="1"/>
    <col min="4616" max="4616" width="8.625" style="79" customWidth="1"/>
    <col min="4617" max="4617" width="9.5" style="79" bestFit="1" customWidth="1"/>
    <col min="4618" max="4618" width="9.625" style="79" bestFit="1" customWidth="1"/>
    <col min="4619" max="4619" width="9.5" style="79" bestFit="1" customWidth="1"/>
    <col min="4620" max="4862" width="8.875" style="79"/>
    <col min="4863" max="4863" width="12.875" style="79" customWidth="1"/>
    <col min="4864" max="4864" width="10.125" style="79" customWidth="1"/>
    <col min="4865" max="4865" width="10.625" style="79" customWidth="1"/>
    <col min="4866" max="4866" width="9.125" style="79" customWidth="1"/>
    <col min="4867" max="4868" width="10.125" style="79" customWidth="1"/>
    <col min="4869" max="4869" width="9.625" style="79" customWidth="1"/>
    <col min="4870" max="4870" width="10.125" style="79" customWidth="1"/>
    <col min="4871" max="4871" width="9.5" style="79" customWidth="1"/>
    <col min="4872" max="4872" width="8.625" style="79" customWidth="1"/>
    <col min="4873" max="4873" width="9.5" style="79" bestFit="1" customWidth="1"/>
    <col min="4874" max="4874" width="9.625" style="79" bestFit="1" customWidth="1"/>
    <col min="4875" max="4875" width="9.5" style="79" bestFit="1" customWidth="1"/>
    <col min="4876" max="5118" width="8.875" style="79"/>
    <col min="5119" max="5119" width="12.875" style="79" customWidth="1"/>
    <col min="5120" max="5120" width="10.125" style="79" customWidth="1"/>
    <col min="5121" max="5121" width="10.625" style="79" customWidth="1"/>
    <col min="5122" max="5122" width="9.125" style="79" customWidth="1"/>
    <col min="5123" max="5124" width="10.125" style="79" customWidth="1"/>
    <col min="5125" max="5125" width="9.625" style="79" customWidth="1"/>
    <col min="5126" max="5126" width="10.125" style="79" customWidth="1"/>
    <col min="5127" max="5127" width="9.5" style="79" customWidth="1"/>
    <col min="5128" max="5128" width="8.625" style="79" customWidth="1"/>
    <col min="5129" max="5129" width="9.5" style="79" bestFit="1" customWidth="1"/>
    <col min="5130" max="5130" width="9.625" style="79" bestFit="1" customWidth="1"/>
    <col min="5131" max="5131" width="9.5" style="79" bestFit="1" customWidth="1"/>
    <col min="5132" max="5374" width="8.875" style="79"/>
    <col min="5375" max="5375" width="12.875" style="79" customWidth="1"/>
    <col min="5376" max="5376" width="10.125" style="79" customWidth="1"/>
    <col min="5377" max="5377" width="10.625" style="79" customWidth="1"/>
    <col min="5378" max="5378" width="9.125" style="79" customWidth="1"/>
    <col min="5379" max="5380" width="10.125" style="79" customWidth="1"/>
    <col min="5381" max="5381" width="9.625" style="79" customWidth="1"/>
    <col min="5382" max="5382" width="10.125" style="79" customWidth="1"/>
    <col min="5383" max="5383" width="9.5" style="79" customWidth="1"/>
    <col min="5384" max="5384" width="8.625" style="79" customWidth="1"/>
    <col min="5385" max="5385" width="9.5" style="79" bestFit="1" customWidth="1"/>
    <col min="5386" max="5386" width="9.625" style="79" bestFit="1" customWidth="1"/>
    <col min="5387" max="5387" width="9.5" style="79" bestFit="1" customWidth="1"/>
    <col min="5388" max="5630" width="8.875" style="79"/>
    <col min="5631" max="5631" width="12.875" style="79" customWidth="1"/>
    <col min="5632" max="5632" width="10.125" style="79" customWidth="1"/>
    <col min="5633" max="5633" width="10.625" style="79" customWidth="1"/>
    <col min="5634" max="5634" width="9.125" style="79" customWidth="1"/>
    <col min="5635" max="5636" width="10.125" style="79" customWidth="1"/>
    <col min="5637" max="5637" width="9.625" style="79" customWidth="1"/>
    <col min="5638" max="5638" width="10.125" style="79" customWidth="1"/>
    <col min="5639" max="5639" width="9.5" style="79" customWidth="1"/>
    <col min="5640" max="5640" width="8.625" style="79" customWidth="1"/>
    <col min="5641" max="5641" width="9.5" style="79" bestFit="1" customWidth="1"/>
    <col min="5642" max="5642" width="9.625" style="79" bestFit="1" customWidth="1"/>
    <col min="5643" max="5643" width="9.5" style="79" bestFit="1" customWidth="1"/>
    <col min="5644" max="5886" width="8.875" style="79"/>
    <col min="5887" max="5887" width="12.875" style="79" customWidth="1"/>
    <col min="5888" max="5888" width="10.125" style="79" customWidth="1"/>
    <col min="5889" max="5889" width="10.625" style="79" customWidth="1"/>
    <col min="5890" max="5890" width="9.125" style="79" customWidth="1"/>
    <col min="5891" max="5892" width="10.125" style="79" customWidth="1"/>
    <col min="5893" max="5893" width="9.625" style="79" customWidth="1"/>
    <col min="5894" max="5894" width="10.125" style="79" customWidth="1"/>
    <col min="5895" max="5895" width="9.5" style="79" customWidth="1"/>
    <col min="5896" max="5896" width="8.625" style="79" customWidth="1"/>
    <col min="5897" max="5897" width="9.5" style="79" bestFit="1" customWidth="1"/>
    <col min="5898" max="5898" width="9.625" style="79" bestFit="1" customWidth="1"/>
    <col min="5899" max="5899" width="9.5" style="79" bestFit="1" customWidth="1"/>
    <col min="5900" max="6142" width="8.875" style="79"/>
    <col min="6143" max="6143" width="12.875" style="79" customWidth="1"/>
    <col min="6144" max="6144" width="10.125" style="79" customWidth="1"/>
    <col min="6145" max="6145" width="10.625" style="79" customWidth="1"/>
    <col min="6146" max="6146" width="9.125" style="79" customWidth="1"/>
    <col min="6147" max="6148" width="10.125" style="79" customWidth="1"/>
    <col min="6149" max="6149" width="9.625" style="79" customWidth="1"/>
    <col min="6150" max="6150" width="10.125" style="79" customWidth="1"/>
    <col min="6151" max="6151" width="9.5" style="79" customWidth="1"/>
    <col min="6152" max="6152" width="8.625" style="79" customWidth="1"/>
    <col min="6153" max="6153" width="9.5" style="79" bestFit="1" customWidth="1"/>
    <col min="6154" max="6154" width="9.625" style="79" bestFit="1" customWidth="1"/>
    <col min="6155" max="6155" width="9.5" style="79" bestFit="1" customWidth="1"/>
    <col min="6156" max="6398" width="8.875" style="79"/>
    <col min="6399" max="6399" width="12.875" style="79" customWidth="1"/>
    <col min="6400" max="6400" width="10.125" style="79" customWidth="1"/>
    <col min="6401" max="6401" width="10.625" style="79" customWidth="1"/>
    <col min="6402" max="6402" width="9.125" style="79" customWidth="1"/>
    <col min="6403" max="6404" width="10.125" style="79" customWidth="1"/>
    <col min="6405" max="6405" width="9.625" style="79" customWidth="1"/>
    <col min="6406" max="6406" width="10.125" style="79" customWidth="1"/>
    <col min="6407" max="6407" width="9.5" style="79" customWidth="1"/>
    <col min="6408" max="6408" width="8.625" style="79" customWidth="1"/>
    <col min="6409" max="6409" width="9.5" style="79" bestFit="1" customWidth="1"/>
    <col min="6410" max="6410" width="9.625" style="79" bestFit="1" customWidth="1"/>
    <col min="6411" max="6411" width="9.5" style="79" bestFit="1" customWidth="1"/>
    <col min="6412" max="6654" width="8.875" style="79"/>
    <col min="6655" max="6655" width="12.875" style="79" customWidth="1"/>
    <col min="6656" max="6656" width="10.125" style="79" customWidth="1"/>
    <col min="6657" max="6657" width="10.625" style="79" customWidth="1"/>
    <col min="6658" max="6658" width="9.125" style="79" customWidth="1"/>
    <col min="6659" max="6660" width="10.125" style="79" customWidth="1"/>
    <col min="6661" max="6661" width="9.625" style="79" customWidth="1"/>
    <col min="6662" max="6662" width="10.125" style="79" customWidth="1"/>
    <col min="6663" max="6663" width="9.5" style="79" customWidth="1"/>
    <col min="6664" max="6664" width="8.625" style="79" customWidth="1"/>
    <col min="6665" max="6665" width="9.5" style="79" bestFit="1" customWidth="1"/>
    <col min="6666" max="6666" width="9.625" style="79" bestFit="1" customWidth="1"/>
    <col min="6667" max="6667" width="9.5" style="79" bestFit="1" customWidth="1"/>
    <col min="6668" max="6910" width="8.875" style="79"/>
    <col min="6911" max="6911" width="12.875" style="79" customWidth="1"/>
    <col min="6912" max="6912" width="10.125" style="79" customWidth="1"/>
    <col min="6913" max="6913" width="10.625" style="79" customWidth="1"/>
    <col min="6914" max="6914" width="9.125" style="79" customWidth="1"/>
    <col min="6915" max="6916" width="10.125" style="79" customWidth="1"/>
    <col min="6917" max="6917" width="9.625" style="79" customWidth="1"/>
    <col min="6918" max="6918" width="10.125" style="79" customWidth="1"/>
    <col min="6919" max="6919" width="9.5" style="79" customWidth="1"/>
    <col min="6920" max="6920" width="8.625" style="79" customWidth="1"/>
    <col min="6921" max="6921" width="9.5" style="79" bestFit="1" customWidth="1"/>
    <col min="6922" max="6922" width="9.625" style="79" bestFit="1" customWidth="1"/>
    <col min="6923" max="6923" width="9.5" style="79" bestFit="1" customWidth="1"/>
    <col min="6924" max="7166" width="8.875" style="79"/>
    <col min="7167" max="7167" width="12.875" style="79" customWidth="1"/>
    <col min="7168" max="7168" width="10.125" style="79" customWidth="1"/>
    <col min="7169" max="7169" width="10.625" style="79" customWidth="1"/>
    <col min="7170" max="7170" width="9.125" style="79" customWidth="1"/>
    <col min="7171" max="7172" width="10.125" style="79" customWidth="1"/>
    <col min="7173" max="7173" width="9.625" style="79" customWidth="1"/>
    <col min="7174" max="7174" width="10.125" style="79" customWidth="1"/>
    <col min="7175" max="7175" width="9.5" style="79" customWidth="1"/>
    <col min="7176" max="7176" width="8.625" style="79" customWidth="1"/>
    <col min="7177" max="7177" width="9.5" style="79" bestFit="1" customWidth="1"/>
    <col min="7178" max="7178" width="9.625" style="79" bestFit="1" customWidth="1"/>
    <col min="7179" max="7179" width="9.5" style="79" bestFit="1" customWidth="1"/>
    <col min="7180" max="7422" width="8.875" style="79"/>
    <col min="7423" max="7423" width="12.875" style="79" customWidth="1"/>
    <col min="7424" max="7424" width="10.125" style="79" customWidth="1"/>
    <col min="7425" max="7425" width="10.625" style="79" customWidth="1"/>
    <col min="7426" max="7426" width="9.125" style="79" customWidth="1"/>
    <col min="7427" max="7428" width="10.125" style="79" customWidth="1"/>
    <col min="7429" max="7429" width="9.625" style="79" customWidth="1"/>
    <col min="7430" max="7430" width="10.125" style="79" customWidth="1"/>
    <col min="7431" max="7431" width="9.5" style="79" customWidth="1"/>
    <col min="7432" max="7432" width="8.625" style="79" customWidth="1"/>
    <col min="7433" max="7433" width="9.5" style="79" bestFit="1" customWidth="1"/>
    <col min="7434" max="7434" width="9.625" style="79" bestFit="1" customWidth="1"/>
    <col min="7435" max="7435" width="9.5" style="79" bestFit="1" customWidth="1"/>
    <col min="7436" max="7678" width="8.875" style="79"/>
    <col min="7679" max="7679" width="12.875" style="79" customWidth="1"/>
    <col min="7680" max="7680" width="10.125" style="79" customWidth="1"/>
    <col min="7681" max="7681" width="10.625" style="79" customWidth="1"/>
    <col min="7682" max="7682" width="9.125" style="79" customWidth="1"/>
    <col min="7683" max="7684" width="10.125" style="79" customWidth="1"/>
    <col min="7685" max="7685" width="9.625" style="79" customWidth="1"/>
    <col min="7686" max="7686" width="10.125" style="79" customWidth="1"/>
    <col min="7687" max="7687" width="9.5" style="79" customWidth="1"/>
    <col min="7688" max="7688" width="8.625" style="79" customWidth="1"/>
    <col min="7689" max="7689" width="9.5" style="79" bestFit="1" customWidth="1"/>
    <col min="7690" max="7690" width="9.625" style="79" bestFit="1" customWidth="1"/>
    <col min="7691" max="7691" width="9.5" style="79" bestFit="1" customWidth="1"/>
    <col min="7692" max="7934" width="8.875" style="79"/>
    <col min="7935" max="7935" width="12.875" style="79" customWidth="1"/>
    <col min="7936" max="7936" width="10.125" style="79" customWidth="1"/>
    <col min="7937" max="7937" width="10.625" style="79" customWidth="1"/>
    <col min="7938" max="7938" width="9.125" style="79" customWidth="1"/>
    <col min="7939" max="7940" width="10.125" style="79" customWidth="1"/>
    <col min="7941" max="7941" width="9.625" style="79" customWidth="1"/>
    <col min="7942" max="7942" width="10.125" style="79" customWidth="1"/>
    <col min="7943" max="7943" width="9.5" style="79" customWidth="1"/>
    <col min="7944" max="7944" width="8.625" style="79" customWidth="1"/>
    <col min="7945" max="7945" width="9.5" style="79" bestFit="1" customWidth="1"/>
    <col min="7946" max="7946" width="9.625" style="79" bestFit="1" customWidth="1"/>
    <col min="7947" max="7947" width="9.5" style="79" bestFit="1" customWidth="1"/>
    <col min="7948" max="8190" width="8.875" style="79"/>
    <col min="8191" max="8191" width="12.875" style="79" customWidth="1"/>
    <col min="8192" max="8192" width="10.125" style="79" customWidth="1"/>
    <col min="8193" max="8193" width="10.625" style="79" customWidth="1"/>
    <col min="8194" max="8194" width="9.125" style="79" customWidth="1"/>
    <col min="8195" max="8196" width="10.125" style="79" customWidth="1"/>
    <col min="8197" max="8197" width="9.625" style="79" customWidth="1"/>
    <col min="8198" max="8198" width="10.125" style="79" customWidth="1"/>
    <col min="8199" max="8199" width="9.5" style="79" customWidth="1"/>
    <col min="8200" max="8200" width="8.625" style="79" customWidth="1"/>
    <col min="8201" max="8201" width="9.5" style="79" bestFit="1" customWidth="1"/>
    <col min="8202" max="8202" width="9.625" style="79" bestFit="1" customWidth="1"/>
    <col min="8203" max="8203" width="9.5" style="79" bestFit="1" customWidth="1"/>
    <col min="8204" max="8446" width="8.875" style="79"/>
    <col min="8447" max="8447" width="12.875" style="79" customWidth="1"/>
    <col min="8448" max="8448" width="10.125" style="79" customWidth="1"/>
    <col min="8449" max="8449" width="10.625" style="79" customWidth="1"/>
    <col min="8450" max="8450" width="9.125" style="79" customWidth="1"/>
    <col min="8451" max="8452" width="10.125" style="79" customWidth="1"/>
    <col min="8453" max="8453" width="9.625" style="79" customWidth="1"/>
    <col min="8454" max="8454" width="10.125" style="79" customWidth="1"/>
    <col min="8455" max="8455" width="9.5" style="79" customWidth="1"/>
    <col min="8456" max="8456" width="8.625" style="79" customWidth="1"/>
    <col min="8457" max="8457" width="9.5" style="79" bestFit="1" customWidth="1"/>
    <col min="8458" max="8458" width="9.625" style="79" bestFit="1" customWidth="1"/>
    <col min="8459" max="8459" width="9.5" style="79" bestFit="1" customWidth="1"/>
    <col min="8460" max="8702" width="8.875" style="79"/>
    <col min="8703" max="8703" width="12.875" style="79" customWidth="1"/>
    <col min="8704" max="8704" width="10.125" style="79" customWidth="1"/>
    <col min="8705" max="8705" width="10.625" style="79" customWidth="1"/>
    <col min="8706" max="8706" width="9.125" style="79" customWidth="1"/>
    <col min="8707" max="8708" width="10.125" style="79" customWidth="1"/>
    <col min="8709" max="8709" width="9.625" style="79" customWidth="1"/>
    <col min="8710" max="8710" width="10.125" style="79" customWidth="1"/>
    <col min="8711" max="8711" width="9.5" style="79" customWidth="1"/>
    <col min="8712" max="8712" width="8.625" style="79" customWidth="1"/>
    <col min="8713" max="8713" width="9.5" style="79" bestFit="1" customWidth="1"/>
    <col min="8714" max="8714" width="9.625" style="79" bestFit="1" customWidth="1"/>
    <col min="8715" max="8715" width="9.5" style="79" bestFit="1" customWidth="1"/>
    <col min="8716" max="8958" width="8.875" style="79"/>
    <col min="8959" max="8959" width="12.875" style="79" customWidth="1"/>
    <col min="8960" max="8960" width="10.125" style="79" customWidth="1"/>
    <col min="8961" max="8961" width="10.625" style="79" customWidth="1"/>
    <col min="8962" max="8962" width="9.125" style="79" customWidth="1"/>
    <col min="8963" max="8964" width="10.125" style="79" customWidth="1"/>
    <col min="8965" max="8965" width="9.625" style="79" customWidth="1"/>
    <col min="8966" max="8966" width="10.125" style="79" customWidth="1"/>
    <col min="8967" max="8967" width="9.5" style="79" customWidth="1"/>
    <col min="8968" max="8968" width="8.625" style="79" customWidth="1"/>
    <col min="8969" max="8969" width="9.5" style="79" bestFit="1" customWidth="1"/>
    <col min="8970" max="8970" width="9.625" style="79" bestFit="1" customWidth="1"/>
    <col min="8971" max="8971" width="9.5" style="79" bestFit="1" customWidth="1"/>
    <col min="8972" max="9214" width="8.875" style="79"/>
    <col min="9215" max="9215" width="12.875" style="79" customWidth="1"/>
    <col min="9216" max="9216" width="10.125" style="79" customWidth="1"/>
    <col min="9217" max="9217" width="10.625" style="79" customWidth="1"/>
    <col min="9218" max="9218" width="9.125" style="79" customWidth="1"/>
    <col min="9219" max="9220" width="10.125" style="79" customWidth="1"/>
    <col min="9221" max="9221" width="9.625" style="79" customWidth="1"/>
    <col min="9222" max="9222" width="10.125" style="79" customWidth="1"/>
    <col min="9223" max="9223" width="9.5" style="79" customWidth="1"/>
    <col min="9224" max="9224" width="8.625" style="79" customWidth="1"/>
    <col min="9225" max="9225" width="9.5" style="79" bestFit="1" customWidth="1"/>
    <col min="9226" max="9226" width="9.625" style="79" bestFit="1" customWidth="1"/>
    <col min="9227" max="9227" width="9.5" style="79" bestFit="1" customWidth="1"/>
    <col min="9228" max="9470" width="8.875" style="79"/>
    <col min="9471" max="9471" width="12.875" style="79" customWidth="1"/>
    <col min="9472" max="9472" width="10.125" style="79" customWidth="1"/>
    <col min="9473" max="9473" width="10.625" style="79" customWidth="1"/>
    <col min="9474" max="9474" width="9.125" style="79" customWidth="1"/>
    <col min="9475" max="9476" width="10.125" style="79" customWidth="1"/>
    <col min="9477" max="9477" width="9.625" style="79" customWidth="1"/>
    <col min="9478" max="9478" width="10.125" style="79" customWidth="1"/>
    <col min="9479" max="9479" width="9.5" style="79" customWidth="1"/>
    <col min="9480" max="9480" width="8.625" style="79" customWidth="1"/>
    <col min="9481" max="9481" width="9.5" style="79" bestFit="1" customWidth="1"/>
    <col min="9482" max="9482" width="9.625" style="79" bestFit="1" customWidth="1"/>
    <col min="9483" max="9483" width="9.5" style="79" bestFit="1" customWidth="1"/>
    <col min="9484" max="9726" width="8.875" style="79"/>
    <col min="9727" max="9727" width="12.875" style="79" customWidth="1"/>
    <col min="9728" max="9728" width="10.125" style="79" customWidth="1"/>
    <col min="9729" max="9729" width="10.625" style="79" customWidth="1"/>
    <col min="9730" max="9730" width="9.125" style="79" customWidth="1"/>
    <col min="9731" max="9732" width="10.125" style="79" customWidth="1"/>
    <col min="9733" max="9733" width="9.625" style="79" customWidth="1"/>
    <col min="9734" max="9734" width="10.125" style="79" customWidth="1"/>
    <col min="9735" max="9735" width="9.5" style="79" customWidth="1"/>
    <col min="9736" max="9736" width="8.625" style="79" customWidth="1"/>
    <col min="9737" max="9737" width="9.5" style="79" bestFit="1" customWidth="1"/>
    <col min="9738" max="9738" width="9.625" style="79" bestFit="1" customWidth="1"/>
    <col min="9739" max="9739" width="9.5" style="79" bestFit="1" customWidth="1"/>
    <col min="9740" max="9982" width="8.875" style="79"/>
    <col min="9983" max="9983" width="12.875" style="79" customWidth="1"/>
    <col min="9984" max="9984" width="10.125" style="79" customWidth="1"/>
    <col min="9985" max="9985" width="10.625" style="79" customWidth="1"/>
    <col min="9986" max="9986" width="9.125" style="79" customWidth="1"/>
    <col min="9987" max="9988" width="10.125" style="79" customWidth="1"/>
    <col min="9989" max="9989" width="9.625" style="79" customWidth="1"/>
    <col min="9990" max="9990" width="10.125" style="79" customWidth="1"/>
    <col min="9991" max="9991" width="9.5" style="79" customWidth="1"/>
    <col min="9992" max="9992" width="8.625" style="79" customWidth="1"/>
    <col min="9993" max="9993" width="9.5" style="79" bestFit="1" customWidth="1"/>
    <col min="9994" max="9994" width="9.625" style="79" bestFit="1" customWidth="1"/>
    <col min="9995" max="9995" width="9.5" style="79" bestFit="1" customWidth="1"/>
    <col min="9996" max="10238" width="8.875" style="79"/>
    <col min="10239" max="10239" width="12.875" style="79" customWidth="1"/>
    <col min="10240" max="10240" width="10.125" style="79" customWidth="1"/>
    <col min="10241" max="10241" width="10.625" style="79" customWidth="1"/>
    <col min="10242" max="10242" width="9.125" style="79" customWidth="1"/>
    <col min="10243" max="10244" width="10.125" style="79" customWidth="1"/>
    <col min="10245" max="10245" width="9.625" style="79" customWidth="1"/>
    <col min="10246" max="10246" width="10.125" style="79" customWidth="1"/>
    <col min="10247" max="10247" width="9.5" style="79" customWidth="1"/>
    <col min="10248" max="10248" width="8.625" style="79" customWidth="1"/>
    <col min="10249" max="10249" width="9.5" style="79" bestFit="1" customWidth="1"/>
    <col min="10250" max="10250" width="9.625" style="79" bestFit="1" customWidth="1"/>
    <col min="10251" max="10251" width="9.5" style="79" bestFit="1" customWidth="1"/>
    <col min="10252" max="10494" width="8.875" style="79"/>
    <col min="10495" max="10495" width="12.875" style="79" customWidth="1"/>
    <col min="10496" max="10496" width="10.125" style="79" customWidth="1"/>
    <col min="10497" max="10497" width="10.625" style="79" customWidth="1"/>
    <col min="10498" max="10498" width="9.125" style="79" customWidth="1"/>
    <col min="10499" max="10500" width="10.125" style="79" customWidth="1"/>
    <col min="10501" max="10501" width="9.625" style="79" customWidth="1"/>
    <col min="10502" max="10502" width="10.125" style="79" customWidth="1"/>
    <col min="10503" max="10503" width="9.5" style="79" customWidth="1"/>
    <col min="10504" max="10504" width="8.625" style="79" customWidth="1"/>
    <col min="10505" max="10505" width="9.5" style="79" bestFit="1" customWidth="1"/>
    <col min="10506" max="10506" width="9.625" style="79" bestFit="1" customWidth="1"/>
    <col min="10507" max="10507" width="9.5" style="79" bestFit="1" customWidth="1"/>
    <col min="10508" max="10750" width="8.875" style="79"/>
    <col min="10751" max="10751" width="12.875" style="79" customWidth="1"/>
    <col min="10752" max="10752" width="10.125" style="79" customWidth="1"/>
    <col min="10753" max="10753" width="10.625" style="79" customWidth="1"/>
    <col min="10754" max="10754" width="9.125" style="79" customWidth="1"/>
    <col min="10755" max="10756" width="10.125" style="79" customWidth="1"/>
    <col min="10757" max="10757" width="9.625" style="79" customWidth="1"/>
    <col min="10758" max="10758" width="10.125" style="79" customWidth="1"/>
    <col min="10759" max="10759" width="9.5" style="79" customWidth="1"/>
    <col min="10760" max="10760" width="8.625" style="79" customWidth="1"/>
    <col min="10761" max="10761" width="9.5" style="79" bestFit="1" customWidth="1"/>
    <col min="10762" max="10762" width="9.625" style="79" bestFit="1" customWidth="1"/>
    <col min="10763" max="10763" width="9.5" style="79" bestFit="1" customWidth="1"/>
    <col min="10764" max="11006" width="8.875" style="79"/>
    <col min="11007" max="11007" width="12.875" style="79" customWidth="1"/>
    <col min="11008" max="11008" width="10.125" style="79" customWidth="1"/>
    <col min="11009" max="11009" width="10.625" style="79" customWidth="1"/>
    <col min="11010" max="11010" width="9.125" style="79" customWidth="1"/>
    <col min="11011" max="11012" width="10.125" style="79" customWidth="1"/>
    <col min="11013" max="11013" width="9.625" style="79" customWidth="1"/>
    <col min="11014" max="11014" width="10.125" style="79" customWidth="1"/>
    <col min="11015" max="11015" width="9.5" style="79" customWidth="1"/>
    <col min="11016" max="11016" width="8.625" style="79" customWidth="1"/>
    <col min="11017" max="11017" width="9.5" style="79" bestFit="1" customWidth="1"/>
    <col min="11018" max="11018" width="9.625" style="79" bestFit="1" customWidth="1"/>
    <col min="11019" max="11019" width="9.5" style="79" bestFit="1" customWidth="1"/>
    <col min="11020" max="11262" width="8.875" style="79"/>
    <col min="11263" max="11263" width="12.875" style="79" customWidth="1"/>
    <col min="11264" max="11264" width="10.125" style="79" customWidth="1"/>
    <col min="11265" max="11265" width="10.625" style="79" customWidth="1"/>
    <col min="11266" max="11266" width="9.125" style="79" customWidth="1"/>
    <col min="11267" max="11268" width="10.125" style="79" customWidth="1"/>
    <col min="11269" max="11269" width="9.625" style="79" customWidth="1"/>
    <col min="11270" max="11270" width="10.125" style="79" customWidth="1"/>
    <col min="11271" max="11271" width="9.5" style="79" customWidth="1"/>
    <col min="11272" max="11272" width="8.625" style="79" customWidth="1"/>
    <col min="11273" max="11273" width="9.5" style="79" bestFit="1" customWidth="1"/>
    <col min="11274" max="11274" width="9.625" style="79" bestFit="1" customWidth="1"/>
    <col min="11275" max="11275" width="9.5" style="79" bestFit="1" customWidth="1"/>
    <col min="11276" max="11518" width="8.875" style="79"/>
    <col min="11519" max="11519" width="12.875" style="79" customWidth="1"/>
    <col min="11520" max="11520" width="10.125" style="79" customWidth="1"/>
    <col min="11521" max="11521" width="10.625" style="79" customWidth="1"/>
    <col min="11522" max="11522" width="9.125" style="79" customWidth="1"/>
    <col min="11523" max="11524" width="10.125" style="79" customWidth="1"/>
    <col min="11525" max="11525" width="9.625" style="79" customWidth="1"/>
    <col min="11526" max="11526" width="10.125" style="79" customWidth="1"/>
    <col min="11527" max="11527" width="9.5" style="79" customWidth="1"/>
    <col min="11528" max="11528" width="8.625" style="79" customWidth="1"/>
    <col min="11529" max="11529" width="9.5" style="79" bestFit="1" customWidth="1"/>
    <col min="11530" max="11530" width="9.625" style="79" bestFit="1" customWidth="1"/>
    <col min="11531" max="11531" width="9.5" style="79" bestFit="1" customWidth="1"/>
    <col min="11532" max="11774" width="8.875" style="79"/>
    <col min="11775" max="11775" width="12.875" style="79" customWidth="1"/>
    <col min="11776" max="11776" width="10.125" style="79" customWidth="1"/>
    <col min="11777" max="11777" width="10.625" style="79" customWidth="1"/>
    <col min="11778" max="11778" width="9.125" style="79" customWidth="1"/>
    <col min="11779" max="11780" width="10.125" style="79" customWidth="1"/>
    <col min="11781" max="11781" width="9.625" style="79" customWidth="1"/>
    <col min="11782" max="11782" width="10.125" style="79" customWidth="1"/>
    <col min="11783" max="11783" width="9.5" style="79" customWidth="1"/>
    <col min="11784" max="11784" width="8.625" style="79" customWidth="1"/>
    <col min="11785" max="11785" width="9.5" style="79" bestFit="1" customWidth="1"/>
    <col min="11786" max="11786" width="9.625" style="79" bestFit="1" customWidth="1"/>
    <col min="11787" max="11787" width="9.5" style="79" bestFit="1" customWidth="1"/>
    <col min="11788" max="12030" width="8.875" style="79"/>
    <col min="12031" max="12031" width="12.875" style="79" customWidth="1"/>
    <col min="12032" max="12032" width="10.125" style="79" customWidth="1"/>
    <col min="12033" max="12033" width="10.625" style="79" customWidth="1"/>
    <col min="12034" max="12034" width="9.125" style="79" customWidth="1"/>
    <col min="12035" max="12036" width="10.125" style="79" customWidth="1"/>
    <col min="12037" max="12037" width="9.625" style="79" customWidth="1"/>
    <col min="12038" max="12038" width="10.125" style="79" customWidth="1"/>
    <col min="12039" max="12039" width="9.5" style="79" customWidth="1"/>
    <col min="12040" max="12040" width="8.625" style="79" customWidth="1"/>
    <col min="12041" max="12041" width="9.5" style="79" bestFit="1" customWidth="1"/>
    <col min="12042" max="12042" width="9.625" style="79" bestFit="1" customWidth="1"/>
    <col min="12043" max="12043" width="9.5" style="79" bestFit="1" customWidth="1"/>
    <col min="12044" max="12286" width="8.875" style="79"/>
    <col min="12287" max="12287" width="12.875" style="79" customWidth="1"/>
    <col min="12288" max="12288" width="10.125" style="79" customWidth="1"/>
    <col min="12289" max="12289" width="10.625" style="79" customWidth="1"/>
    <col min="12290" max="12290" width="9.125" style="79" customWidth="1"/>
    <col min="12291" max="12292" width="10.125" style="79" customWidth="1"/>
    <col min="12293" max="12293" width="9.625" style="79" customWidth="1"/>
    <col min="12294" max="12294" width="10.125" style="79" customWidth="1"/>
    <col min="12295" max="12295" width="9.5" style="79" customWidth="1"/>
    <col min="12296" max="12296" width="8.625" style="79" customWidth="1"/>
    <col min="12297" max="12297" width="9.5" style="79" bestFit="1" customWidth="1"/>
    <col min="12298" max="12298" width="9.625" style="79" bestFit="1" customWidth="1"/>
    <col min="12299" max="12299" width="9.5" style="79" bestFit="1" customWidth="1"/>
    <col min="12300" max="12542" width="8.875" style="79"/>
    <col min="12543" max="12543" width="12.875" style="79" customWidth="1"/>
    <col min="12544" max="12544" width="10.125" style="79" customWidth="1"/>
    <col min="12545" max="12545" width="10.625" style="79" customWidth="1"/>
    <col min="12546" max="12546" width="9.125" style="79" customWidth="1"/>
    <col min="12547" max="12548" width="10.125" style="79" customWidth="1"/>
    <col min="12549" max="12549" width="9.625" style="79" customWidth="1"/>
    <col min="12550" max="12550" width="10.125" style="79" customWidth="1"/>
    <col min="12551" max="12551" width="9.5" style="79" customWidth="1"/>
    <col min="12552" max="12552" width="8.625" style="79" customWidth="1"/>
    <col min="12553" max="12553" width="9.5" style="79" bestFit="1" customWidth="1"/>
    <col min="12554" max="12554" width="9.625" style="79" bestFit="1" customWidth="1"/>
    <col min="12555" max="12555" width="9.5" style="79" bestFit="1" customWidth="1"/>
    <col min="12556" max="12798" width="8.875" style="79"/>
    <col min="12799" max="12799" width="12.875" style="79" customWidth="1"/>
    <col min="12800" max="12800" width="10.125" style="79" customWidth="1"/>
    <col min="12801" max="12801" width="10.625" style="79" customWidth="1"/>
    <col min="12802" max="12802" width="9.125" style="79" customWidth="1"/>
    <col min="12803" max="12804" width="10.125" style="79" customWidth="1"/>
    <col min="12805" max="12805" width="9.625" style="79" customWidth="1"/>
    <col min="12806" max="12806" width="10.125" style="79" customWidth="1"/>
    <col min="12807" max="12807" width="9.5" style="79" customWidth="1"/>
    <col min="12808" max="12808" width="8.625" style="79" customWidth="1"/>
    <col min="12809" max="12809" width="9.5" style="79" bestFit="1" customWidth="1"/>
    <col min="12810" max="12810" width="9.625" style="79" bestFit="1" customWidth="1"/>
    <col min="12811" max="12811" width="9.5" style="79" bestFit="1" customWidth="1"/>
    <col min="12812" max="13054" width="8.875" style="79"/>
    <col min="13055" max="13055" width="12.875" style="79" customWidth="1"/>
    <col min="13056" max="13056" width="10.125" style="79" customWidth="1"/>
    <col min="13057" max="13057" width="10.625" style="79" customWidth="1"/>
    <col min="13058" max="13058" width="9.125" style="79" customWidth="1"/>
    <col min="13059" max="13060" width="10.125" style="79" customWidth="1"/>
    <col min="13061" max="13061" width="9.625" style="79" customWidth="1"/>
    <col min="13062" max="13062" width="10.125" style="79" customWidth="1"/>
    <col min="13063" max="13063" width="9.5" style="79" customWidth="1"/>
    <col min="13064" max="13064" width="8.625" style="79" customWidth="1"/>
    <col min="13065" max="13065" width="9.5" style="79" bestFit="1" customWidth="1"/>
    <col min="13066" max="13066" width="9.625" style="79" bestFit="1" customWidth="1"/>
    <col min="13067" max="13067" width="9.5" style="79" bestFit="1" customWidth="1"/>
    <col min="13068" max="13310" width="8.875" style="79"/>
    <col min="13311" max="13311" width="12.875" style="79" customWidth="1"/>
    <col min="13312" max="13312" width="10.125" style="79" customWidth="1"/>
    <col min="13313" max="13313" width="10.625" style="79" customWidth="1"/>
    <col min="13314" max="13314" width="9.125" style="79" customWidth="1"/>
    <col min="13315" max="13316" width="10.125" style="79" customWidth="1"/>
    <col min="13317" max="13317" width="9.625" style="79" customWidth="1"/>
    <col min="13318" max="13318" width="10.125" style="79" customWidth="1"/>
    <col min="13319" max="13319" width="9.5" style="79" customWidth="1"/>
    <col min="13320" max="13320" width="8.625" style="79" customWidth="1"/>
    <col min="13321" max="13321" width="9.5" style="79" bestFit="1" customWidth="1"/>
    <col min="13322" max="13322" width="9.625" style="79" bestFit="1" customWidth="1"/>
    <col min="13323" max="13323" width="9.5" style="79" bestFit="1" customWidth="1"/>
    <col min="13324" max="13566" width="8.875" style="79"/>
    <col min="13567" max="13567" width="12.875" style="79" customWidth="1"/>
    <col min="13568" max="13568" width="10.125" style="79" customWidth="1"/>
    <col min="13569" max="13569" width="10.625" style="79" customWidth="1"/>
    <col min="13570" max="13570" width="9.125" style="79" customWidth="1"/>
    <col min="13571" max="13572" width="10.125" style="79" customWidth="1"/>
    <col min="13573" max="13573" width="9.625" style="79" customWidth="1"/>
    <col min="13574" max="13574" width="10.125" style="79" customWidth="1"/>
    <col min="13575" max="13575" width="9.5" style="79" customWidth="1"/>
    <col min="13576" max="13576" width="8.625" style="79" customWidth="1"/>
    <col min="13577" max="13577" width="9.5" style="79" bestFit="1" customWidth="1"/>
    <col min="13578" max="13578" width="9.625" style="79" bestFit="1" customWidth="1"/>
    <col min="13579" max="13579" width="9.5" style="79" bestFit="1" customWidth="1"/>
    <col min="13580" max="13822" width="8.875" style="79"/>
    <col min="13823" max="13823" width="12.875" style="79" customWidth="1"/>
    <col min="13824" max="13824" width="10.125" style="79" customWidth="1"/>
    <col min="13825" max="13825" width="10.625" style="79" customWidth="1"/>
    <col min="13826" max="13826" width="9.125" style="79" customWidth="1"/>
    <col min="13827" max="13828" width="10.125" style="79" customWidth="1"/>
    <col min="13829" max="13829" width="9.625" style="79" customWidth="1"/>
    <col min="13830" max="13830" width="10.125" style="79" customWidth="1"/>
    <col min="13831" max="13831" width="9.5" style="79" customWidth="1"/>
    <col min="13832" max="13832" width="8.625" style="79" customWidth="1"/>
    <col min="13833" max="13833" width="9.5" style="79" bestFit="1" customWidth="1"/>
    <col min="13834" max="13834" width="9.625" style="79" bestFit="1" customWidth="1"/>
    <col min="13835" max="13835" width="9.5" style="79" bestFit="1" customWidth="1"/>
    <col min="13836" max="14078" width="8.875" style="79"/>
    <col min="14079" max="14079" width="12.875" style="79" customWidth="1"/>
    <col min="14080" max="14080" width="10.125" style="79" customWidth="1"/>
    <col min="14081" max="14081" width="10.625" style="79" customWidth="1"/>
    <col min="14082" max="14082" width="9.125" style="79" customWidth="1"/>
    <col min="14083" max="14084" width="10.125" style="79" customWidth="1"/>
    <col min="14085" max="14085" width="9.625" style="79" customWidth="1"/>
    <col min="14086" max="14086" width="10.125" style="79" customWidth="1"/>
    <col min="14087" max="14087" width="9.5" style="79" customWidth="1"/>
    <col min="14088" max="14088" width="8.625" style="79" customWidth="1"/>
    <col min="14089" max="14089" width="9.5" style="79" bestFit="1" customWidth="1"/>
    <col min="14090" max="14090" width="9.625" style="79" bestFit="1" customWidth="1"/>
    <col min="14091" max="14091" width="9.5" style="79" bestFit="1" customWidth="1"/>
    <col min="14092" max="14334" width="8.875" style="79"/>
    <col min="14335" max="14335" width="12.875" style="79" customWidth="1"/>
    <col min="14336" max="14336" width="10.125" style="79" customWidth="1"/>
    <col min="14337" max="14337" width="10.625" style="79" customWidth="1"/>
    <col min="14338" max="14338" width="9.125" style="79" customWidth="1"/>
    <col min="14339" max="14340" width="10.125" style="79" customWidth="1"/>
    <col min="14341" max="14341" width="9.625" style="79" customWidth="1"/>
    <col min="14342" max="14342" width="10.125" style="79" customWidth="1"/>
    <col min="14343" max="14343" width="9.5" style="79" customWidth="1"/>
    <col min="14344" max="14344" width="8.625" style="79" customWidth="1"/>
    <col min="14345" max="14345" width="9.5" style="79" bestFit="1" customWidth="1"/>
    <col min="14346" max="14346" width="9.625" style="79" bestFit="1" customWidth="1"/>
    <col min="14347" max="14347" width="9.5" style="79" bestFit="1" customWidth="1"/>
    <col min="14348" max="14590" width="8.875" style="79"/>
    <col min="14591" max="14591" width="12.875" style="79" customWidth="1"/>
    <col min="14592" max="14592" width="10.125" style="79" customWidth="1"/>
    <col min="14593" max="14593" width="10.625" style="79" customWidth="1"/>
    <col min="14594" max="14594" width="9.125" style="79" customWidth="1"/>
    <col min="14595" max="14596" width="10.125" style="79" customWidth="1"/>
    <col min="14597" max="14597" width="9.625" style="79" customWidth="1"/>
    <col min="14598" max="14598" width="10.125" style="79" customWidth="1"/>
    <col min="14599" max="14599" width="9.5" style="79" customWidth="1"/>
    <col min="14600" max="14600" width="8.625" style="79" customWidth="1"/>
    <col min="14601" max="14601" width="9.5" style="79" bestFit="1" customWidth="1"/>
    <col min="14602" max="14602" width="9.625" style="79" bestFit="1" customWidth="1"/>
    <col min="14603" max="14603" width="9.5" style="79" bestFit="1" customWidth="1"/>
    <col min="14604" max="14846" width="8.875" style="79"/>
    <col min="14847" max="14847" width="12.875" style="79" customWidth="1"/>
    <col min="14848" max="14848" width="10.125" style="79" customWidth="1"/>
    <col min="14849" max="14849" width="10.625" style="79" customWidth="1"/>
    <col min="14850" max="14850" width="9.125" style="79" customWidth="1"/>
    <col min="14851" max="14852" width="10.125" style="79" customWidth="1"/>
    <col min="14853" max="14853" width="9.625" style="79" customWidth="1"/>
    <col min="14854" max="14854" width="10.125" style="79" customWidth="1"/>
    <col min="14855" max="14855" width="9.5" style="79" customWidth="1"/>
    <col min="14856" max="14856" width="8.625" style="79" customWidth="1"/>
    <col min="14857" max="14857" width="9.5" style="79" bestFit="1" customWidth="1"/>
    <col min="14858" max="14858" width="9.625" style="79" bestFit="1" customWidth="1"/>
    <col min="14859" max="14859" width="9.5" style="79" bestFit="1" customWidth="1"/>
    <col min="14860" max="15102" width="8.875" style="79"/>
    <col min="15103" max="15103" width="12.875" style="79" customWidth="1"/>
    <col min="15104" max="15104" width="10.125" style="79" customWidth="1"/>
    <col min="15105" max="15105" width="10.625" style="79" customWidth="1"/>
    <col min="15106" max="15106" width="9.125" style="79" customWidth="1"/>
    <col min="15107" max="15108" width="10.125" style="79" customWidth="1"/>
    <col min="15109" max="15109" width="9.625" style="79" customWidth="1"/>
    <col min="15110" max="15110" width="10.125" style="79" customWidth="1"/>
    <col min="15111" max="15111" width="9.5" style="79" customWidth="1"/>
    <col min="15112" max="15112" width="8.625" style="79" customWidth="1"/>
    <col min="15113" max="15113" width="9.5" style="79" bestFit="1" customWidth="1"/>
    <col min="15114" max="15114" width="9.625" style="79" bestFit="1" customWidth="1"/>
    <col min="15115" max="15115" width="9.5" style="79" bestFit="1" customWidth="1"/>
    <col min="15116" max="15358" width="8.875" style="79"/>
    <col min="15359" max="15359" width="12.875" style="79" customWidth="1"/>
    <col min="15360" max="15360" width="10.125" style="79" customWidth="1"/>
    <col min="15361" max="15361" width="10.625" style="79" customWidth="1"/>
    <col min="15362" max="15362" width="9.125" style="79" customWidth="1"/>
    <col min="15363" max="15364" width="10.125" style="79" customWidth="1"/>
    <col min="15365" max="15365" width="9.625" style="79" customWidth="1"/>
    <col min="15366" max="15366" width="10.125" style="79" customWidth="1"/>
    <col min="15367" max="15367" width="9.5" style="79" customWidth="1"/>
    <col min="15368" max="15368" width="8.625" style="79" customWidth="1"/>
    <col min="15369" max="15369" width="9.5" style="79" bestFit="1" customWidth="1"/>
    <col min="15370" max="15370" width="9.625" style="79" bestFit="1" customWidth="1"/>
    <col min="15371" max="15371" width="9.5" style="79" bestFit="1" customWidth="1"/>
    <col min="15372" max="15614" width="8.875" style="79"/>
    <col min="15615" max="15615" width="12.875" style="79" customWidth="1"/>
    <col min="15616" max="15616" width="10.125" style="79" customWidth="1"/>
    <col min="15617" max="15617" width="10.625" style="79" customWidth="1"/>
    <col min="15618" max="15618" width="9.125" style="79" customWidth="1"/>
    <col min="15619" max="15620" width="10.125" style="79" customWidth="1"/>
    <col min="15621" max="15621" width="9.625" style="79" customWidth="1"/>
    <col min="15622" max="15622" width="10.125" style="79" customWidth="1"/>
    <col min="15623" max="15623" width="9.5" style="79" customWidth="1"/>
    <col min="15624" max="15624" width="8.625" style="79" customWidth="1"/>
    <col min="15625" max="15625" width="9.5" style="79" bestFit="1" customWidth="1"/>
    <col min="15626" max="15626" width="9.625" style="79" bestFit="1" customWidth="1"/>
    <col min="15627" max="15627" width="9.5" style="79" bestFit="1" customWidth="1"/>
    <col min="15628" max="15870" width="8.875" style="79"/>
    <col min="15871" max="15871" width="12.875" style="79" customWidth="1"/>
    <col min="15872" max="15872" width="10.125" style="79" customWidth="1"/>
    <col min="15873" max="15873" width="10.625" style="79" customWidth="1"/>
    <col min="15874" max="15874" width="9.125" style="79" customWidth="1"/>
    <col min="15875" max="15876" width="10.125" style="79" customWidth="1"/>
    <col min="15877" max="15877" width="9.625" style="79" customWidth="1"/>
    <col min="15878" max="15878" width="10.125" style="79" customWidth="1"/>
    <col min="15879" max="15879" width="9.5" style="79" customWidth="1"/>
    <col min="15880" max="15880" width="8.625" style="79" customWidth="1"/>
    <col min="15881" max="15881" width="9.5" style="79" bestFit="1" customWidth="1"/>
    <col min="15882" max="15882" width="9.625" style="79" bestFit="1" customWidth="1"/>
    <col min="15883" max="15883" width="9.5" style="79" bestFit="1" customWidth="1"/>
    <col min="15884" max="16126" width="8.875" style="79"/>
    <col min="16127" max="16127" width="12.875" style="79" customWidth="1"/>
    <col min="16128" max="16128" width="10.125" style="79" customWidth="1"/>
    <col min="16129" max="16129" width="10.625" style="79" customWidth="1"/>
    <col min="16130" max="16130" width="9.125" style="79" customWidth="1"/>
    <col min="16131" max="16132" width="10.125" style="79" customWidth="1"/>
    <col min="16133" max="16133" width="9.625" style="79" customWidth="1"/>
    <col min="16134" max="16134" width="10.125" style="79" customWidth="1"/>
    <col min="16135" max="16135" width="9.5" style="79" customWidth="1"/>
    <col min="16136" max="16136" width="8.625" style="79" customWidth="1"/>
    <col min="16137" max="16137" width="9.5" style="79" bestFit="1" customWidth="1"/>
    <col min="16138" max="16138" width="9.625" style="79" bestFit="1" customWidth="1"/>
    <col min="16139" max="16139" width="9.5" style="79" bestFit="1" customWidth="1"/>
    <col min="16140" max="16383" width="8.875" style="79"/>
    <col min="16384" max="16384" width="8.875" style="79" customWidth="1"/>
  </cols>
  <sheetData>
    <row r="1" spans="1:14" ht="30.6" customHeight="1">
      <c r="A1" s="231" t="s">
        <v>144</v>
      </c>
      <c r="B1" s="231"/>
      <c r="C1" s="231"/>
      <c r="D1" s="231"/>
      <c r="E1" s="231"/>
      <c r="F1" s="231"/>
      <c r="G1" s="231"/>
      <c r="H1" s="231"/>
      <c r="I1" s="231"/>
      <c r="J1" s="231"/>
      <c r="K1" s="231"/>
      <c r="L1" s="231"/>
      <c r="M1" s="231"/>
      <c r="N1" s="231"/>
    </row>
    <row r="2" spans="1:14" ht="24.75" customHeight="1">
      <c r="A2" s="219"/>
      <c r="B2" s="235" t="s">
        <v>51</v>
      </c>
      <c r="C2" s="235"/>
      <c r="D2" s="235"/>
      <c r="E2" s="235"/>
      <c r="F2" s="235"/>
      <c r="G2" s="232" t="s">
        <v>148</v>
      </c>
      <c r="H2" s="232"/>
      <c r="I2" s="232"/>
      <c r="J2" s="232"/>
      <c r="K2" s="232"/>
      <c r="L2" s="232"/>
      <c r="M2" s="233" t="s">
        <v>50</v>
      </c>
      <c r="N2" s="233"/>
    </row>
    <row r="3" spans="1:14" ht="23.1" customHeight="1">
      <c r="A3" s="220"/>
      <c r="B3" s="236" t="s">
        <v>252</v>
      </c>
      <c r="C3" s="237"/>
      <c r="D3" s="237"/>
      <c r="E3" s="234" t="s">
        <v>255</v>
      </c>
      <c r="F3" s="233"/>
      <c r="G3" s="234" t="s">
        <v>134</v>
      </c>
      <c r="H3" s="233"/>
      <c r="I3" s="234" t="s">
        <v>135</v>
      </c>
      <c r="J3" s="233"/>
      <c r="K3" s="234" t="s">
        <v>136</v>
      </c>
      <c r="L3" s="233"/>
      <c r="M3" s="234" t="s">
        <v>137</v>
      </c>
      <c r="N3" s="233"/>
    </row>
    <row r="4" spans="1:14" ht="23.1" customHeight="1">
      <c r="A4" s="220"/>
      <c r="B4" s="163" t="s">
        <v>149</v>
      </c>
      <c r="C4" s="42" t="s">
        <v>150</v>
      </c>
      <c r="D4" s="17" t="s">
        <v>9</v>
      </c>
      <c r="E4" s="64" t="s">
        <v>48</v>
      </c>
      <c r="F4" s="17" t="s">
        <v>9</v>
      </c>
      <c r="G4" s="64" t="s">
        <v>48</v>
      </c>
      <c r="H4" s="17" t="s">
        <v>9</v>
      </c>
      <c r="I4" s="64" t="s">
        <v>48</v>
      </c>
      <c r="J4" s="17" t="s">
        <v>9</v>
      </c>
      <c r="K4" s="64" t="s">
        <v>48</v>
      </c>
      <c r="L4" s="17" t="s">
        <v>9</v>
      </c>
      <c r="M4" s="42" t="s">
        <v>47</v>
      </c>
      <c r="N4" s="17" t="s">
        <v>9</v>
      </c>
    </row>
    <row r="5" spans="1:14" ht="18.75" customHeight="1">
      <c r="A5" s="2" t="s">
        <v>251</v>
      </c>
      <c r="B5" s="29">
        <v>48360</v>
      </c>
      <c r="C5" s="29">
        <v>10138</v>
      </c>
      <c r="D5" s="30">
        <f>C5/B5*100</f>
        <v>20.963606286186931</v>
      </c>
      <c r="E5" s="31">
        <v>1078</v>
      </c>
      <c r="F5" s="28">
        <v>9.8321780372126959</v>
      </c>
      <c r="G5" s="29">
        <v>1241</v>
      </c>
      <c r="H5" s="30">
        <v>17.807432917204764</v>
      </c>
      <c r="I5" s="29">
        <v>121</v>
      </c>
      <c r="J5" s="30">
        <v>15.106117353308365</v>
      </c>
      <c r="K5" s="43">
        <v>3450</v>
      </c>
      <c r="L5" s="30">
        <v>9.7584431747468461</v>
      </c>
      <c r="M5" s="44">
        <v>2065</v>
      </c>
      <c r="N5" s="28">
        <v>13.307984790874524</v>
      </c>
    </row>
    <row r="6" spans="1:14" ht="18.75" customHeight="1">
      <c r="A6" s="2" t="s">
        <v>7</v>
      </c>
      <c r="B6" s="29">
        <v>48357</v>
      </c>
      <c r="C6" s="29">
        <v>9551</v>
      </c>
      <c r="D6" s="30">
        <f t="shared" ref="D6:D13" si="0">C6/B6*100</f>
        <v>19.751018466819694</v>
      </c>
      <c r="E6" s="31">
        <v>914</v>
      </c>
      <c r="F6" s="28">
        <v>9.8089718823781915</v>
      </c>
      <c r="G6" s="29">
        <v>1169</v>
      </c>
      <c r="H6" s="30">
        <v>17.447761194029852</v>
      </c>
      <c r="I6" s="29">
        <v>73</v>
      </c>
      <c r="J6" s="30">
        <v>10.83086053412463</v>
      </c>
      <c r="K6" s="43">
        <v>3149</v>
      </c>
      <c r="L6" s="30">
        <v>9.2111036358849852</v>
      </c>
      <c r="M6" s="44">
        <v>2030</v>
      </c>
      <c r="N6" s="28">
        <v>12.415902140672783</v>
      </c>
    </row>
    <row r="7" spans="1:14" ht="18.75" customHeight="1">
      <c r="A7" s="2" t="s">
        <v>6</v>
      </c>
      <c r="B7" s="29">
        <v>51028</v>
      </c>
      <c r="C7" s="29">
        <v>9647</v>
      </c>
      <c r="D7" s="30">
        <f t="shared" si="0"/>
        <v>18.905306890334721</v>
      </c>
      <c r="E7" s="31">
        <v>764</v>
      </c>
      <c r="F7" s="28">
        <v>9.0478446234012306</v>
      </c>
      <c r="G7" s="29">
        <v>933</v>
      </c>
      <c r="H7" s="30">
        <v>15.60722649715624</v>
      </c>
      <c r="I7" s="29">
        <v>70</v>
      </c>
      <c r="J7" s="30">
        <v>11.254019292604502</v>
      </c>
      <c r="K7" s="43">
        <v>2920</v>
      </c>
      <c r="L7" s="30">
        <v>8.47802102084664</v>
      </c>
      <c r="M7" s="44">
        <v>2224</v>
      </c>
      <c r="N7" s="28">
        <v>12.643547470153496</v>
      </c>
    </row>
    <row r="8" spans="1:14" ht="18.75" customHeight="1">
      <c r="A8" s="2" t="s">
        <v>5</v>
      </c>
      <c r="B8" s="29">
        <v>47192</v>
      </c>
      <c r="C8" s="29">
        <v>9682</v>
      </c>
      <c r="D8" s="30">
        <f t="shared" si="0"/>
        <v>20.516189184607562</v>
      </c>
      <c r="E8" s="31">
        <v>810</v>
      </c>
      <c r="F8" s="28">
        <v>9.8372601408792804</v>
      </c>
      <c r="G8" s="29">
        <v>979</v>
      </c>
      <c r="H8" s="30">
        <v>14.579300074460164</v>
      </c>
      <c r="I8" s="29">
        <v>90</v>
      </c>
      <c r="J8" s="30">
        <v>14.0625</v>
      </c>
      <c r="K8" s="43">
        <v>2915</v>
      </c>
      <c r="L8" s="30">
        <v>8.586409025302661</v>
      </c>
      <c r="M8" s="44">
        <v>2368</v>
      </c>
      <c r="N8" s="28">
        <v>13.524473128105546</v>
      </c>
    </row>
    <row r="9" spans="1:14" ht="18.75" customHeight="1">
      <c r="A9" s="2" t="s">
        <v>4</v>
      </c>
      <c r="B9" s="29">
        <v>42935</v>
      </c>
      <c r="C9" s="29">
        <v>8520</v>
      </c>
      <c r="D9" s="30">
        <f t="shared" si="0"/>
        <v>19.843950157214394</v>
      </c>
      <c r="E9" s="31">
        <v>841</v>
      </c>
      <c r="F9" s="28">
        <v>9.383019078433561</v>
      </c>
      <c r="G9" s="29">
        <v>1060</v>
      </c>
      <c r="H9" s="30">
        <v>13.741249675913922</v>
      </c>
      <c r="I9" s="29">
        <v>82</v>
      </c>
      <c r="J9" s="30">
        <v>11.549295774647888</v>
      </c>
      <c r="K9" s="43">
        <v>3094</v>
      </c>
      <c r="L9" s="30">
        <v>8.9460748879572076</v>
      </c>
      <c r="M9" s="44">
        <v>2490</v>
      </c>
      <c r="N9" s="28">
        <v>12.922310446831698</v>
      </c>
    </row>
    <row r="10" spans="1:14" ht="18.75" customHeight="1">
      <c r="A10" s="2" t="s">
        <v>3</v>
      </c>
      <c r="B10" s="29">
        <v>46358</v>
      </c>
      <c r="C10" s="29">
        <v>8570</v>
      </c>
      <c r="D10" s="30">
        <f t="shared" si="0"/>
        <v>18.486561111350792</v>
      </c>
      <c r="E10" s="31">
        <v>736</v>
      </c>
      <c r="F10" s="28">
        <v>8.8175392356535287</v>
      </c>
      <c r="G10" s="29">
        <v>1007</v>
      </c>
      <c r="H10" s="30">
        <v>14.985119047619047</v>
      </c>
      <c r="I10" s="29">
        <v>95</v>
      </c>
      <c r="J10" s="30">
        <v>15.32258064516129</v>
      </c>
      <c r="K10" s="43">
        <v>3397</v>
      </c>
      <c r="L10" s="30">
        <v>9.3596737752796599</v>
      </c>
      <c r="M10" s="44">
        <v>2366</v>
      </c>
      <c r="N10" s="28">
        <v>13.195761293920802</v>
      </c>
    </row>
    <row r="11" spans="1:14" ht="18.75" customHeight="1">
      <c r="A11" s="2" t="s">
        <v>2</v>
      </c>
      <c r="B11" s="29">
        <v>45507</v>
      </c>
      <c r="C11" s="29">
        <v>8798</v>
      </c>
      <c r="D11" s="30">
        <f t="shared" si="0"/>
        <v>19.333289384050804</v>
      </c>
      <c r="E11" s="31">
        <v>881</v>
      </c>
      <c r="F11" s="28">
        <v>10.186148687709562</v>
      </c>
      <c r="G11" s="29">
        <v>751</v>
      </c>
      <c r="H11" s="30">
        <v>14.987028537218119</v>
      </c>
      <c r="I11" s="29">
        <v>66</v>
      </c>
      <c r="J11" s="30">
        <v>13.721413721413722</v>
      </c>
      <c r="K11" s="43">
        <v>3469</v>
      </c>
      <c r="L11" s="30">
        <v>9.5932081524294119</v>
      </c>
      <c r="M11" s="44">
        <v>2129</v>
      </c>
      <c r="N11" s="28">
        <v>12.992005858302313</v>
      </c>
    </row>
    <row r="12" spans="1:14" ht="18.75" customHeight="1">
      <c r="A12" s="2" t="s">
        <v>1</v>
      </c>
      <c r="B12" s="29">
        <v>42324</v>
      </c>
      <c r="C12" s="29">
        <v>8293</v>
      </c>
      <c r="D12" s="30">
        <f t="shared" si="0"/>
        <v>19.594083734996694</v>
      </c>
      <c r="E12" s="31">
        <v>750</v>
      </c>
      <c r="F12" s="28">
        <v>9.2092337917485256</v>
      </c>
      <c r="G12" s="29">
        <v>536</v>
      </c>
      <c r="H12" s="30">
        <v>14.157422081352349</v>
      </c>
      <c r="I12" s="29">
        <v>49</v>
      </c>
      <c r="J12" s="30">
        <v>12.342569269521411</v>
      </c>
      <c r="K12" s="43">
        <v>3343</v>
      </c>
      <c r="L12" s="30">
        <v>9.614333783900376</v>
      </c>
      <c r="M12" s="44">
        <v>2418</v>
      </c>
      <c r="N12" s="28">
        <v>13.528786437643372</v>
      </c>
    </row>
    <row r="13" spans="1:14" ht="18.75" customHeight="1">
      <c r="A13" s="2" t="s">
        <v>0</v>
      </c>
      <c r="B13" s="29">
        <v>39577</v>
      </c>
      <c r="C13" s="29">
        <v>7847</v>
      </c>
      <c r="D13" s="30">
        <f t="shared" si="0"/>
        <v>19.827172347575612</v>
      </c>
      <c r="E13" s="31">
        <v>603</v>
      </c>
      <c r="F13" s="28">
        <v>8.147547628698824</v>
      </c>
      <c r="G13" s="29">
        <v>483</v>
      </c>
      <c r="H13" s="30">
        <v>13.121434392828036</v>
      </c>
      <c r="I13" s="29">
        <v>43</v>
      </c>
      <c r="J13" s="30">
        <v>12.427745664739884</v>
      </c>
      <c r="K13" s="43">
        <v>3272</v>
      </c>
      <c r="L13" s="30">
        <v>10.053153900513104</v>
      </c>
      <c r="M13" s="44">
        <v>2707</v>
      </c>
      <c r="N13" s="28">
        <v>14.287222251543779</v>
      </c>
    </row>
    <row r="14" spans="1:14" ht="18.75" customHeight="1">
      <c r="A14" s="1" t="s">
        <v>250</v>
      </c>
      <c r="B14" s="45">
        <v>33753</v>
      </c>
      <c r="C14" s="45">
        <v>6669</v>
      </c>
      <c r="D14" s="30">
        <f t="shared" ref="D14" si="1">C14/B14*100</f>
        <v>19.758243711670072</v>
      </c>
      <c r="E14" s="34">
        <v>514</v>
      </c>
      <c r="F14" s="35">
        <v>7.7026824516709125</v>
      </c>
      <c r="G14" s="45">
        <v>1558</v>
      </c>
      <c r="H14" s="41">
        <v>12.402483680942526</v>
      </c>
      <c r="I14" s="45">
        <v>244</v>
      </c>
      <c r="J14" s="41">
        <v>11.05072463768116</v>
      </c>
      <c r="K14" s="46">
        <v>2539</v>
      </c>
      <c r="L14" s="41">
        <v>10.067007652353197</v>
      </c>
      <c r="M14" s="47">
        <v>2458</v>
      </c>
      <c r="N14" s="35">
        <v>14.055352241537053</v>
      </c>
    </row>
    <row r="15" spans="1:14" s="82" customFormat="1" ht="14.25">
      <c r="A15" s="228" t="s">
        <v>133</v>
      </c>
      <c r="B15" s="228"/>
      <c r="C15" s="228"/>
      <c r="D15" s="228"/>
      <c r="E15" s="228"/>
      <c r="F15" s="228"/>
      <c r="G15" s="228"/>
      <c r="H15" s="228"/>
      <c r="I15" s="228"/>
      <c r="J15" s="228"/>
      <c r="K15" s="228"/>
      <c r="L15" s="228"/>
      <c r="M15" s="228"/>
      <c r="N15" s="228"/>
    </row>
    <row r="16" spans="1:14" s="83" customFormat="1" ht="57.75" customHeight="1">
      <c r="A16" s="229" t="s">
        <v>151</v>
      </c>
      <c r="B16" s="229"/>
      <c r="C16" s="230"/>
      <c r="D16" s="230"/>
      <c r="E16" s="230"/>
      <c r="F16" s="230"/>
      <c r="G16" s="230"/>
      <c r="H16" s="230"/>
      <c r="I16" s="230"/>
      <c r="J16" s="230"/>
      <c r="K16" s="230"/>
      <c r="L16" s="230"/>
      <c r="M16" s="230"/>
      <c r="N16" s="230"/>
    </row>
  </sheetData>
  <mergeCells count="13">
    <mergeCell ref="A15:N15"/>
    <mergeCell ref="A16:N16"/>
    <mergeCell ref="A1:N1"/>
    <mergeCell ref="A2:A4"/>
    <mergeCell ref="G2:L2"/>
    <mergeCell ref="M2:N2"/>
    <mergeCell ref="E3:F3"/>
    <mergeCell ref="G3:H3"/>
    <mergeCell ref="I3:J3"/>
    <mergeCell ref="K3:L3"/>
    <mergeCell ref="M3:N3"/>
    <mergeCell ref="B2:F2"/>
    <mergeCell ref="B3:D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6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16"/>
  <sheetViews>
    <sheetView showGridLines="0" zoomScaleNormal="100" workbookViewId="0">
      <selection activeCell="D24" sqref="D24"/>
    </sheetView>
  </sheetViews>
  <sheetFormatPr defaultColWidth="8.875" defaultRowHeight="15.75"/>
  <cols>
    <col min="1" max="1" width="9.125" style="79" customWidth="1"/>
    <col min="2" max="2" width="15.625" style="44" customWidth="1"/>
    <col min="3" max="3" width="10.875" style="44" bestFit="1" customWidth="1"/>
    <col min="4" max="4" width="9.125" style="28" customWidth="1"/>
    <col min="5" max="5" width="14" style="28" customWidth="1"/>
    <col min="6" max="6" width="11.125" style="44" customWidth="1"/>
    <col min="7" max="7" width="10.625" style="44" customWidth="1"/>
    <col min="8" max="8" width="11.125" style="28" customWidth="1"/>
    <col min="9" max="9" width="11.125" style="44" customWidth="1"/>
    <col min="10" max="10" width="10.625" style="44" customWidth="1"/>
    <col min="11" max="11" width="10.375" style="28" customWidth="1"/>
    <col min="12" max="226" width="8.875" style="79"/>
    <col min="227" max="227" width="13.5" style="79" customWidth="1"/>
    <col min="228" max="228" width="15.625" style="79" customWidth="1"/>
    <col min="229" max="230" width="9.125" style="79" customWidth="1"/>
    <col min="231" max="231" width="14" style="79" customWidth="1"/>
    <col min="232" max="232" width="10.625" style="79" customWidth="1"/>
    <col min="233" max="233" width="11.125" style="79" customWidth="1"/>
    <col min="234" max="234" width="10.625" style="79" customWidth="1"/>
    <col min="235" max="235" width="10.375" style="79" customWidth="1"/>
    <col min="236" max="482" width="8.875" style="79"/>
    <col min="483" max="483" width="13.5" style="79" customWidth="1"/>
    <col min="484" max="484" width="15.625" style="79" customWidth="1"/>
    <col min="485" max="486" width="9.125" style="79" customWidth="1"/>
    <col min="487" max="487" width="14" style="79" customWidth="1"/>
    <col min="488" max="488" width="10.625" style="79" customWidth="1"/>
    <col min="489" max="489" width="11.125" style="79" customWidth="1"/>
    <col min="490" max="490" width="10.625" style="79" customWidth="1"/>
    <col min="491" max="491" width="10.375" style="79" customWidth="1"/>
    <col min="492" max="738" width="8.875" style="79"/>
    <col min="739" max="739" width="13.5" style="79" customWidth="1"/>
    <col min="740" max="740" width="15.625" style="79" customWidth="1"/>
    <col min="741" max="742" width="9.125" style="79" customWidth="1"/>
    <col min="743" max="743" width="14" style="79" customWidth="1"/>
    <col min="744" max="744" width="10.625" style="79" customWidth="1"/>
    <col min="745" max="745" width="11.125" style="79" customWidth="1"/>
    <col min="746" max="746" width="10.625" style="79" customWidth="1"/>
    <col min="747" max="747" width="10.375" style="79" customWidth="1"/>
    <col min="748" max="994" width="8.875" style="79"/>
    <col min="995" max="995" width="13.5" style="79" customWidth="1"/>
    <col min="996" max="996" width="15.625" style="79" customWidth="1"/>
    <col min="997" max="998" width="9.125" style="79" customWidth="1"/>
    <col min="999" max="999" width="14" style="79" customWidth="1"/>
    <col min="1000" max="1000" width="10.625" style="79" customWidth="1"/>
    <col min="1001" max="1001" width="11.125" style="79" customWidth="1"/>
    <col min="1002" max="1002" width="10.625" style="79" customWidth="1"/>
    <col min="1003" max="1003" width="10.375" style="79" customWidth="1"/>
    <col min="1004" max="1250" width="8.875" style="79"/>
    <col min="1251" max="1251" width="13.5" style="79" customWidth="1"/>
    <col min="1252" max="1252" width="15.625" style="79" customWidth="1"/>
    <col min="1253" max="1254" width="9.125" style="79" customWidth="1"/>
    <col min="1255" max="1255" width="14" style="79" customWidth="1"/>
    <col min="1256" max="1256" width="10.625" style="79" customWidth="1"/>
    <col min="1257" max="1257" width="11.125" style="79" customWidth="1"/>
    <col min="1258" max="1258" width="10.625" style="79" customWidth="1"/>
    <col min="1259" max="1259" width="10.375" style="79" customWidth="1"/>
    <col min="1260" max="1506" width="8.875" style="79"/>
    <col min="1507" max="1507" width="13.5" style="79" customWidth="1"/>
    <col min="1508" max="1508" width="15.625" style="79" customWidth="1"/>
    <col min="1509" max="1510" width="9.125" style="79" customWidth="1"/>
    <col min="1511" max="1511" width="14" style="79" customWidth="1"/>
    <col min="1512" max="1512" width="10.625" style="79" customWidth="1"/>
    <col min="1513" max="1513" width="11.125" style="79" customWidth="1"/>
    <col min="1514" max="1514" width="10.625" style="79" customWidth="1"/>
    <col min="1515" max="1515" width="10.375" style="79" customWidth="1"/>
    <col min="1516" max="1762" width="8.875" style="79"/>
    <col min="1763" max="1763" width="13.5" style="79" customWidth="1"/>
    <col min="1764" max="1764" width="15.625" style="79" customWidth="1"/>
    <col min="1765" max="1766" width="9.125" style="79" customWidth="1"/>
    <col min="1767" max="1767" width="14" style="79" customWidth="1"/>
    <col min="1768" max="1768" width="10.625" style="79" customWidth="1"/>
    <col min="1769" max="1769" width="11.125" style="79" customWidth="1"/>
    <col min="1770" max="1770" width="10.625" style="79" customWidth="1"/>
    <col min="1771" max="1771" width="10.375" style="79" customWidth="1"/>
    <col min="1772" max="2018" width="8.875" style="79"/>
    <col min="2019" max="2019" width="13.5" style="79" customWidth="1"/>
    <col min="2020" max="2020" width="15.625" style="79" customWidth="1"/>
    <col min="2021" max="2022" width="9.125" style="79" customWidth="1"/>
    <col min="2023" max="2023" width="14" style="79" customWidth="1"/>
    <col min="2024" max="2024" width="10.625" style="79" customWidth="1"/>
    <col min="2025" max="2025" width="11.125" style="79" customWidth="1"/>
    <col min="2026" max="2026" width="10.625" style="79" customWidth="1"/>
    <col min="2027" max="2027" width="10.375" style="79" customWidth="1"/>
    <col min="2028" max="2274" width="8.875" style="79"/>
    <col min="2275" max="2275" width="13.5" style="79" customWidth="1"/>
    <col min="2276" max="2276" width="15.625" style="79" customWidth="1"/>
    <col min="2277" max="2278" width="9.125" style="79" customWidth="1"/>
    <col min="2279" max="2279" width="14" style="79" customWidth="1"/>
    <col min="2280" max="2280" width="10.625" style="79" customWidth="1"/>
    <col min="2281" max="2281" width="11.125" style="79" customWidth="1"/>
    <col min="2282" max="2282" width="10.625" style="79" customWidth="1"/>
    <col min="2283" max="2283" width="10.375" style="79" customWidth="1"/>
    <col min="2284" max="2530" width="8.875" style="79"/>
    <col min="2531" max="2531" width="13.5" style="79" customWidth="1"/>
    <col min="2532" max="2532" width="15.625" style="79" customWidth="1"/>
    <col min="2533" max="2534" width="9.125" style="79" customWidth="1"/>
    <col min="2535" max="2535" width="14" style="79" customWidth="1"/>
    <col min="2536" max="2536" width="10.625" style="79" customWidth="1"/>
    <col min="2537" max="2537" width="11.125" style="79" customWidth="1"/>
    <col min="2538" max="2538" width="10.625" style="79" customWidth="1"/>
    <col min="2539" max="2539" width="10.375" style="79" customWidth="1"/>
    <col min="2540" max="2786" width="8.875" style="79"/>
    <col min="2787" max="2787" width="13.5" style="79" customWidth="1"/>
    <col min="2788" max="2788" width="15.625" style="79" customWidth="1"/>
    <col min="2789" max="2790" width="9.125" style="79" customWidth="1"/>
    <col min="2791" max="2791" width="14" style="79" customWidth="1"/>
    <col min="2792" max="2792" width="10.625" style="79" customWidth="1"/>
    <col min="2793" max="2793" width="11.125" style="79" customWidth="1"/>
    <col min="2794" max="2794" width="10.625" style="79" customWidth="1"/>
    <col min="2795" max="2795" width="10.375" style="79" customWidth="1"/>
    <col min="2796" max="3042" width="8.875" style="79"/>
    <col min="3043" max="3043" width="13.5" style="79" customWidth="1"/>
    <col min="3044" max="3044" width="15.625" style="79" customWidth="1"/>
    <col min="3045" max="3046" width="9.125" style="79" customWidth="1"/>
    <col min="3047" max="3047" width="14" style="79" customWidth="1"/>
    <col min="3048" max="3048" width="10.625" style="79" customWidth="1"/>
    <col min="3049" max="3049" width="11.125" style="79" customWidth="1"/>
    <col min="3050" max="3050" width="10.625" style="79" customWidth="1"/>
    <col min="3051" max="3051" width="10.375" style="79" customWidth="1"/>
    <col min="3052" max="3298" width="8.875" style="79"/>
    <col min="3299" max="3299" width="13.5" style="79" customWidth="1"/>
    <col min="3300" max="3300" width="15.625" style="79" customWidth="1"/>
    <col min="3301" max="3302" width="9.125" style="79" customWidth="1"/>
    <col min="3303" max="3303" width="14" style="79" customWidth="1"/>
    <col min="3304" max="3304" width="10.625" style="79" customWidth="1"/>
    <col min="3305" max="3305" width="11.125" style="79" customWidth="1"/>
    <col min="3306" max="3306" width="10.625" style="79" customWidth="1"/>
    <col min="3307" max="3307" width="10.375" style="79" customWidth="1"/>
    <col min="3308" max="3554" width="8.875" style="79"/>
    <col min="3555" max="3555" width="13.5" style="79" customWidth="1"/>
    <col min="3556" max="3556" width="15.625" style="79" customWidth="1"/>
    <col min="3557" max="3558" width="9.125" style="79" customWidth="1"/>
    <col min="3559" max="3559" width="14" style="79" customWidth="1"/>
    <col min="3560" max="3560" width="10.625" style="79" customWidth="1"/>
    <col min="3561" max="3561" width="11.125" style="79" customWidth="1"/>
    <col min="3562" max="3562" width="10.625" style="79" customWidth="1"/>
    <col min="3563" max="3563" width="10.375" style="79" customWidth="1"/>
    <col min="3564" max="3810" width="8.875" style="79"/>
    <col min="3811" max="3811" width="13.5" style="79" customWidth="1"/>
    <col min="3812" max="3812" width="15.625" style="79" customWidth="1"/>
    <col min="3813" max="3814" width="9.125" style="79" customWidth="1"/>
    <col min="3815" max="3815" width="14" style="79" customWidth="1"/>
    <col min="3816" max="3816" width="10.625" style="79" customWidth="1"/>
    <col min="3817" max="3817" width="11.125" style="79" customWidth="1"/>
    <col min="3818" max="3818" width="10.625" style="79" customWidth="1"/>
    <col min="3819" max="3819" width="10.375" style="79" customWidth="1"/>
    <col min="3820" max="4066" width="8.875" style="79"/>
    <col min="4067" max="4067" width="13.5" style="79" customWidth="1"/>
    <col min="4068" max="4068" width="15.625" style="79" customWidth="1"/>
    <col min="4069" max="4070" width="9.125" style="79" customWidth="1"/>
    <col min="4071" max="4071" width="14" style="79" customWidth="1"/>
    <col min="4072" max="4072" width="10.625" style="79" customWidth="1"/>
    <col min="4073" max="4073" width="11.125" style="79" customWidth="1"/>
    <col min="4074" max="4074" width="10.625" style="79" customWidth="1"/>
    <col min="4075" max="4075" width="10.375" style="79" customWidth="1"/>
    <col min="4076" max="4322" width="8.875" style="79"/>
    <col min="4323" max="4323" width="13.5" style="79" customWidth="1"/>
    <col min="4324" max="4324" width="15.625" style="79" customWidth="1"/>
    <col min="4325" max="4326" width="9.125" style="79" customWidth="1"/>
    <col min="4327" max="4327" width="14" style="79" customWidth="1"/>
    <col min="4328" max="4328" width="10.625" style="79" customWidth="1"/>
    <col min="4329" max="4329" width="11.125" style="79" customWidth="1"/>
    <col min="4330" max="4330" width="10.625" style="79" customWidth="1"/>
    <col min="4331" max="4331" width="10.375" style="79" customWidth="1"/>
    <col min="4332" max="4578" width="8.875" style="79"/>
    <col min="4579" max="4579" width="13.5" style="79" customWidth="1"/>
    <col min="4580" max="4580" width="15.625" style="79" customWidth="1"/>
    <col min="4581" max="4582" width="9.125" style="79" customWidth="1"/>
    <col min="4583" max="4583" width="14" style="79" customWidth="1"/>
    <col min="4584" max="4584" width="10.625" style="79" customWidth="1"/>
    <col min="4585" max="4585" width="11.125" style="79" customWidth="1"/>
    <col min="4586" max="4586" width="10.625" style="79" customWidth="1"/>
    <col min="4587" max="4587" width="10.375" style="79" customWidth="1"/>
    <col min="4588" max="4834" width="8.875" style="79"/>
    <col min="4835" max="4835" width="13.5" style="79" customWidth="1"/>
    <col min="4836" max="4836" width="15.625" style="79" customWidth="1"/>
    <col min="4837" max="4838" width="9.125" style="79" customWidth="1"/>
    <col min="4839" max="4839" width="14" style="79" customWidth="1"/>
    <col min="4840" max="4840" width="10.625" style="79" customWidth="1"/>
    <col min="4841" max="4841" width="11.125" style="79" customWidth="1"/>
    <col min="4842" max="4842" width="10.625" style="79" customWidth="1"/>
    <col min="4843" max="4843" width="10.375" style="79" customWidth="1"/>
    <col min="4844" max="5090" width="8.875" style="79"/>
    <col min="5091" max="5091" width="13.5" style="79" customWidth="1"/>
    <col min="5092" max="5092" width="15.625" style="79" customWidth="1"/>
    <col min="5093" max="5094" width="9.125" style="79" customWidth="1"/>
    <col min="5095" max="5095" width="14" style="79" customWidth="1"/>
    <col min="5096" max="5096" width="10.625" style="79" customWidth="1"/>
    <col min="5097" max="5097" width="11.125" style="79" customWidth="1"/>
    <col min="5098" max="5098" width="10.625" style="79" customWidth="1"/>
    <col min="5099" max="5099" width="10.375" style="79" customWidth="1"/>
    <col min="5100" max="5346" width="8.875" style="79"/>
    <col min="5347" max="5347" width="13.5" style="79" customWidth="1"/>
    <col min="5348" max="5348" width="15.625" style="79" customWidth="1"/>
    <col min="5349" max="5350" width="9.125" style="79" customWidth="1"/>
    <col min="5351" max="5351" width="14" style="79" customWidth="1"/>
    <col min="5352" max="5352" width="10.625" style="79" customWidth="1"/>
    <col min="5353" max="5353" width="11.125" style="79" customWidth="1"/>
    <col min="5354" max="5354" width="10.625" style="79" customWidth="1"/>
    <col min="5355" max="5355" width="10.375" style="79" customWidth="1"/>
    <col min="5356" max="5602" width="8.875" style="79"/>
    <col min="5603" max="5603" width="13.5" style="79" customWidth="1"/>
    <col min="5604" max="5604" width="15.625" style="79" customWidth="1"/>
    <col min="5605" max="5606" width="9.125" style="79" customWidth="1"/>
    <col min="5607" max="5607" width="14" style="79" customWidth="1"/>
    <col min="5608" max="5608" width="10.625" style="79" customWidth="1"/>
    <col min="5609" max="5609" width="11.125" style="79" customWidth="1"/>
    <col min="5610" max="5610" width="10.625" style="79" customWidth="1"/>
    <col min="5611" max="5611" width="10.375" style="79" customWidth="1"/>
    <col min="5612" max="5858" width="8.875" style="79"/>
    <col min="5859" max="5859" width="13.5" style="79" customWidth="1"/>
    <col min="5860" max="5860" width="15.625" style="79" customWidth="1"/>
    <col min="5861" max="5862" width="9.125" style="79" customWidth="1"/>
    <col min="5863" max="5863" width="14" style="79" customWidth="1"/>
    <col min="5864" max="5864" width="10.625" style="79" customWidth="1"/>
    <col min="5865" max="5865" width="11.125" style="79" customWidth="1"/>
    <col min="5866" max="5866" width="10.625" style="79" customWidth="1"/>
    <col min="5867" max="5867" width="10.375" style="79" customWidth="1"/>
    <col min="5868" max="6114" width="8.875" style="79"/>
    <col min="6115" max="6115" width="13.5" style="79" customWidth="1"/>
    <col min="6116" max="6116" width="15.625" style="79" customWidth="1"/>
    <col min="6117" max="6118" width="9.125" style="79" customWidth="1"/>
    <col min="6119" max="6119" width="14" style="79" customWidth="1"/>
    <col min="6120" max="6120" width="10.625" style="79" customWidth="1"/>
    <col min="6121" max="6121" width="11.125" style="79" customWidth="1"/>
    <col min="6122" max="6122" width="10.625" style="79" customWidth="1"/>
    <col min="6123" max="6123" width="10.375" style="79" customWidth="1"/>
    <col min="6124" max="6370" width="8.875" style="79"/>
    <col min="6371" max="6371" width="13.5" style="79" customWidth="1"/>
    <col min="6372" max="6372" width="15.625" style="79" customWidth="1"/>
    <col min="6373" max="6374" width="9.125" style="79" customWidth="1"/>
    <col min="6375" max="6375" width="14" style="79" customWidth="1"/>
    <col min="6376" max="6376" width="10.625" style="79" customWidth="1"/>
    <col min="6377" max="6377" width="11.125" style="79" customWidth="1"/>
    <col min="6378" max="6378" width="10.625" style="79" customWidth="1"/>
    <col min="6379" max="6379" width="10.375" style="79" customWidth="1"/>
    <col min="6380" max="6626" width="8.875" style="79"/>
    <col min="6627" max="6627" width="13.5" style="79" customWidth="1"/>
    <col min="6628" max="6628" width="15.625" style="79" customWidth="1"/>
    <col min="6629" max="6630" width="9.125" style="79" customWidth="1"/>
    <col min="6631" max="6631" width="14" style="79" customWidth="1"/>
    <col min="6632" max="6632" width="10.625" style="79" customWidth="1"/>
    <col min="6633" max="6633" width="11.125" style="79" customWidth="1"/>
    <col min="6634" max="6634" width="10.625" style="79" customWidth="1"/>
    <col min="6635" max="6635" width="10.375" style="79" customWidth="1"/>
    <col min="6636" max="6882" width="8.875" style="79"/>
    <col min="6883" max="6883" width="13.5" style="79" customWidth="1"/>
    <col min="6884" max="6884" width="15.625" style="79" customWidth="1"/>
    <col min="6885" max="6886" width="9.125" style="79" customWidth="1"/>
    <col min="6887" max="6887" width="14" style="79" customWidth="1"/>
    <col min="6888" max="6888" width="10.625" style="79" customWidth="1"/>
    <col min="6889" max="6889" width="11.125" style="79" customWidth="1"/>
    <col min="6890" max="6890" width="10.625" style="79" customWidth="1"/>
    <col min="6891" max="6891" width="10.375" style="79" customWidth="1"/>
    <col min="6892" max="7138" width="8.875" style="79"/>
    <col min="7139" max="7139" width="13.5" style="79" customWidth="1"/>
    <col min="7140" max="7140" width="15.625" style="79" customWidth="1"/>
    <col min="7141" max="7142" width="9.125" style="79" customWidth="1"/>
    <col min="7143" max="7143" width="14" style="79" customWidth="1"/>
    <col min="7144" max="7144" width="10.625" style="79" customWidth="1"/>
    <col min="7145" max="7145" width="11.125" style="79" customWidth="1"/>
    <col min="7146" max="7146" width="10.625" style="79" customWidth="1"/>
    <col min="7147" max="7147" width="10.375" style="79" customWidth="1"/>
    <col min="7148" max="7394" width="8.875" style="79"/>
    <col min="7395" max="7395" width="13.5" style="79" customWidth="1"/>
    <col min="7396" max="7396" width="15.625" style="79" customWidth="1"/>
    <col min="7397" max="7398" width="9.125" style="79" customWidth="1"/>
    <col min="7399" max="7399" width="14" style="79" customWidth="1"/>
    <col min="7400" max="7400" width="10.625" style="79" customWidth="1"/>
    <col min="7401" max="7401" width="11.125" style="79" customWidth="1"/>
    <col min="7402" max="7402" width="10.625" style="79" customWidth="1"/>
    <col min="7403" max="7403" width="10.375" style="79" customWidth="1"/>
    <col min="7404" max="7650" width="8.875" style="79"/>
    <col min="7651" max="7651" width="13.5" style="79" customWidth="1"/>
    <col min="7652" max="7652" width="15.625" style="79" customWidth="1"/>
    <col min="7653" max="7654" width="9.125" style="79" customWidth="1"/>
    <col min="7655" max="7655" width="14" style="79" customWidth="1"/>
    <col min="7656" max="7656" width="10.625" style="79" customWidth="1"/>
    <col min="7657" max="7657" width="11.125" style="79" customWidth="1"/>
    <col min="7658" max="7658" width="10.625" style="79" customWidth="1"/>
    <col min="7659" max="7659" width="10.375" style="79" customWidth="1"/>
    <col min="7660" max="7906" width="8.875" style="79"/>
    <col min="7907" max="7907" width="13.5" style="79" customWidth="1"/>
    <col min="7908" max="7908" width="15.625" style="79" customWidth="1"/>
    <col min="7909" max="7910" width="9.125" style="79" customWidth="1"/>
    <col min="7911" max="7911" width="14" style="79" customWidth="1"/>
    <col min="7912" max="7912" width="10.625" style="79" customWidth="1"/>
    <col min="7913" max="7913" width="11.125" style="79" customWidth="1"/>
    <col min="7914" max="7914" width="10.625" style="79" customWidth="1"/>
    <col min="7915" max="7915" width="10.375" style="79" customWidth="1"/>
    <col min="7916" max="8162" width="8.875" style="79"/>
    <col min="8163" max="8163" width="13.5" style="79" customWidth="1"/>
    <col min="8164" max="8164" width="15.625" style="79" customWidth="1"/>
    <col min="8165" max="8166" width="9.125" style="79" customWidth="1"/>
    <col min="8167" max="8167" width="14" style="79" customWidth="1"/>
    <col min="8168" max="8168" width="10.625" style="79" customWidth="1"/>
    <col min="8169" max="8169" width="11.125" style="79" customWidth="1"/>
    <col min="8170" max="8170" width="10.625" style="79" customWidth="1"/>
    <col min="8171" max="8171" width="10.375" style="79" customWidth="1"/>
    <col min="8172" max="8418" width="8.875" style="79"/>
    <col min="8419" max="8419" width="13.5" style="79" customWidth="1"/>
    <col min="8420" max="8420" width="15.625" style="79" customWidth="1"/>
    <col min="8421" max="8422" width="9.125" style="79" customWidth="1"/>
    <col min="8423" max="8423" width="14" style="79" customWidth="1"/>
    <col min="8424" max="8424" width="10.625" style="79" customWidth="1"/>
    <col min="8425" max="8425" width="11.125" style="79" customWidth="1"/>
    <col min="8426" max="8426" width="10.625" style="79" customWidth="1"/>
    <col min="8427" max="8427" width="10.375" style="79" customWidth="1"/>
    <col min="8428" max="8674" width="8.875" style="79"/>
    <col min="8675" max="8675" width="13.5" style="79" customWidth="1"/>
    <col min="8676" max="8676" width="15.625" style="79" customWidth="1"/>
    <col min="8677" max="8678" width="9.125" style="79" customWidth="1"/>
    <col min="8679" max="8679" width="14" style="79" customWidth="1"/>
    <col min="8680" max="8680" width="10.625" style="79" customWidth="1"/>
    <col min="8681" max="8681" width="11.125" style="79" customWidth="1"/>
    <col min="8682" max="8682" width="10.625" style="79" customWidth="1"/>
    <col min="8683" max="8683" width="10.375" style="79" customWidth="1"/>
    <col min="8684" max="8930" width="8.875" style="79"/>
    <col min="8931" max="8931" width="13.5" style="79" customWidth="1"/>
    <col min="8932" max="8932" width="15.625" style="79" customWidth="1"/>
    <col min="8933" max="8934" width="9.125" style="79" customWidth="1"/>
    <col min="8935" max="8935" width="14" style="79" customWidth="1"/>
    <col min="8936" max="8936" width="10.625" style="79" customWidth="1"/>
    <col min="8937" max="8937" width="11.125" style="79" customWidth="1"/>
    <col min="8938" max="8938" width="10.625" style="79" customWidth="1"/>
    <col min="8939" max="8939" width="10.375" style="79" customWidth="1"/>
    <col min="8940" max="9186" width="8.875" style="79"/>
    <col min="9187" max="9187" width="13.5" style="79" customWidth="1"/>
    <col min="9188" max="9188" width="15.625" style="79" customWidth="1"/>
    <col min="9189" max="9190" width="9.125" style="79" customWidth="1"/>
    <col min="9191" max="9191" width="14" style="79" customWidth="1"/>
    <col min="9192" max="9192" width="10.625" style="79" customWidth="1"/>
    <col min="9193" max="9193" width="11.125" style="79" customWidth="1"/>
    <col min="9194" max="9194" width="10.625" style="79" customWidth="1"/>
    <col min="9195" max="9195" width="10.375" style="79" customWidth="1"/>
    <col min="9196" max="9442" width="8.875" style="79"/>
    <col min="9443" max="9443" width="13.5" style="79" customWidth="1"/>
    <col min="9444" max="9444" width="15.625" style="79" customWidth="1"/>
    <col min="9445" max="9446" width="9.125" style="79" customWidth="1"/>
    <col min="9447" max="9447" width="14" style="79" customWidth="1"/>
    <col min="9448" max="9448" width="10.625" style="79" customWidth="1"/>
    <col min="9449" max="9449" width="11.125" style="79" customWidth="1"/>
    <col min="9450" max="9450" width="10.625" style="79" customWidth="1"/>
    <col min="9451" max="9451" width="10.375" style="79" customWidth="1"/>
    <col min="9452" max="9698" width="8.875" style="79"/>
    <col min="9699" max="9699" width="13.5" style="79" customWidth="1"/>
    <col min="9700" max="9700" width="15.625" style="79" customWidth="1"/>
    <col min="9701" max="9702" width="9.125" style="79" customWidth="1"/>
    <col min="9703" max="9703" width="14" style="79" customWidth="1"/>
    <col min="9704" max="9704" width="10.625" style="79" customWidth="1"/>
    <col min="9705" max="9705" width="11.125" style="79" customWidth="1"/>
    <col min="9706" max="9706" width="10.625" style="79" customWidth="1"/>
    <col min="9707" max="9707" width="10.375" style="79" customWidth="1"/>
    <col min="9708" max="9954" width="8.875" style="79"/>
    <col min="9955" max="9955" width="13.5" style="79" customWidth="1"/>
    <col min="9956" max="9956" width="15.625" style="79" customWidth="1"/>
    <col min="9957" max="9958" width="9.125" style="79" customWidth="1"/>
    <col min="9959" max="9959" width="14" style="79" customWidth="1"/>
    <col min="9960" max="9960" width="10.625" style="79" customWidth="1"/>
    <col min="9961" max="9961" width="11.125" style="79" customWidth="1"/>
    <col min="9962" max="9962" width="10.625" style="79" customWidth="1"/>
    <col min="9963" max="9963" width="10.375" style="79" customWidth="1"/>
    <col min="9964" max="10210" width="8.875" style="79"/>
    <col min="10211" max="10211" width="13.5" style="79" customWidth="1"/>
    <col min="10212" max="10212" width="15.625" style="79" customWidth="1"/>
    <col min="10213" max="10214" width="9.125" style="79" customWidth="1"/>
    <col min="10215" max="10215" width="14" style="79" customWidth="1"/>
    <col min="10216" max="10216" width="10.625" style="79" customWidth="1"/>
    <col min="10217" max="10217" width="11.125" style="79" customWidth="1"/>
    <col min="10218" max="10218" width="10.625" style="79" customWidth="1"/>
    <col min="10219" max="10219" width="10.375" style="79" customWidth="1"/>
    <col min="10220" max="10466" width="8.875" style="79"/>
    <col min="10467" max="10467" width="13.5" style="79" customWidth="1"/>
    <col min="10468" max="10468" width="15.625" style="79" customWidth="1"/>
    <col min="10469" max="10470" width="9.125" style="79" customWidth="1"/>
    <col min="10471" max="10471" width="14" style="79" customWidth="1"/>
    <col min="10472" max="10472" width="10.625" style="79" customWidth="1"/>
    <col min="10473" max="10473" width="11.125" style="79" customWidth="1"/>
    <col min="10474" max="10474" width="10.625" style="79" customWidth="1"/>
    <col min="10475" max="10475" width="10.375" style="79" customWidth="1"/>
    <col min="10476" max="10722" width="8.875" style="79"/>
    <col min="10723" max="10723" width="13.5" style="79" customWidth="1"/>
    <col min="10724" max="10724" width="15.625" style="79" customWidth="1"/>
    <col min="10725" max="10726" width="9.125" style="79" customWidth="1"/>
    <col min="10727" max="10727" width="14" style="79" customWidth="1"/>
    <col min="10728" max="10728" width="10.625" style="79" customWidth="1"/>
    <col min="10729" max="10729" width="11.125" style="79" customWidth="1"/>
    <col min="10730" max="10730" width="10.625" style="79" customWidth="1"/>
    <col min="10731" max="10731" width="10.375" style="79" customWidth="1"/>
    <col min="10732" max="10978" width="8.875" style="79"/>
    <col min="10979" max="10979" width="13.5" style="79" customWidth="1"/>
    <col min="10980" max="10980" width="15.625" style="79" customWidth="1"/>
    <col min="10981" max="10982" width="9.125" style="79" customWidth="1"/>
    <col min="10983" max="10983" width="14" style="79" customWidth="1"/>
    <col min="10984" max="10984" width="10.625" style="79" customWidth="1"/>
    <col min="10985" max="10985" width="11.125" style="79" customWidth="1"/>
    <col min="10986" max="10986" width="10.625" style="79" customWidth="1"/>
    <col min="10987" max="10987" width="10.375" style="79" customWidth="1"/>
    <col min="10988" max="11234" width="8.875" style="79"/>
    <col min="11235" max="11235" width="13.5" style="79" customWidth="1"/>
    <col min="11236" max="11236" width="15.625" style="79" customWidth="1"/>
    <col min="11237" max="11238" width="9.125" style="79" customWidth="1"/>
    <col min="11239" max="11239" width="14" style="79" customWidth="1"/>
    <col min="11240" max="11240" width="10.625" style="79" customWidth="1"/>
    <col min="11241" max="11241" width="11.125" style="79" customWidth="1"/>
    <col min="11242" max="11242" width="10.625" style="79" customWidth="1"/>
    <col min="11243" max="11243" width="10.375" style="79" customWidth="1"/>
    <col min="11244" max="11490" width="8.875" style="79"/>
    <col min="11491" max="11491" width="13.5" style="79" customWidth="1"/>
    <col min="11492" max="11492" width="15.625" style="79" customWidth="1"/>
    <col min="11493" max="11494" width="9.125" style="79" customWidth="1"/>
    <col min="11495" max="11495" width="14" style="79" customWidth="1"/>
    <col min="11496" max="11496" width="10.625" style="79" customWidth="1"/>
    <col min="11497" max="11497" width="11.125" style="79" customWidth="1"/>
    <col min="11498" max="11498" width="10.625" style="79" customWidth="1"/>
    <col min="11499" max="11499" width="10.375" style="79" customWidth="1"/>
    <col min="11500" max="11746" width="8.875" style="79"/>
    <col min="11747" max="11747" width="13.5" style="79" customWidth="1"/>
    <col min="11748" max="11748" width="15.625" style="79" customWidth="1"/>
    <col min="11749" max="11750" width="9.125" style="79" customWidth="1"/>
    <col min="11751" max="11751" width="14" style="79" customWidth="1"/>
    <col min="11752" max="11752" width="10.625" style="79" customWidth="1"/>
    <col min="11753" max="11753" width="11.125" style="79" customWidth="1"/>
    <col min="11754" max="11754" width="10.625" style="79" customWidth="1"/>
    <col min="11755" max="11755" width="10.375" style="79" customWidth="1"/>
    <col min="11756" max="12002" width="8.875" style="79"/>
    <col min="12003" max="12003" width="13.5" style="79" customWidth="1"/>
    <col min="12004" max="12004" width="15.625" style="79" customWidth="1"/>
    <col min="12005" max="12006" width="9.125" style="79" customWidth="1"/>
    <col min="12007" max="12007" width="14" style="79" customWidth="1"/>
    <col min="12008" max="12008" width="10.625" style="79" customWidth="1"/>
    <col min="12009" max="12009" width="11.125" style="79" customWidth="1"/>
    <col min="12010" max="12010" width="10.625" style="79" customWidth="1"/>
    <col min="12011" max="12011" width="10.375" style="79" customWidth="1"/>
    <col min="12012" max="12258" width="8.875" style="79"/>
    <col min="12259" max="12259" width="13.5" style="79" customWidth="1"/>
    <col min="12260" max="12260" width="15.625" style="79" customWidth="1"/>
    <col min="12261" max="12262" width="9.125" style="79" customWidth="1"/>
    <col min="12263" max="12263" width="14" style="79" customWidth="1"/>
    <col min="12264" max="12264" width="10.625" style="79" customWidth="1"/>
    <col min="12265" max="12265" width="11.125" style="79" customWidth="1"/>
    <col min="12266" max="12266" width="10.625" style="79" customWidth="1"/>
    <col min="12267" max="12267" width="10.375" style="79" customWidth="1"/>
    <col min="12268" max="12514" width="8.875" style="79"/>
    <col min="12515" max="12515" width="13.5" style="79" customWidth="1"/>
    <col min="12516" max="12516" width="15.625" style="79" customWidth="1"/>
    <col min="12517" max="12518" width="9.125" style="79" customWidth="1"/>
    <col min="12519" max="12519" width="14" style="79" customWidth="1"/>
    <col min="12520" max="12520" width="10.625" style="79" customWidth="1"/>
    <col min="12521" max="12521" width="11.125" style="79" customWidth="1"/>
    <col min="12522" max="12522" width="10.625" style="79" customWidth="1"/>
    <col min="12523" max="12523" width="10.375" style="79" customWidth="1"/>
    <col min="12524" max="12770" width="8.875" style="79"/>
    <col min="12771" max="12771" width="13.5" style="79" customWidth="1"/>
    <col min="12772" max="12772" width="15.625" style="79" customWidth="1"/>
    <col min="12773" max="12774" width="9.125" style="79" customWidth="1"/>
    <col min="12775" max="12775" width="14" style="79" customWidth="1"/>
    <col min="12776" max="12776" width="10.625" style="79" customWidth="1"/>
    <col min="12777" max="12777" width="11.125" style="79" customWidth="1"/>
    <col min="12778" max="12778" width="10.625" style="79" customWidth="1"/>
    <col min="12779" max="12779" width="10.375" style="79" customWidth="1"/>
    <col min="12780" max="13026" width="8.875" style="79"/>
    <col min="13027" max="13027" width="13.5" style="79" customWidth="1"/>
    <col min="13028" max="13028" width="15.625" style="79" customWidth="1"/>
    <col min="13029" max="13030" width="9.125" style="79" customWidth="1"/>
    <col min="13031" max="13031" width="14" style="79" customWidth="1"/>
    <col min="13032" max="13032" width="10.625" style="79" customWidth="1"/>
    <col min="13033" max="13033" width="11.125" style="79" customWidth="1"/>
    <col min="13034" max="13034" width="10.625" style="79" customWidth="1"/>
    <col min="13035" max="13035" width="10.375" style="79" customWidth="1"/>
    <col min="13036" max="13282" width="8.875" style="79"/>
    <col min="13283" max="13283" width="13.5" style="79" customWidth="1"/>
    <col min="13284" max="13284" width="15.625" style="79" customWidth="1"/>
    <col min="13285" max="13286" width="9.125" style="79" customWidth="1"/>
    <col min="13287" max="13287" width="14" style="79" customWidth="1"/>
    <col min="13288" max="13288" width="10.625" style="79" customWidth="1"/>
    <col min="13289" max="13289" width="11.125" style="79" customWidth="1"/>
    <col min="13290" max="13290" width="10.625" style="79" customWidth="1"/>
    <col min="13291" max="13291" width="10.375" style="79" customWidth="1"/>
    <col min="13292" max="13538" width="8.875" style="79"/>
    <col min="13539" max="13539" width="13.5" style="79" customWidth="1"/>
    <col min="13540" max="13540" width="15.625" style="79" customWidth="1"/>
    <col min="13541" max="13542" width="9.125" style="79" customWidth="1"/>
    <col min="13543" max="13543" width="14" style="79" customWidth="1"/>
    <col min="13544" max="13544" width="10.625" style="79" customWidth="1"/>
    <col min="13545" max="13545" width="11.125" style="79" customWidth="1"/>
    <col min="13546" max="13546" width="10.625" style="79" customWidth="1"/>
    <col min="13547" max="13547" width="10.375" style="79" customWidth="1"/>
    <col min="13548" max="13794" width="8.875" style="79"/>
    <col min="13795" max="13795" width="13.5" style="79" customWidth="1"/>
    <col min="13796" max="13796" width="15.625" style="79" customWidth="1"/>
    <col min="13797" max="13798" width="9.125" style="79" customWidth="1"/>
    <col min="13799" max="13799" width="14" style="79" customWidth="1"/>
    <col min="13800" max="13800" width="10.625" style="79" customWidth="1"/>
    <col min="13801" max="13801" width="11.125" style="79" customWidth="1"/>
    <col min="13802" max="13802" width="10.625" style="79" customWidth="1"/>
    <col min="13803" max="13803" width="10.375" style="79" customWidth="1"/>
    <col min="13804" max="14050" width="8.875" style="79"/>
    <col min="14051" max="14051" width="13.5" style="79" customWidth="1"/>
    <col min="14052" max="14052" width="15.625" style="79" customWidth="1"/>
    <col min="14053" max="14054" width="9.125" style="79" customWidth="1"/>
    <col min="14055" max="14055" width="14" style="79" customWidth="1"/>
    <col min="14056" max="14056" width="10.625" style="79" customWidth="1"/>
    <col min="14057" max="14057" width="11.125" style="79" customWidth="1"/>
    <col min="14058" max="14058" width="10.625" style="79" customWidth="1"/>
    <col min="14059" max="14059" width="10.375" style="79" customWidth="1"/>
    <col min="14060" max="14306" width="8.875" style="79"/>
    <col min="14307" max="14307" width="13.5" style="79" customWidth="1"/>
    <col min="14308" max="14308" width="15.625" style="79" customWidth="1"/>
    <col min="14309" max="14310" width="9.125" style="79" customWidth="1"/>
    <col min="14311" max="14311" width="14" style="79" customWidth="1"/>
    <col min="14312" max="14312" width="10.625" style="79" customWidth="1"/>
    <col min="14313" max="14313" width="11.125" style="79" customWidth="1"/>
    <col min="14314" max="14314" width="10.625" style="79" customWidth="1"/>
    <col min="14315" max="14315" width="10.375" style="79" customWidth="1"/>
    <col min="14316" max="14562" width="8.875" style="79"/>
    <col min="14563" max="14563" width="13.5" style="79" customWidth="1"/>
    <col min="14564" max="14564" width="15.625" style="79" customWidth="1"/>
    <col min="14565" max="14566" width="9.125" style="79" customWidth="1"/>
    <col min="14567" max="14567" width="14" style="79" customWidth="1"/>
    <col min="14568" max="14568" width="10.625" style="79" customWidth="1"/>
    <col min="14569" max="14569" width="11.125" style="79" customWidth="1"/>
    <col min="14570" max="14570" width="10.625" style="79" customWidth="1"/>
    <col min="14571" max="14571" width="10.375" style="79" customWidth="1"/>
    <col min="14572" max="14818" width="8.875" style="79"/>
    <col min="14819" max="14819" width="13.5" style="79" customWidth="1"/>
    <col min="14820" max="14820" width="15.625" style="79" customWidth="1"/>
    <col min="14821" max="14822" width="9.125" style="79" customWidth="1"/>
    <col min="14823" max="14823" width="14" style="79" customWidth="1"/>
    <col min="14824" max="14824" width="10.625" style="79" customWidth="1"/>
    <col min="14825" max="14825" width="11.125" style="79" customWidth="1"/>
    <col min="14826" max="14826" width="10.625" style="79" customWidth="1"/>
    <col min="14827" max="14827" width="10.375" style="79" customWidth="1"/>
    <col min="14828" max="15074" width="8.875" style="79"/>
    <col min="15075" max="15075" width="13.5" style="79" customWidth="1"/>
    <col min="15076" max="15076" width="15.625" style="79" customWidth="1"/>
    <col min="15077" max="15078" width="9.125" style="79" customWidth="1"/>
    <col min="15079" max="15079" width="14" style="79" customWidth="1"/>
    <col min="15080" max="15080" width="10.625" style="79" customWidth="1"/>
    <col min="15081" max="15081" width="11.125" style="79" customWidth="1"/>
    <col min="15082" max="15082" width="10.625" style="79" customWidth="1"/>
    <col min="15083" max="15083" width="10.375" style="79" customWidth="1"/>
    <col min="15084" max="15330" width="8.875" style="79"/>
    <col min="15331" max="15331" width="13.5" style="79" customWidth="1"/>
    <col min="15332" max="15332" width="15.625" style="79" customWidth="1"/>
    <col min="15333" max="15334" width="9.125" style="79" customWidth="1"/>
    <col min="15335" max="15335" width="14" style="79" customWidth="1"/>
    <col min="15336" max="15336" width="10.625" style="79" customWidth="1"/>
    <col min="15337" max="15337" width="11.125" style="79" customWidth="1"/>
    <col min="15338" max="15338" width="10.625" style="79" customWidth="1"/>
    <col min="15339" max="15339" width="10.375" style="79" customWidth="1"/>
    <col min="15340" max="15586" width="8.875" style="79"/>
    <col min="15587" max="15587" width="13.5" style="79" customWidth="1"/>
    <col min="15588" max="15588" width="15.625" style="79" customWidth="1"/>
    <col min="15589" max="15590" width="9.125" style="79" customWidth="1"/>
    <col min="15591" max="15591" width="14" style="79" customWidth="1"/>
    <col min="15592" max="15592" width="10.625" style="79" customWidth="1"/>
    <col min="15593" max="15593" width="11.125" style="79" customWidth="1"/>
    <col min="15594" max="15594" width="10.625" style="79" customWidth="1"/>
    <col min="15595" max="15595" width="10.375" style="79" customWidth="1"/>
    <col min="15596" max="15842" width="8.875" style="79"/>
    <col min="15843" max="15843" width="13.5" style="79" customWidth="1"/>
    <col min="15844" max="15844" width="15.625" style="79" customWidth="1"/>
    <col min="15845" max="15846" width="9.125" style="79" customWidth="1"/>
    <col min="15847" max="15847" width="14" style="79" customWidth="1"/>
    <col min="15848" max="15848" width="10.625" style="79" customWidth="1"/>
    <col min="15849" max="15849" width="11.125" style="79" customWidth="1"/>
    <col min="15850" max="15850" width="10.625" style="79" customWidth="1"/>
    <col min="15851" max="15851" width="10.375" style="79" customWidth="1"/>
    <col min="15852" max="16098" width="8.875" style="79"/>
    <col min="16099" max="16099" width="13.5" style="79" customWidth="1"/>
    <col min="16100" max="16100" width="15.625" style="79" customWidth="1"/>
    <col min="16101" max="16102" width="9.125" style="79" customWidth="1"/>
    <col min="16103" max="16103" width="14" style="79" customWidth="1"/>
    <col min="16104" max="16104" width="10.625" style="79" customWidth="1"/>
    <col min="16105" max="16105" width="11.125" style="79" customWidth="1"/>
    <col min="16106" max="16106" width="10.625" style="79" customWidth="1"/>
    <col min="16107" max="16107" width="10.375" style="79" customWidth="1"/>
    <col min="16108" max="16361" width="8.875" style="79"/>
    <col min="16362" max="16383" width="8.875" style="79" customWidth="1"/>
    <col min="16384" max="16384" width="8.875" style="79"/>
  </cols>
  <sheetData>
    <row r="1" spans="1:11" ht="30.6" customHeight="1">
      <c r="A1" s="209" t="s">
        <v>178</v>
      </c>
      <c r="B1" s="209"/>
      <c r="C1" s="209"/>
      <c r="D1" s="209"/>
      <c r="E1" s="209"/>
      <c r="F1" s="209"/>
      <c r="G1" s="209"/>
      <c r="H1" s="209"/>
      <c r="I1" s="209"/>
      <c r="J1" s="209"/>
      <c r="K1" s="209"/>
    </row>
    <row r="2" spans="1:11" s="147" customFormat="1" ht="21.75" customHeight="1">
      <c r="A2" s="244"/>
      <c r="B2" s="246" t="s">
        <v>120</v>
      </c>
      <c r="C2" s="249" t="s">
        <v>117</v>
      </c>
      <c r="D2" s="244"/>
      <c r="E2" s="244"/>
      <c r="F2" s="251" t="s">
        <v>57</v>
      </c>
      <c r="G2" s="251"/>
      <c r="H2" s="251"/>
      <c r="I2" s="251"/>
      <c r="J2" s="251"/>
      <c r="K2" s="251"/>
    </row>
    <row r="3" spans="1:11" s="147" customFormat="1" ht="21.75" customHeight="1">
      <c r="A3" s="245"/>
      <c r="B3" s="247"/>
      <c r="C3" s="250"/>
      <c r="D3" s="250"/>
      <c r="E3" s="250"/>
      <c r="F3" s="252" t="s">
        <v>56</v>
      </c>
      <c r="G3" s="252"/>
      <c r="H3" s="252"/>
      <c r="I3" s="252" t="s">
        <v>55</v>
      </c>
      <c r="J3" s="252"/>
      <c r="K3" s="252"/>
    </row>
    <row r="4" spans="1:11" s="147" customFormat="1" ht="21.75" customHeight="1">
      <c r="A4" s="245"/>
      <c r="B4" s="248"/>
      <c r="C4" s="36" t="s">
        <v>119</v>
      </c>
      <c r="D4" s="18" t="s">
        <v>28</v>
      </c>
      <c r="E4" s="18" t="s">
        <v>54</v>
      </c>
      <c r="F4" s="23" t="s">
        <v>53</v>
      </c>
      <c r="G4" s="22" t="s">
        <v>52</v>
      </c>
      <c r="H4" s="18" t="s">
        <v>28</v>
      </c>
      <c r="I4" s="23" t="s">
        <v>53</v>
      </c>
      <c r="J4" s="22" t="s">
        <v>52</v>
      </c>
      <c r="K4" s="24" t="s">
        <v>28</v>
      </c>
    </row>
    <row r="5" spans="1:11" ht="18.75" customHeight="1">
      <c r="A5" s="2" t="s">
        <v>8</v>
      </c>
      <c r="B5" s="25">
        <v>3794020</v>
      </c>
      <c r="C5" s="26">
        <v>16743</v>
      </c>
      <c r="D5" s="27">
        <f>C5/'[1]1-1-1、1-1-2'!$D17*100</f>
        <v>6.3890436468262752</v>
      </c>
      <c r="E5" s="28">
        <f t="shared" ref="E5:E14" si="0">C5/B5*100000</f>
        <v>441.29972957443556</v>
      </c>
      <c r="F5" s="26">
        <v>124017</v>
      </c>
      <c r="G5" s="29">
        <v>8471</v>
      </c>
      <c r="H5" s="30">
        <f t="shared" ref="H5:H13" si="1">G5/F5*100</f>
        <v>6.8305151713071597</v>
      </c>
      <c r="I5" s="26">
        <v>49465</v>
      </c>
      <c r="J5" s="29">
        <v>1256</v>
      </c>
      <c r="K5" s="28">
        <f t="shared" ref="K5:K12" si="2">J5/I5*100</f>
        <v>2.5391691094713433</v>
      </c>
    </row>
    <row r="6" spans="1:11" ht="18.75" customHeight="1">
      <c r="A6" s="2" t="s">
        <v>7</v>
      </c>
      <c r="B6" s="25">
        <v>3976413</v>
      </c>
      <c r="C6" s="26">
        <v>18392</v>
      </c>
      <c r="D6" s="27">
        <f>C6/'[1]1-1-1、1-1-2'!$D18*100</f>
        <v>7.2037914691943126</v>
      </c>
      <c r="E6" s="28">
        <f t="shared" si="0"/>
        <v>462.52740849604902</v>
      </c>
      <c r="F6" s="26">
        <v>120445</v>
      </c>
      <c r="G6" s="29">
        <v>8916</v>
      </c>
      <c r="H6" s="30">
        <f t="shared" si="1"/>
        <v>7.4025488812320974</v>
      </c>
      <c r="I6" s="26">
        <v>47820</v>
      </c>
      <c r="J6" s="29">
        <v>1212</v>
      </c>
      <c r="K6" s="28">
        <f t="shared" si="2"/>
        <v>2.5345043914680052</v>
      </c>
    </row>
    <row r="7" spans="1:11" ht="18.75" customHeight="1">
      <c r="A7" s="2" t="s">
        <v>6</v>
      </c>
      <c r="B7" s="25">
        <v>4162208</v>
      </c>
      <c r="C7" s="26">
        <v>22437</v>
      </c>
      <c r="D7" s="27">
        <f>C7/'[1]1-1-1、1-1-2'!$D19*100</f>
        <v>8.5767365053153064</v>
      </c>
      <c r="E7" s="28">
        <f t="shared" si="0"/>
        <v>539.06484250666949</v>
      </c>
      <c r="F7" s="26">
        <v>142412</v>
      </c>
      <c r="G7" s="29">
        <v>11913</v>
      </c>
      <c r="H7" s="30">
        <f t="shared" si="1"/>
        <v>8.3651658568098206</v>
      </c>
      <c r="I7" s="26">
        <v>45794</v>
      </c>
      <c r="J7" s="29">
        <v>1181</v>
      </c>
      <c r="K7" s="28">
        <f t="shared" si="2"/>
        <v>2.5789404725509892</v>
      </c>
    </row>
    <row r="8" spans="1:11" ht="18.75" customHeight="1">
      <c r="A8" s="2" t="s">
        <v>5</v>
      </c>
      <c r="B8" s="25">
        <v>4357158</v>
      </c>
      <c r="C8" s="26">
        <v>22256</v>
      </c>
      <c r="D8" s="27">
        <f>C8/'[1]1-1-1、1-1-2'!$D20*100</f>
        <v>8.2645119125423321</v>
      </c>
      <c r="E8" s="28">
        <f t="shared" si="0"/>
        <v>510.79166741256569</v>
      </c>
      <c r="F8" s="26">
        <v>137401</v>
      </c>
      <c r="G8" s="29">
        <v>13071</v>
      </c>
      <c r="H8" s="30">
        <f t="shared" si="1"/>
        <v>9.5130312006462834</v>
      </c>
      <c r="I8" s="26">
        <v>47301</v>
      </c>
      <c r="J8" s="29">
        <v>1574</v>
      </c>
      <c r="K8" s="28">
        <f t="shared" si="2"/>
        <v>3.3276252087693705</v>
      </c>
    </row>
    <row r="9" spans="1:11" ht="18.75" customHeight="1">
      <c r="A9" s="2" t="s">
        <v>4</v>
      </c>
      <c r="B9" s="25">
        <v>4559216</v>
      </c>
      <c r="C9" s="26">
        <v>23060</v>
      </c>
      <c r="D9" s="27">
        <f>C9/'[1]1-1-1、1-1-2'!$D21*100</f>
        <v>8.4525524435793962</v>
      </c>
      <c r="E9" s="28">
        <f t="shared" si="0"/>
        <v>505.78871455092275</v>
      </c>
      <c r="F9" s="26">
        <v>129687</v>
      </c>
      <c r="G9" s="31">
        <v>13078</v>
      </c>
      <c r="H9" s="28">
        <f t="shared" si="1"/>
        <v>10.084279843006623</v>
      </c>
      <c r="I9" s="26">
        <v>51045</v>
      </c>
      <c r="J9" s="31">
        <v>1591</v>
      </c>
      <c r="K9" s="28">
        <f t="shared" si="2"/>
        <v>3.1168576746008423</v>
      </c>
    </row>
    <row r="10" spans="1:11" ht="18.75" customHeight="1">
      <c r="A10" s="2" t="s">
        <v>3</v>
      </c>
      <c r="B10" s="25">
        <v>4754999</v>
      </c>
      <c r="C10" s="26">
        <v>25344</v>
      </c>
      <c r="D10" s="27">
        <f>C10/'[1]1-1-1、1-1-2'!$D22*100</f>
        <v>8.8216252340807664</v>
      </c>
      <c r="E10" s="28">
        <f t="shared" si="0"/>
        <v>532.99695751776187</v>
      </c>
      <c r="F10" s="26">
        <v>138081</v>
      </c>
      <c r="G10" s="31">
        <v>13544</v>
      </c>
      <c r="H10" s="28">
        <f t="shared" si="1"/>
        <v>9.8087354523794001</v>
      </c>
      <c r="I10" s="26">
        <v>54077</v>
      </c>
      <c r="J10" s="31">
        <v>1771</v>
      </c>
      <c r="K10" s="28">
        <f t="shared" si="2"/>
        <v>3.274959779573571</v>
      </c>
    </row>
    <row r="11" spans="1:11" ht="18.75" customHeight="1">
      <c r="A11" s="2" t="s">
        <v>2</v>
      </c>
      <c r="B11" s="25">
        <v>4951568</v>
      </c>
      <c r="C11" s="26">
        <v>29622</v>
      </c>
      <c r="D11" s="27">
        <f>C11/'[1]1-1-1、1-1-2'!$D23*100</f>
        <v>10.157704692048926</v>
      </c>
      <c r="E11" s="28">
        <f t="shared" si="0"/>
        <v>598.23474099517568</v>
      </c>
      <c r="F11" s="26">
        <v>136184</v>
      </c>
      <c r="G11" s="31">
        <v>13325</v>
      </c>
      <c r="H11" s="28">
        <f t="shared" si="1"/>
        <v>9.7845561886858956</v>
      </c>
      <c r="I11" s="26">
        <v>56045</v>
      </c>
      <c r="J11" s="31">
        <v>2015</v>
      </c>
      <c r="K11" s="28">
        <f t="shared" si="2"/>
        <v>3.5953251851191004</v>
      </c>
    </row>
    <row r="12" spans="1:11" ht="18.75" customHeight="1">
      <c r="A12" s="2" t="s">
        <v>1</v>
      </c>
      <c r="B12" s="25">
        <v>5158982</v>
      </c>
      <c r="C12" s="26">
        <v>28442</v>
      </c>
      <c r="D12" s="27">
        <f>C12/'[1]1-1-1、1-1-2'!$D24*100</f>
        <v>10.243315662095194</v>
      </c>
      <c r="E12" s="28">
        <f t="shared" si="0"/>
        <v>551.31031664774173</v>
      </c>
      <c r="F12" s="26">
        <v>128811</v>
      </c>
      <c r="G12" s="31">
        <v>13450</v>
      </c>
      <c r="H12" s="28">
        <f t="shared" si="1"/>
        <v>10.441654827615654</v>
      </c>
      <c r="I12" s="26">
        <v>54017</v>
      </c>
      <c r="J12" s="31">
        <v>2350</v>
      </c>
      <c r="K12" s="28">
        <f t="shared" si="2"/>
        <v>4.3504822555862042</v>
      </c>
    </row>
    <row r="13" spans="1:11" ht="18.75" customHeight="1">
      <c r="A13" s="2" t="s">
        <v>0</v>
      </c>
      <c r="B13" s="25">
        <v>5364523</v>
      </c>
      <c r="C13" s="175">
        <v>30343</v>
      </c>
      <c r="D13" s="27">
        <f>C13/'[1]1-1-1、1-1-2'!$D25*100</f>
        <v>10.767145356284887</v>
      </c>
      <c r="E13" s="28">
        <f t="shared" si="0"/>
        <v>565.6234487204174</v>
      </c>
      <c r="F13" s="26">
        <v>132444</v>
      </c>
      <c r="G13" s="31">
        <v>14955</v>
      </c>
      <c r="H13" s="28">
        <f t="shared" si="1"/>
        <v>11.291564736794419</v>
      </c>
      <c r="I13" s="26">
        <v>45118</v>
      </c>
      <c r="J13" s="31">
        <v>2015</v>
      </c>
      <c r="K13" s="28">
        <f>J13/I13*100</f>
        <v>4.4660667582782931</v>
      </c>
    </row>
    <row r="14" spans="1:11" ht="18.75" customHeight="1">
      <c r="A14" s="2" t="s">
        <v>183</v>
      </c>
      <c r="B14" s="44">
        <v>5543414</v>
      </c>
      <c r="C14" s="32">
        <v>30838</v>
      </c>
      <c r="D14" s="27">
        <f>C14/'[1]1-1-1、1-1-2'!$D26*100</f>
        <v>11.627284415638279</v>
      </c>
      <c r="E14" s="28">
        <f t="shared" si="0"/>
        <v>556.29978204766951</v>
      </c>
      <c r="F14" s="33">
        <v>112823</v>
      </c>
      <c r="G14" s="34">
        <v>13659</v>
      </c>
      <c r="H14" s="35">
        <f t="shared" ref="H14" si="3">G14/F14*100</f>
        <v>12.10657401416378</v>
      </c>
      <c r="I14" s="33">
        <v>26318</v>
      </c>
      <c r="J14" s="34">
        <v>1361</v>
      </c>
      <c r="K14" s="35">
        <f>J14/I14*100</f>
        <v>5.1713656052891555</v>
      </c>
    </row>
    <row r="15" spans="1:11" s="82" customFormat="1" ht="19.5" customHeight="1">
      <c r="A15" s="238" t="s">
        <v>118</v>
      </c>
      <c r="B15" s="239"/>
      <c r="C15" s="239"/>
      <c r="D15" s="239"/>
      <c r="E15" s="239"/>
      <c r="F15" s="239"/>
      <c r="G15" s="239"/>
      <c r="H15" s="240"/>
      <c r="I15" s="240"/>
      <c r="J15" s="240"/>
      <c r="K15" s="240"/>
    </row>
    <row r="16" spans="1:11" s="83" customFormat="1" ht="73.5" customHeight="1">
      <c r="A16" s="241" t="s">
        <v>131</v>
      </c>
      <c r="B16" s="242"/>
      <c r="C16" s="242"/>
      <c r="D16" s="242"/>
      <c r="E16" s="242"/>
      <c r="F16" s="242"/>
      <c r="G16" s="243"/>
      <c r="H16" s="243"/>
      <c r="I16" s="148"/>
      <c r="J16" s="149"/>
      <c r="K16" s="150"/>
    </row>
  </sheetData>
  <mergeCells count="9">
    <mergeCell ref="A15:K15"/>
    <mergeCell ref="A16:H16"/>
    <mergeCell ref="A1:K1"/>
    <mergeCell ref="A2:A4"/>
    <mergeCell ref="B2:B4"/>
    <mergeCell ref="C2:E3"/>
    <mergeCell ref="F2:K2"/>
    <mergeCell ref="F3:H3"/>
    <mergeCell ref="I3:K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77"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6"/>
  <sheetViews>
    <sheetView showGridLines="0" zoomScale="70" zoomScaleNormal="70" workbookViewId="0">
      <pane xSplit="1" ySplit="3" topLeftCell="B4" activePane="bottomRight" state="frozen"/>
      <selection activeCell="D24" sqref="D24"/>
      <selection pane="topRight" activeCell="D24" sqref="D24"/>
      <selection pane="bottomLeft" activeCell="D24" sqref="D24"/>
      <selection pane="bottomRight" activeCell="S27" sqref="S27"/>
    </sheetView>
  </sheetViews>
  <sheetFormatPr defaultColWidth="8.875" defaultRowHeight="15.75"/>
  <cols>
    <col min="1" max="1" width="35.375" style="69" customWidth="1"/>
    <col min="2" max="2" width="12.625" style="185" customWidth="1"/>
    <col min="3" max="3" width="12.625" style="102" customWidth="1"/>
    <col min="4" max="5" width="12.625" style="146" customWidth="1"/>
    <col min="6" max="6" width="12.625" style="102" customWidth="1"/>
    <col min="7" max="8" width="12.625" style="146" customWidth="1"/>
    <col min="9" max="9" width="12.625" style="102" customWidth="1"/>
    <col min="10" max="11" width="12.625" style="146" customWidth="1"/>
    <col min="12" max="12" width="12.625" style="102" customWidth="1"/>
    <col min="13" max="14" width="12.625" style="146" customWidth="1"/>
    <col min="15" max="15" width="12.625" style="102" customWidth="1"/>
    <col min="16" max="16" width="12.625" style="146" customWidth="1"/>
    <col min="17" max="19" width="8.875" style="69"/>
    <col min="20" max="20" width="23.625" style="69" customWidth="1"/>
    <col min="21" max="261" width="8.875" style="69"/>
    <col min="262" max="262" width="35.375" style="69" customWidth="1"/>
    <col min="263" max="268" width="12.875" style="69" customWidth="1"/>
    <col min="269" max="517" width="8.875" style="69"/>
    <col min="518" max="518" width="35.375" style="69" customWidth="1"/>
    <col min="519" max="524" width="12.875" style="69" customWidth="1"/>
    <col min="525" max="773" width="8.875" style="69"/>
    <col min="774" max="774" width="35.375" style="69" customWidth="1"/>
    <col min="775" max="780" width="12.875" style="69" customWidth="1"/>
    <col min="781" max="1029" width="8.875" style="69"/>
    <col min="1030" max="1030" width="35.375" style="69" customWidth="1"/>
    <col min="1031" max="1036" width="12.875" style="69" customWidth="1"/>
    <col min="1037" max="1285" width="8.875" style="69"/>
    <col min="1286" max="1286" width="35.375" style="69" customWidth="1"/>
    <col min="1287" max="1292" width="12.875" style="69" customWidth="1"/>
    <col min="1293" max="1541" width="8.875" style="69"/>
    <col min="1542" max="1542" width="35.375" style="69" customWidth="1"/>
    <col min="1543" max="1548" width="12.875" style="69" customWidth="1"/>
    <col min="1549" max="1797" width="8.875" style="69"/>
    <col min="1798" max="1798" width="35.375" style="69" customWidth="1"/>
    <col min="1799" max="1804" width="12.875" style="69" customWidth="1"/>
    <col min="1805" max="2053" width="8.875" style="69"/>
    <col min="2054" max="2054" width="35.375" style="69" customWidth="1"/>
    <col min="2055" max="2060" width="12.875" style="69" customWidth="1"/>
    <col min="2061" max="2309" width="8.875" style="69"/>
    <col min="2310" max="2310" width="35.375" style="69" customWidth="1"/>
    <col min="2311" max="2316" width="12.875" style="69" customWidth="1"/>
    <col min="2317" max="2565" width="8.875" style="69"/>
    <col min="2566" max="2566" width="35.375" style="69" customWidth="1"/>
    <col min="2567" max="2572" width="12.875" style="69" customWidth="1"/>
    <col min="2573" max="2821" width="8.875" style="69"/>
    <col min="2822" max="2822" width="35.375" style="69" customWidth="1"/>
    <col min="2823" max="2828" width="12.875" style="69" customWidth="1"/>
    <col min="2829" max="3077" width="8.875" style="69"/>
    <col min="3078" max="3078" width="35.375" style="69" customWidth="1"/>
    <col min="3079" max="3084" width="12.875" style="69" customWidth="1"/>
    <col min="3085" max="3333" width="8.875" style="69"/>
    <col min="3334" max="3334" width="35.375" style="69" customWidth="1"/>
    <col min="3335" max="3340" width="12.875" style="69" customWidth="1"/>
    <col min="3341" max="3589" width="8.875" style="69"/>
    <col min="3590" max="3590" width="35.375" style="69" customWidth="1"/>
    <col min="3591" max="3596" width="12.875" style="69" customWidth="1"/>
    <col min="3597" max="3845" width="8.875" style="69"/>
    <col min="3846" max="3846" width="35.375" style="69" customWidth="1"/>
    <col min="3847" max="3852" width="12.875" style="69" customWidth="1"/>
    <col min="3853" max="4101" width="8.875" style="69"/>
    <col min="4102" max="4102" width="35.375" style="69" customWidth="1"/>
    <col min="4103" max="4108" width="12.875" style="69" customWidth="1"/>
    <col min="4109" max="4357" width="8.875" style="69"/>
    <col min="4358" max="4358" width="35.375" style="69" customWidth="1"/>
    <col min="4359" max="4364" width="12.875" style="69" customWidth="1"/>
    <col min="4365" max="4613" width="8.875" style="69"/>
    <col min="4614" max="4614" width="35.375" style="69" customWidth="1"/>
    <col min="4615" max="4620" width="12.875" style="69" customWidth="1"/>
    <col min="4621" max="4869" width="8.875" style="69"/>
    <col min="4870" max="4870" width="35.375" style="69" customWidth="1"/>
    <col min="4871" max="4876" width="12.875" style="69" customWidth="1"/>
    <col min="4877" max="5125" width="8.875" style="69"/>
    <col min="5126" max="5126" width="35.375" style="69" customWidth="1"/>
    <col min="5127" max="5132" width="12.875" style="69" customWidth="1"/>
    <col min="5133" max="5381" width="8.875" style="69"/>
    <col min="5382" max="5382" width="35.375" style="69" customWidth="1"/>
    <col min="5383" max="5388" width="12.875" style="69" customWidth="1"/>
    <col min="5389" max="5637" width="8.875" style="69"/>
    <col min="5638" max="5638" width="35.375" style="69" customWidth="1"/>
    <col min="5639" max="5644" width="12.875" style="69" customWidth="1"/>
    <col min="5645" max="5893" width="8.875" style="69"/>
    <col min="5894" max="5894" width="35.375" style="69" customWidth="1"/>
    <col min="5895" max="5900" width="12.875" style="69" customWidth="1"/>
    <col min="5901" max="6149" width="8.875" style="69"/>
    <col min="6150" max="6150" width="35.375" style="69" customWidth="1"/>
    <col min="6151" max="6156" width="12.875" style="69" customWidth="1"/>
    <col min="6157" max="6405" width="8.875" style="69"/>
    <col min="6406" max="6406" width="35.375" style="69" customWidth="1"/>
    <col min="6407" max="6412" width="12.875" style="69" customWidth="1"/>
    <col min="6413" max="6661" width="8.875" style="69"/>
    <col min="6662" max="6662" width="35.375" style="69" customWidth="1"/>
    <col min="6663" max="6668" width="12.875" style="69" customWidth="1"/>
    <col min="6669" max="6917" width="8.875" style="69"/>
    <col min="6918" max="6918" width="35.375" style="69" customWidth="1"/>
    <col min="6919" max="6924" width="12.875" style="69" customWidth="1"/>
    <col min="6925" max="7173" width="8.875" style="69"/>
    <col min="7174" max="7174" width="35.375" style="69" customWidth="1"/>
    <col min="7175" max="7180" width="12.875" style="69" customWidth="1"/>
    <col min="7181" max="7429" width="8.875" style="69"/>
    <col min="7430" max="7430" width="35.375" style="69" customWidth="1"/>
    <col min="7431" max="7436" width="12.875" style="69" customWidth="1"/>
    <col min="7437" max="7685" width="8.875" style="69"/>
    <col min="7686" max="7686" width="35.375" style="69" customWidth="1"/>
    <col min="7687" max="7692" width="12.875" style="69" customWidth="1"/>
    <col min="7693" max="7941" width="8.875" style="69"/>
    <col min="7942" max="7942" width="35.375" style="69" customWidth="1"/>
    <col min="7943" max="7948" width="12.875" style="69" customWidth="1"/>
    <col min="7949" max="8197" width="8.875" style="69"/>
    <col min="8198" max="8198" width="35.375" style="69" customWidth="1"/>
    <col min="8199" max="8204" width="12.875" style="69" customWidth="1"/>
    <col min="8205" max="8453" width="8.875" style="69"/>
    <col min="8454" max="8454" width="35.375" style="69" customWidth="1"/>
    <col min="8455" max="8460" width="12.875" style="69" customWidth="1"/>
    <col min="8461" max="8709" width="8.875" style="69"/>
    <col min="8710" max="8710" width="35.375" style="69" customWidth="1"/>
    <col min="8711" max="8716" width="12.875" style="69" customWidth="1"/>
    <col min="8717" max="8965" width="8.875" style="69"/>
    <col min="8966" max="8966" width="35.375" style="69" customWidth="1"/>
    <col min="8967" max="8972" width="12.875" style="69" customWidth="1"/>
    <col min="8973" max="9221" width="8.875" style="69"/>
    <col min="9222" max="9222" width="35.375" style="69" customWidth="1"/>
    <col min="9223" max="9228" width="12.875" style="69" customWidth="1"/>
    <col min="9229" max="9477" width="8.875" style="69"/>
    <col min="9478" max="9478" width="35.375" style="69" customWidth="1"/>
    <col min="9479" max="9484" width="12.875" style="69" customWidth="1"/>
    <col min="9485" max="9733" width="8.875" style="69"/>
    <col min="9734" max="9734" width="35.375" style="69" customWidth="1"/>
    <col min="9735" max="9740" width="12.875" style="69" customWidth="1"/>
    <col min="9741" max="9989" width="8.875" style="69"/>
    <col min="9990" max="9990" width="35.375" style="69" customWidth="1"/>
    <col min="9991" max="9996" width="12.875" style="69" customWidth="1"/>
    <col min="9997" max="10245" width="8.875" style="69"/>
    <col min="10246" max="10246" width="35.375" style="69" customWidth="1"/>
    <col min="10247" max="10252" width="12.875" style="69" customWidth="1"/>
    <col min="10253" max="10501" width="8.875" style="69"/>
    <col min="10502" max="10502" width="35.375" style="69" customWidth="1"/>
    <col min="10503" max="10508" width="12.875" style="69" customWidth="1"/>
    <col min="10509" max="10757" width="8.875" style="69"/>
    <col min="10758" max="10758" width="35.375" style="69" customWidth="1"/>
    <col min="10759" max="10764" width="12.875" style="69" customWidth="1"/>
    <col min="10765" max="11013" width="8.875" style="69"/>
    <col min="11014" max="11014" width="35.375" style="69" customWidth="1"/>
    <col min="11015" max="11020" width="12.875" style="69" customWidth="1"/>
    <col min="11021" max="11269" width="8.875" style="69"/>
    <col min="11270" max="11270" width="35.375" style="69" customWidth="1"/>
    <col min="11271" max="11276" width="12.875" style="69" customWidth="1"/>
    <col min="11277" max="11525" width="8.875" style="69"/>
    <col min="11526" max="11526" width="35.375" style="69" customWidth="1"/>
    <col min="11527" max="11532" width="12.875" style="69" customWidth="1"/>
    <col min="11533" max="11781" width="8.875" style="69"/>
    <col min="11782" max="11782" width="35.375" style="69" customWidth="1"/>
    <col min="11783" max="11788" width="12.875" style="69" customWidth="1"/>
    <col min="11789" max="12037" width="8.875" style="69"/>
    <col min="12038" max="12038" width="35.375" style="69" customWidth="1"/>
    <col min="12039" max="12044" width="12.875" style="69" customWidth="1"/>
    <col min="12045" max="12293" width="8.875" style="69"/>
    <col min="12294" max="12294" width="35.375" style="69" customWidth="1"/>
    <col min="12295" max="12300" width="12.875" style="69" customWidth="1"/>
    <col min="12301" max="12549" width="8.875" style="69"/>
    <col min="12550" max="12550" width="35.375" style="69" customWidth="1"/>
    <col min="12551" max="12556" width="12.875" style="69" customWidth="1"/>
    <col min="12557" max="12805" width="8.875" style="69"/>
    <col min="12806" max="12806" width="35.375" style="69" customWidth="1"/>
    <col min="12807" max="12812" width="12.875" style="69" customWidth="1"/>
    <col min="12813" max="13061" width="8.875" style="69"/>
    <col min="13062" max="13062" width="35.375" style="69" customWidth="1"/>
    <col min="13063" max="13068" width="12.875" style="69" customWidth="1"/>
    <col min="13069" max="13317" width="8.875" style="69"/>
    <col min="13318" max="13318" width="35.375" style="69" customWidth="1"/>
    <col min="13319" max="13324" width="12.875" style="69" customWidth="1"/>
    <col min="13325" max="13573" width="8.875" style="69"/>
    <col min="13574" max="13574" width="35.375" style="69" customWidth="1"/>
    <col min="13575" max="13580" width="12.875" style="69" customWidth="1"/>
    <col min="13581" max="13829" width="8.875" style="69"/>
    <col min="13830" max="13830" width="35.375" style="69" customWidth="1"/>
    <col min="13831" max="13836" width="12.875" style="69" customWidth="1"/>
    <col min="13837" max="14085" width="8.875" style="69"/>
    <col min="14086" max="14086" width="35.375" style="69" customWidth="1"/>
    <col min="14087" max="14092" width="12.875" style="69" customWidth="1"/>
    <col min="14093" max="14341" width="8.875" style="69"/>
    <col min="14342" max="14342" width="35.375" style="69" customWidth="1"/>
    <col min="14343" max="14348" width="12.875" style="69" customWidth="1"/>
    <col min="14349" max="14597" width="8.875" style="69"/>
    <col min="14598" max="14598" width="35.375" style="69" customWidth="1"/>
    <col min="14599" max="14604" width="12.875" style="69" customWidth="1"/>
    <col min="14605" max="14853" width="8.875" style="69"/>
    <col min="14854" max="14854" width="35.375" style="69" customWidth="1"/>
    <col min="14855" max="14860" width="12.875" style="69" customWidth="1"/>
    <col min="14861" max="15109" width="8.875" style="69"/>
    <col min="15110" max="15110" width="35.375" style="69" customWidth="1"/>
    <col min="15111" max="15116" width="12.875" style="69" customWidth="1"/>
    <col min="15117" max="15365" width="8.875" style="69"/>
    <col min="15366" max="15366" width="35.375" style="69" customWidth="1"/>
    <col min="15367" max="15372" width="12.875" style="69" customWidth="1"/>
    <col min="15373" max="15621" width="8.875" style="69"/>
    <col min="15622" max="15622" width="35.375" style="69" customWidth="1"/>
    <col min="15623" max="15628" width="12.875" style="69" customWidth="1"/>
    <col min="15629" max="15877" width="8.875" style="69"/>
    <col min="15878" max="15878" width="35.375" style="69" customWidth="1"/>
    <col min="15879" max="15884" width="12.875" style="69" customWidth="1"/>
    <col min="15885" max="16133" width="8.875" style="69"/>
    <col min="16134" max="16134" width="35.375" style="69" customWidth="1"/>
    <col min="16135" max="16140" width="12.875" style="69" customWidth="1"/>
    <col min="16141" max="16384" width="8.875" style="69"/>
  </cols>
  <sheetData>
    <row r="1" spans="1:16" s="92" customFormat="1" ht="30.6" customHeight="1">
      <c r="A1" s="254" t="s">
        <v>175</v>
      </c>
      <c r="B1" s="254"/>
      <c r="C1" s="254"/>
      <c r="D1" s="254"/>
      <c r="E1" s="254"/>
      <c r="F1" s="254"/>
      <c r="G1" s="254"/>
      <c r="H1" s="254"/>
      <c r="I1" s="254"/>
      <c r="J1" s="254"/>
      <c r="K1" s="254"/>
      <c r="L1" s="254"/>
      <c r="M1" s="254"/>
      <c r="N1" s="254"/>
      <c r="O1" s="254"/>
      <c r="P1" s="254"/>
    </row>
    <row r="2" spans="1:16" ht="30.6" customHeight="1">
      <c r="A2" s="255"/>
      <c r="B2" s="257" t="s">
        <v>253</v>
      </c>
      <c r="C2" s="257"/>
      <c r="D2" s="257"/>
      <c r="E2" s="257" t="s">
        <v>2</v>
      </c>
      <c r="F2" s="257"/>
      <c r="G2" s="257"/>
      <c r="H2" s="257" t="s">
        <v>1</v>
      </c>
      <c r="I2" s="257"/>
      <c r="J2" s="257"/>
      <c r="K2" s="257" t="s">
        <v>0</v>
      </c>
      <c r="L2" s="257"/>
      <c r="M2" s="257"/>
      <c r="N2" s="257" t="s">
        <v>250</v>
      </c>
      <c r="O2" s="257"/>
      <c r="P2" s="257"/>
    </row>
    <row r="3" spans="1:16" ht="21.75" customHeight="1">
      <c r="A3" s="256"/>
      <c r="B3" s="189" t="s">
        <v>262</v>
      </c>
      <c r="C3" s="187" t="s">
        <v>153</v>
      </c>
      <c r="D3" s="188" t="s">
        <v>263</v>
      </c>
      <c r="E3" s="186" t="s">
        <v>262</v>
      </c>
      <c r="F3" s="187" t="s">
        <v>153</v>
      </c>
      <c r="G3" s="188" t="s">
        <v>263</v>
      </c>
      <c r="H3" s="186" t="s">
        <v>262</v>
      </c>
      <c r="I3" s="187" t="s">
        <v>153</v>
      </c>
      <c r="J3" s="188" t="s">
        <v>263</v>
      </c>
      <c r="K3" s="186" t="s">
        <v>262</v>
      </c>
      <c r="L3" s="187" t="s">
        <v>153</v>
      </c>
      <c r="M3" s="188" t="s">
        <v>263</v>
      </c>
      <c r="N3" s="186" t="s">
        <v>262</v>
      </c>
      <c r="O3" s="187" t="s">
        <v>153</v>
      </c>
      <c r="P3" s="188" t="s">
        <v>263</v>
      </c>
    </row>
    <row r="4" spans="1:16" ht="16.350000000000001" customHeight="1">
      <c r="A4" s="9" t="s">
        <v>42</v>
      </c>
      <c r="B4" s="145">
        <v>138077</v>
      </c>
      <c r="C4" s="145">
        <f>SUM(C5:C44)</f>
        <v>13544</v>
      </c>
      <c r="D4" s="75">
        <f>IFERROR(C4/B4*100,"-")</f>
        <v>9.8090196050030052</v>
      </c>
      <c r="E4" s="145">
        <v>136184</v>
      </c>
      <c r="F4" s="145">
        <f>SUM(F5:F44)</f>
        <v>13325</v>
      </c>
      <c r="G4" s="75">
        <f>IFERROR(F4/E4*100,"-")</f>
        <v>9.7845561886858956</v>
      </c>
      <c r="H4" s="145">
        <v>128811</v>
      </c>
      <c r="I4" s="145">
        <f>SUM(I5:I44)</f>
        <v>13450</v>
      </c>
      <c r="J4" s="75">
        <f>IFERROR(I4/H4*100,"-")</f>
        <v>10.441654827615654</v>
      </c>
      <c r="K4" s="145">
        <v>132444</v>
      </c>
      <c r="L4" s="145">
        <f>SUM(L5:L44)</f>
        <v>14955</v>
      </c>
      <c r="M4" s="75">
        <f>IFERROR(L4/K4*100,"-")</f>
        <v>11.291564736794419</v>
      </c>
      <c r="N4" s="145">
        <v>112823</v>
      </c>
      <c r="O4" s="145">
        <f>SUM(O5:O44)</f>
        <v>13659</v>
      </c>
      <c r="P4" s="75">
        <f>IFERROR(O4/N4*100,"-")</f>
        <v>12.10657401416378</v>
      </c>
    </row>
    <row r="5" spans="1:16" ht="16.350000000000001" customHeight="1">
      <c r="A5" s="70" t="s">
        <v>191</v>
      </c>
      <c r="B5" s="73">
        <v>176</v>
      </c>
      <c r="C5" s="73">
        <v>41</v>
      </c>
      <c r="D5" s="72">
        <f>IFERROR(C5/B5*100,"-")</f>
        <v>23.295454545454543</v>
      </c>
      <c r="E5" s="73">
        <v>45</v>
      </c>
      <c r="F5" s="73">
        <v>9</v>
      </c>
      <c r="G5" s="72">
        <f>IFERROR(F5/E5*100,"-")</f>
        <v>20</v>
      </c>
      <c r="H5" s="73">
        <v>397</v>
      </c>
      <c r="I5" s="73">
        <v>135</v>
      </c>
      <c r="J5" s="72">
        <f>IFERROR(I5/H5*100,"-")</f>
        <v>34.005037783375315</v>
      </c>
      <c r="K5" s="73">
        <v>332</v>
      </c>
      <c r="L5" s="73">
        <v>113</v>
      </c>
      <c r="M5" s="72">
        <f>IFERROR(L5/K5*100,"-")</f>
        <v>34.036144578313255</v>
      </c>
      <c r="N5" s="73">
        <v>85</v>
      </c>
      <c r="O5" s="73">
        <v>29</v>
      </c>
      <c r="P5" s="72">
        <f>IFERROR(O5/N5*100,"-")</f>
        <v>34.117647058823529</v>
      </c>
    </row>
    <row r="6" spans="1:16" ht="16.350000000000001" customHeight="1">
      <c r="A6" s="70" t="s">
        <v>24</v>
      </c>
      <c r="B6" s="73">
        <v>7279</v>
      </c>
      <c r="C6" s="73">
        <v>2104</v>
      </c>
      <c r="D6" s="72">
        <f t="shared" ref="D6:D44" si="0">IFERROR(C6/B6*100,"-")</f>
        <v>28.905069377661768</v>
      </c>
      <c r="E6" s="73">
        <v>5400</v>
      </c>
      <c r="F6" s="73">
        <v>1292</v>
      </c>
      <c r="G6" s="72">
        <f t="shared" ref="G6:G44" si="1">IFERROR(F6/E6*100,"-")</f>
        <v>23.925925925925924</v>
      </c>
      <c r="H6" s="73">
        <v>4823</v>
      </c>
      <c r="I6" s="73">
        <v>1335</v>
      </c>
      <c r="J6" s="72">
        <f t="shared" ref="J6:J44" si="2">IFERROR(I6/H6*100,"-")</f>
        <v>27.679867302508811</v>
      </c>
      <c r="K6" s="73">
        <v>5971</v>
      </c>
      <c r="L6" s="73">
        <v>1738</v>
      </c>
      <c r="M6" s="72">
        <f t="shared" ref="M6:M44" si="3">IFERROR(L6/K6*100,"-")</f>
        <v>29.107352202311169</v>
      </c>
      <c r="N6" s="73">
        <v>4193</v>
      </c>
      <c r="O6" s="73">
        <v>1222</v>
      </c>
      <c r="P6" s="72">
        <f t="shared" ref="P6:P44" si="4">IFERROR(O6/N6*100,"-")</f>
        <v>29.143811113761032</v>
      </c>
    </row>
    <row r="7" spans="1:16" ht="16.350000000000001" customHeight="1">
      <c r="A7" s="71" t="s">
        <v>270</v>
      </c>
      <c r="B7" s="73">
        <v>2952</v>
      </c>
      <c r="C7" s="73">
        <v>482</v>
      </c>
      <c r="D7" s="72">
        <f t="shared" si="0"/>
        <v>16.32791327913279</v>
      </c>
      <c r="E7" s="73">
        <v>2802</v>
      </c>
      <c r="F7" s="73">
        <v>447</v>
      </c>
      <c r="G7" s="72">
        <f t="shared" si="1"/>
        <v>15.952890792291221</v>
      </c>
      <c r="H7" s="73">
        <v>2655</v>
      </c>
      <c r="I7" s="73">
        <v>495</v>
      </c>
      <c r="J7" s="72">
        <f t="shared" si="2"/>
        <v>18.64406779661017</v>
      </c>
      <c r="K7" s="73">
        <v>2570</v>
      </c>
      <c r="L7" s="73">
        <v>470</v>
      </c>
      <c r="M7" s="72">
        <f t="shared" si="3"/>
        <v>18.28793774319066</v>
      </c>
      <c r="N7" s="73">
        <v>2314</v>
      </c>
      <c r="O7" s="73">
        <v>462</v>
      </c>
      <c r="P7" s="72">
        <f t="shared" si="4"/>
        <v>19.965427830596369</v>
      </c>
    </row>
    <row r="8" spans="1:16" ht="16.350000000000001" customHeight="1">
      <c r="A8" s="71" t="s">
        <v>21</v>
      </c>
      <c r="B8" s="73">
        <v>1414</v>
      </c>
      <c r="C8" s="73">
        <v>244</v>
      </c>
      <c r="D8" s="72">
        <f t="shared" si="0"/>
        <v>17.256011315417254</v>
      </c>
      <c r="E8" s="73">
        <v>1734</v>
      </c>
      <c r="F8" s="73">
        <v>319</v>
      </c>
      <c r="G8" s="72">
        <f t="shared" si="1"/>
        <v>18.396770472895042</v>
      </c>
      <c r="H8" s="73">
        <v>1712</v>
      </c>
      <c r="I8" s="73">
        <v>321</v>
      </c>
      <c r="J8" s="72">
        <f t="shared" si="2"/>
        <v>18.75</v>
      </c>
      <c r="K8" s="73">
        <v>1887</v>
      </c>
      <c r="L8" s="73">
        <v>349</v>
      </c>
      <c r="M8" s="72">
        <f t="shared" si="3"/>
        <v>18.494965553789083</v>
      </c>
      <c r="N8" s="73">
        <v>1839</v>
      </c>
      <c r="O8" s="73">
        <v>367</v>
      </c>
      <c r="P8" s="72">
        <f t="shared" si="4"/>
        <v>19.956498096791734</v>
      </c>
    </row>
    <row r="9" spans="1:16" ht="16.350000000000001" customHeight="1">
      <c r="A9" s="71" t="s">
        <v>203</v>
      </c>
      <c r="B9" s="73">
        <v>159</v>
      </c>
      <c r="C9" s="73">
        <v>20</v>
      </c>
      <c r="D9" s="72">
        <f t="shared" si="0"/>
        <v>12.578616352201259</v>
      </c>
      <c r="E9" s="73">
        <v>136</v>
      </c>
      <c r="F9" s="73">
        <v>21</v>
      </c>
      <c r="G9" s="72">
        <f t="shared" si="1"/>
        <v>15.441176470588236</v>
      </c>
      <c r="H9" s="73">
        <v>182</v>
      </c>
      <c r="I9" s="73">
        <v>30</v>
      </c>
      <c r="J9" s="72">
        <f t="shared" si="2"/>
        <v>16.483516483516482</v>
      </c>
      <c r="K9" s="73">
        <v>179</v>
      </c>
      <c r="L9" s="73">
        <v>30</v>
      </c>
      <c r="M9" s="72">
        <f t="shared" si="3"/>
        <v>16.759776536312849</v>
      </c>
      <c r="N9" s="73">
        <v>148</v>
      </c>
      <c r="O9" s="73">
        <v>28</v>
      </c>
      <c r="P9" s="72">
        <f t="shared" si="4"/>
        <v>18.918918918918919</v>
      </c>
    </row>
    <row r="10" spans="1:16" ht="16.350000000000001" customHeight="1">
      <c r="A10" s="70" t="s">
        <v>268</v>
      </c>
      <c r="B10" s="73">
        <v>1377</v>
      </c>
      <c r="C10" s="73">
        <v>180</v>
      </c>
      <c r="D10" s="72">
        <f t="shared" si="0"/>
        <v>13.071895424836603</v>
      </c>
      <c r="E10" s="73">
        <v>1346</v>
      </c>
      <c r="F10" s="73">
        <v>194</v>
      </c>
      <c r="G10" s="72">
        <f t="shared" si="1"/>
        <v>14.413075780089152</v>
      </c>
      <c r="H10" s="73">
        <v>1373</v>
      </c>
      <c r="I10" s="73">
        <v>185</v>
      </c>
      <c r="J10" s="72">
        <f t="shared" si="2"/>
        <v>13.47414420975965</v>
      </c>
      <c r="K10" s="73">
        <v>1404</v>
      </c>
      <c r="L10" s="73">
        <v>219</v>
      </c>
      <c r="M10" s="72">
        <f t="shared" si="3"/>
        <v>15.598290598290598</v>
      </c>
      <c r="N10" s="73">
        <v>1197</v>
      </c>
      <c r="O10" s="73">
        <v>179</v>
      </c>
      <c r="P10" s="72">
        <f t="shared" si="4"/>
        <v>14.954051796157058</v>
      </c>
    </row>
    <row r="11" spans="1:16" ht="16.350000000000001" customHeight="1">
      <c r="A11" s="70" t="s">
        <v>194</v>
      </c>
      <c r="B11" s="73">
        <v>325</v>
      </c>
      <c r="C11" s="73">
        <v>48</v>
      </c>
      <c r="D11" s="72">
        <f t="shared" si="0"/>
        <v>14.76923076923077</v>
      </c>
      <c r="E11" s="73">
        <v>310</v>
      </c>
      <c r="F11" s="73">
        <v>41</v>
      </c>
      <c r="G11" s="72">
        <f t="shared" si="1"/>
        <v>13.225806451612904</v>
      </c>
      <c r="H11" s="73">
        <v>313</v>
      </c>
      <c r="I11" s="73">
        <v>40</v>
      </c>
      <c r="J11" s="72">
        <f t="shared" si="2"/>
        <v>12.779552715654951</v>
      </c>
      <c r="K11" s="73">
        <v>298</v>
      </c>
      <c r="L11" s="73">
        <v>45</v>
      </c>
      <c r="M11" s="72">
        <f t="shared" si="3"/>
        <v>15.100671140939598</v>
      </c>
      <c r="N11" s="73">
        <v>271</v>
      </c>
      <c r="O11" s="73">
        <v>40</v>
      </c>
      <c r="P11" s="72">
        <f t="shared" si="4"/>
        <v>14.760147601476014</v>
      </c>
    </row>
    <row r="12" spans="1:16" ht="16.350000000000001" customHeight="1">
      <c r="A12" s="70" t="s">
        <v>25</v>
      </c>
      <c r="B12" s="73">
        <v>10718</v>
      </c>
      <c r="C12" s="73">
        <v>1178</v>
      </c>
      <c r="D12" s="72">
        <f t="shared" si="0"/>
        <v>10.990856503078932</v>
      </c>
      <c r="E12" s="73">
        <v>11272</v>
      </c>
      <c r="F12" s="73">
        <v>1416</v>
      </c>
      <c r="G12" s="72">
        <f t="shared" si="1"/>
        <v>12.562100780695529</v>
      </c>
      <c r="H12" s="73">
        <v>12158</v>
      </c>
      <c r="I12" s="73">
        <v>1476</v>
      </c>
      <c r="J12" s="72">
        <f t="shared" si="2"/>
        <v>12.140154630695838</v>
      </c>
      <c r="K12" s="73">
        <v>13353</v>
      </c>
      <c r="L12" s="73">
        <v>1787</v>
      </c>
      <c r="M12" s="72">
        <f t="shared" si="3"/>
        <v>13.382760428368156</v>
      </c>
      <c r="N12" s="73">
        <v>12213</v>
      </c>
      <c r="O12" s="73">
        <v>1651</v>
      </c>
      <c r="P12" s="72">
        <f t="shared" si="4"/>
        <v>13.518382051911898</v>
      </c>
    </row>
    <row r="13" spans="1:16" ht="16.350000000000001" customHeight="1">
      <c r="A13" s="70" t="s">
        <v>197</v>
      </c>
      <c r="B13" s="73">
        <v>342</v>
      </c>
      <c r="C13" s="73">
        <v>27</v>
      </c>
      <c r="D13" s="72">
        <f t="shared" si="0"/>
        <v>7.8947368421052628</v>
      </c>
      <c r="E13" s="73">
        <v>395</v>
      </c>
      <c r="F13" s="73">
        <v>34</v>
      </c>
      <c r="G13" s="72">
        <f t="shared" si="1"/>
        <v>8.6075949367088604</v>
      </c>
      <c r="H13" s="73">
        <v>329</v>
      </c>
      <c r="I13" s="73">
        <v>33</v>
      </c>
      <c r="J13" s="72">
        <f t="shared" si="2"/>
        <v>10.030395136778116</v>
      </c>
      <c r="K13" s="73">
        <v>355</v>
      </c>
      <c r="L13" s="73">
        <v>27</v>
      </c>
      <c r="M13" s="72">
        <f t="shared" si="3"/>
        <v>7.605633802816901</v>
      </c>
      <c r="N13" s="73">
        <v>284</v>
      </c>
      <c r="O13" s="73">
        <v>38</v>
      </c>
      <c r="P13" s="72">
        <f t="shared" si="4"/>
        <v>13.380281690140844</v>
      </c>
    </row>
    <row r="14" spans="1:16" ht="16.350000000000001" customHeight="1">
      <c r="A14" s="70" t="s">
        <v>27</v>
      </c>
      <c r="B14" s="73">
        <v>21764</v>
      </c>
      <c r="C14" s="73">
        <v>1813</v>
      </c>
      <c r="D14" s="72">
        <f t="shared" si="0"/>
        <v>8.3302701709244626</v>
      </c>
      <c r="E14" s="73">
        <v>21724</v>
      </c>
      <c r="F14" s="73">
        <v>2051</v>
      </c>
      <c r="G14" s="72">
        <f t="shared" si="1"/>
        <v>9.4411710550543173</v>
      </c>
      <c r="H14" s="73">
        <v>21409</v>
      </c>
      <c r="I14" s="73">
        <v>2200</v>
      </c>
      <c r="J14" s="72">
        <f t="shared" si="2"/>
        <v>10.276052127609884</v>
      </c>
      <c r="K14" s="73">
        <v>21853</v>
      </c>
      <c r="L14" s="73">
        <v>2517</v>
      </c>
      <c r="M14" s="72">
        <f t="shared" si="3"/>
        <v>11.517869400082368</v>
      </c>
      <c r="N14" s="73">
        <v>20897</v>
      </c>
      <c r="O14" s="73">
        <v>2758</v>
      </c>
      <c r="P14" s="72">
        <f t="shared" si="4"/>
        <v>13.198066708139924</v>
      </c>
    </row>
    <row r="15" spans="1:16" ht="16.350000000000001" customHeight="1">
      <c r="A15" s="70" t="s">
        <v>266</v>
      </c>
      <c r="B15" s="73">
        <v>58430</v>
      </c>
      <c r="C15" s="73">
        <v>5726</v>
      </c>
      <c r="D15" s="72">
        <f t="shared" si="0"/>
        <v>9.799760397056307</v>
      </c>
      <c r="E15" s="73">
        <v>56242</v>
      </c>
      <c r="F15" s="73">
        <v>5773</v>
      </c>
      <c r="G15" s="72">
        <f t="shared" si="1"/>
        <v>10.264570961203372</v>
      </c>
      <c r="H15" s="73">
        <v>50039</v>
      </c>
      <c r="I15" s="73">
        <v>5389</v>
      </c>
      <c r="J15" s="72">
        <f t="shared" si="2"/>
        <v>10.769599712224466</v>
      </c>
      <c r="K15" s="73">
        <v>47868</v>
      </c>
      <c r="L15" s="73">
        <v>5711</v>
      </c>
      <c r="M15" s="72">
        <f t="shared" si="3"/>
        <v>11.930726163616612</v>
      </c>
      <c r="N15" s="73">
        <v>36547</v>
      </c>
      <c r="O15" s="73">
        <v>4772</v>
      </c>
      <c r="P15" s="72">
        <f t="shared" si="4"/>
        <v>13.057159274359046</v>
      </c>
    </row>
    <row r="16" spans="1:16" ht="16.350000000000001" customHeight="1">
      <c r="A16" s="71" t="s">
        <v>22</v>
      </c>
      <c r="B16" s="73">
        <v>2511</v>
      </c>
      <c r="C16" s="73">
        <v>204</v>
      </c>
      <c r="D16" s="72">
        <f t="shared" si="0"/>
        <v>8.1242532855436078</v>
      </c>
      <c r="E16" s="73">
        <v>2667</v>
      </c>
      <c r="F16" s="73">
        <v>226</v>
      </c>
      <c r="G16" s="72">
        <f t="shared" si="1"/>
        <v>8.4739407574053232</v>
      </c>
      <c r="H16" s="73">
        <v>2639</v>
      </c>
      <c r="I16" s="73">
        <v>252</v>
      </c>
      <c r="J16" s="72">
        <f t="shared" si="2"/>
        <v>9.549071618037134</v>
      </c>
      <c r="K16" s="73">
        <v>2809</v>
      </c>
      <c r="L16" s="73">
        <v>299</v>
      </c>
      <c r="M16" s="72">
        <f t="shared" si="3"/>
        <v>10.644357422570309</v>
      </c>
      <c r="N16" s="73">
        <v>2634</v>
      </c>
      <c r="O16" s="73">
        <v>334</v>
      </c>
      <c r="P16" s="72">
        <f t="shared" si="4"/>
        <v>12.680334092634777</v>
      </c>
    </row>
    <row r="17" spans="1:16" ht="16.350000000000001" customHeight="1">
      <c r="A17" s="70" t="s">
        <v>23</v>
      </c>
      <c r="B17" s="73">
        <v>3562</v>
      </c>
      <c r="C17" s="73">
        <v>291</v>
      </c>
      <c r="D17" s="72">
        <f t="shared" si="0"/>
        <v>8.1695676586187531</v>
      </c>
      <c r="E17" s="73">
        <v>3450</v>
      </c>
      <c r="F17" s="73">
        <v>290</v>
      </c>
      <c r="G17" s="72">
        <f t="shared" si="1"/>
        <v>8.4057971014492754</v>
      </c>
      <c r="H17" s="73">
        <v>3245</v>
      </c>
      <c r="I17" s="73">
        <v>338</v>
      </c>
      <c r="J17" s="72">
        <f t="shared" si="2"/>
        <v>10.416024653312789</v>
      </c>
      <c r="K17" s="73">
        <v>3165</v>
      </c>
      <c r="L17" s="73">
        <v>347</v>
      </c>
      <c r="M17" s="72">
        <f t="shared" si="3"/>
        <v>10.963665086887836</v>
      </c>
      <c r="N17" s="73">
        <v>2860</v>
      </c>
      <c r="O17" s="73">
        <v>357</v>
      </c>
      <c r="P17" s="72">
        <f t="shared" si="4"/>
        <v>12.482517482517483</v>
      </c>
    </row>
    <row r="18" spans="1:16" ht="16.350000000000001" customHeight="1">
      <c r="A18" s="70" t="s">
        <v>19</v>
      </c>
      <c r="B18" s="73">
        <v>1362</v>
      </c>
      <c r="C18" s="73">
        <v>143</v>
      </c>
      <c r="D18" s="72">
        <f t="shared" si="0"/>
        <v>10.499265785609397</v>
      </c>
      <c r="E18" s="73">
        <v>1587</v>
      </c>
      <c r="F18" s="73">
        <v>157</v>
      </c>
      <c r="G18" s="72">
        <f t="shared" si="1"/>
        <v>9.8928796471329559</v>
      </c>
      <c r="H18" s="73">
        <v>1762</v>
      </c>
      <c r="I18" s="73">
        <v>180</v>
      </c>
      <c r="J18" s="72">
        <f t="shared" si="2"/>
        <v>10.21566401816118</v>
      </c>
      <c r="K18" s="73">
        <v>1942</v>
      </c>
      <c r="L18" s="73">
        <v>195</v>
      </c>
      <c r="M18" s="72">
        <f t="shared" si="3"/>
        <v>10.041194644696191</v>
      </c>
      <c r="N18" s="73">
        <v>1774</v>
      </c>
      <c r="O18" s="73">
        <v>201</v>
      </c>
      <c r="P18" s="72">
        <f t="shared" si="4"/>
        <v>11.33032694475761</v>
      </c>
    </row>
    <row r="19" spans="1:16" ht="16.350000000000001" customHeight="1">
      <c r="A19" s="70" t="s">
        <v>209</v>
      </c>
      <c r="B19" s="73">
        <v>8</v>
      </c>
      <c r="C19" s="73" t="s">
        <v>248</v>
      </c>
      <c r="D19" s="72" t="str">
        <f t="shared" si="0"/>
        <v>-</v>
      </c>
      <c r="E19" s="73">
        <v>19</v>
      </c>
      <c r="F19" s="73">
        <v>1</v>
      </c>
      <c r="G19" s="72">
        <f t="shared" si="1"/>
        <v>5.2631578947368416</v>
      </c>
      <c r="H19" s="73">
        <v>7</v>
      </c>
      <c r="I19" s="73" t="s">
        <v>248</v>
      </c>
      <c r="J19" s="72" t="str">
        <f t="shared" si="2"/>
        <v>-</v>
      </c>
      <c r="K19" s="73">
        <v>10</v>
      </c>
      <c r="L19" s="73">
        <v>1</v>
      </c>
      <c r="M19" s="72">
        <f t="shared" si="3"/>
        <v>10</v>
      </c>
      <c r="N19" s="73">
        <v>19</v>
      </c>
      <c r="O19" s="73">
        <v>2</v>
      </c>
      <c r="P19" s="72">
        <f t="shared" si="4"/>
        <v>10.526315789473683</v>
      </c>
    </row>
    <row r="20" spans="1:16" ht="16.350000000000001" customHeight="1">
      <c r="A20" s="70" t="s">
        <v>267</v>
      </c>
      <c r="B20" s="73">
        <v>232</v>
      </c>
      <c r="C20" s="73">
        <v>12</v>
      </c>
      <c r="D20" s="72">
        <f t="shared" si="0"/>
        <v>5.1724137931034484</v>
      </c>
      <c r="E20" s="73">
        <v>251</v>
      </c>
      <c r="F20" s="73">
        <v>17</v>
      </c>
      <c r="G20" s="72">
        <f t="shared" si="1"/>
        <v>6.7729083665338639</v>
      </c>
      <c r="H20" s="73">
        <v>242</v>
      </c>
      <c r="I20" s="73">
        <v>21</v>
      </c>
      <c r="J20" s="72">
        <f t="shared" si="2"/>
        <v>8.677685950413224</v>
      </c>
      <c r="K20" s="73">
        <v>318</v>
      </c>
      <c r="L20" s="73">
        <v>22</v>
      </c>
      <c r="M20" s="72">
        <f t="shared" si="3"/>
        <v>6.9182389937106921</v>
      </c>
      <c r="N20" s="73">
        <v>257</v>
      </c>
      <c r="O20" s="73">
        <v>27</v>
      </c>
      <c r="P20" s="72">
        <f t="shared" si="4"/>
        <v>10.505836575875486</v>
      </c>
    </row>
    <row r="21" spans="1:16" ht="16.350000000000001" customHeight="1">
      <c r="A21" s="71" t="s">
        <v>17</v>
      </c>
      <c r="B21" s="73">
        <v>1429</v>
      </c>
      <c r="C21" s="73">
        <v>118</v>
      </c>
      <c r="D21" s="72">
        <f t="shared" si="0"/>
        <v>8.2575227431770468</v>
      </c>
      <c r="E21" s="73">
        <v>1358</v>
      </c>
      <c r="F21" s="73">
        <v>124</v>
      </c>
      <c r="G21" s="72">
        <f t="shared" si="1"/>
        <v>9.1310751104565533</v>
      </c>
      <c r="H21" s="73">
        <v>1042</v>
      </c>
      <c r="I21" s="73">
        <v>83</v>
      </c>
      <c r="J21" s="72">
        <f t="shared" si="2"/>
        <v>7.9654510556621885</v>
      </c>
      <c r="K21" s="73">
        <v>997</v>
      </c>
      <c r="L21" s="73">
        <v>68</v>
      </c>
      <c r="M21" s="72">
        <f t="shared" si="3"/>
        <v>6.8204613841524573</v>
      </c>
      <c r="N21" s="73">
        <v>900</v>
      </c>
      <c r="O21" s="73">
        <v>87</v>
      </c>
      <c r="P21" s="72">
        <f t="shared" si="4"/>
        <v>9.6666666666666661</v>
      </c>
    </row>
    <row r="22" spans="1:16" ht="16.350000000000001" customHeight="1">
      <c r="A22" s="71" t="s">
        <v>13</v>
      </c>
      <c r="B22" s="73">
        <v>1496</v>
      </c>
      <c r="C22" s="73">
        <v>85</v>
      </c>
      <c r="D22" s="72">
        <f t="shared" si="0"/>
        <v>5.6818181818181817</v>
      </c>
      <c r="E22" s="73">
        <v>1513</v>
      </c>
      <c r="F22" s="73">
        <v>73</v>
      </c>
      <c r="G22" s="72">
        <f t="shared" si="1"/>
        <v>4.8248512888301391</v>
      </c>
      <c r="H22" s="73">
        <v>1427</v>
      </c>
      <c r="I22" s="73">
        <v>105</v>
      </c>
      <c r="J22" s="72">
        <f t="shared" si="2"/>
        <v>7.3580939032936232</v>
      </c>
      <c r="K22" s="73">
        <v>1483</v>
      </c>
      <c r="L22" s="73">
        <v>93</v>
      </c>
      <c r="M22" s="72">
        <f t="shared" si="3"/>
        <v>6.2710721510451792</v>
      </c>
      <c r="N22" s="73">
        <v>1403</v>
      </c>
      <c r="O22" s="73">
        <v>132</v>
      </c>
      <c r="P22" s="72">
        <f t="shared" si="4"/>
        <v>9.4084105488239498</v>
      </c>
    </row>
    <row r="23" spans="1:16" ht="16.350000000000001" customHeight="1">
      <c r="A23" s="70" t="s">
        <v>228</v>
      </c>
      <c r="B23" s="73">
        <v>57</v>
      </c>
      <c r="C23" s="73">
        <v>2</v>
      </c>
      <c r="D23" s="72">
        <f t="shared" si="0"/>
        <v>3.5087719298245612</v>
      </c>
      <c r="E23" s="73">
        <v>36</v>
      </c>
      <c r="F23" s="73">
        <v>1</v>
      </c>
      <c r="G23" s="72">
        <f t="shared" si="1"/>
        <v>2.7777777777777777</v>
      </c>
      <c r="H23" s="73">
        <v>33</v>
      </c>
      <c r="I23" s="73">
        <v>2</v>
      </c>
      <c r="J23" s="72">
        <f t="shared" si="2"/>
        <v>6.0606060606060606</v>
      </c>
      <c r="K23" s="73">
        <v>43</v>
      </c>
      <c r="L23" s="73">
        <v>4</v>
      </c>
      <c r="M23" s="72">
        <f t="shared" si="3"/>
        <v>9.3023255813953494</v>
      </c>
      <c r="N23" s="73">
        <v>23</v>
      </c>
      <c r="O23" s="73">
        <v>2</v>
      </c>
      <c r="P23" s="72">
        <f t="shared" si="4"/>
        <v>8.695652173913043</v>
      </c>
    </row>
    <row r="24" spans="1:16" ht="16.350000000000001" customHeight="1">
      <c r="A24" s="70" t="s">
        <v>20</v>
      </c>
      <c r="B24" s="73">
        <v>4629</v>
      </c>
      <c r="C24" s="73">
        <v>271</v>
      </c>
      <c r="D24" s="72">
        <f t="shared" si="0"/>
        <v>5.8543961978829122</v>
      </c>
      <c r="E24" s="73">
        <v>4540</v>
      </c>
      <c r="F24" s="73">
        <v>305</v>
      </c>
      <c r="G24" s="72">
        <f t="shared" si="1"/>
        <v>6.7180616740088102</v>
      </c>
      <c r="H24" s="73">
        <v>4760</v>
      </c>
      <c r="I24" s="73">
        <v>287</v>
      </c>
      <c r="J24" s="72">
        <f t="shared" si="2"/>
        <v>6.0294117647058822</v>
      </c>
      <c r="K24" s="73">
        <v>5014</v>
      </c>
      <c r="L24" s="73">
        <v>301</v>
      </c>
      <c r="M24" s="72">
        <f t="shared" si="3"/>
        <v>6.0031910650179494</v>
      </c>
      <c r="N24" s="73">
        <v>4410</v>
      </c>
      <c r="O24" s="73">
        <v>359</v>
      </c>
      <c r="P24" s="72">
        <f t="shared" si="4"/>
        <v>8.1405895691609977</v>
      </c>
    </row>
    <row r="25" spans="1:16" s="190" customFormat="1" ht="16.350000000000001" customHeight="1">
      <c r="A25" s="70" t="s">
        <v>18</v>
      </c>
      <c r="B25" s="73">
        <v>1856</v>
      </c>
      <c r="C25" s="73">
        <v>107</v>
      </c>
      <c r="D25" s="72">
        <f t="shared" si="0"/>
        <v>5.7650862068965516</v>
      </c>
      <c r="E25" s="73">
        <v>1894</v>
      </c>
      <c r="F25" s="73">
        <v>114</v>
      </c>
      <c r="G25" s="72">
        <f t="shared" si="1"/>
        <v>6.0190073917634637</v>
      </c>
      <c r="H25" s="73">
        <v>1824</v>
      </c>
      <c r="I25" s="73">
        <v>136</v>
      </c>
      <c r="J25" s="72">
        <f t="shared" si="2"/>
        <v>7.4561403508771926</v>
      </c>
      <c r="K25" s="73">
        <v>1851</v>
      </c>
      <c r="L25" s="73">
        <v>157</v>
      </c>
      <c r="M25" s="72">
        <f t="shared" si="3"/>
        <v>8.481901674770393</v>
      </c>
      <c r="N25" s="73">
        <v>1580</v>
      </c>
      <c r="O25" s="73">
        <v>122</v>
      </c>
      <c r="P25" s="72">
        <f t="shared" si="4"/>
        <v>7.7215189873417716</v>
      </c>
    </row>
    <row r="26" spans="1:16" s="190" customFormat="1" ht="16.350000000000001" customHeight="1">
      <c r="A26" s="70" t="s">
        <v>214</v>
      </c>
      <c r="B26" s="73">
        <v>318</v>
      </c>
      <c r="C26" s="73">
        <v>27</v>
      </c>
      <c r="D26" s="72">
        <f t="shared" si="0"/>
        <v>8.4905660377358494</v>
      </c>
      <c r="E26" s="73">
        <v>323</v>
      </c>
      <c r="F26" s="73">
        <v>29</v>
      </c>
      <c r="G26" s="72">
        <f t="shared" si="1"/>
        <v>8.9783281733746119</v>
      </c>
      <c r="H26" s="73">
        <v>319</v>
      </c>
      <c r="I26" s="73">
        <v>30</v>
      </c>
      <c r="J26" s="72">
        <f t="shared" si="2"/>
        <v>9.4043887147335425</v>
      </c>
      <c r="K26" s="73">
        <v>289</v>
      </c>
      <c r="L26" s="73">
        <v>31</v>
      </c>
      <c r="M26" s="72">
        <f t="shared" si="3"/>
        <v>10.726643598615917</v>
      </c>
      <c r="N26" s="73">
        <v>214</v>
      </c>
      <c r="O26" s="73">
        <v>16</v>
      </c>
      <c r="P26" s="72">
        <f t="shared" si="4"/>
        <v>7.4766355140186906</v>
      </c>
    </row>
    <row r="27" spans="1:16" s="190" customFormat="1" ht="16.350000000000001" customHeight="1">
      <c r="A27" s="70" t="s">
        <v>216</v>
      </c>
      <c r="B27" s="73">
        <v>8</v>
      </c>
      <c r="C27" s="73" t="s">
        <v>248</v>
      </c>
      <c r="D27" s="72" t="str">
        <f t="shared" si="0"/>
        <v>-</v>
      </c>
      <c r="E27" s="73">
        <v>17</v>
      </c>
      <c r="F27" s="73">
        <v>2</v>
      </c>
      <c r="G27" s="72">
        <f t="shared" si="1"/>
        <v>11.76470588235294</v>
      </c>
      <c r="H27" s="73">
        <v>13</v>
      </c>
      <c r="I27" s="73" t="s">
        <v>248</v>
      </c>
      <c r="J27" s="72" t="str">
        <f t="shared" si="2"/>
        <v>-</v>
      </c>
      <c r="K27" s="73">
        <v>17</v>
      </c>
      <c r="L27" s="73">
        <v>1</v>
      </c>
      <c r="M27" s="72">
        <f t="shared" si="3"/>
        <v>5.8823529411764701</v>
      </c>
      <c r="N27" s="73">
        <v>27</v>
      </c>
      <c r="O27" s="73">
        <v>2</v>
      </c>
      <c r="P27" s="72">
        <f t="shared" si="4"/>
        <v>7.4074074074074066</v>
      </c>
    </row>
    <row r="28" spans="1:16" s="190" customFormat="1" ht="16.350000000000001" customHeight="1">
      <c r="A28" s="70" t="s">
        <v>192</v>
      </c>
      <c r="B28" s="73">
        <v>178</v>
      </c>
      <c r="C28" s="73">
        <v>5</v>
      </c>
      <c r="D28" s="72">
        <f t="shared" si="0"/>
        <v>2.8089887640449436</v>
      </c>
      <c r="E28" s="73">
        <v>175</v>
      </c>
      <c r="F28" s="73">
        <v>6</v>
      </c>
      <c r="G28" s="72">
        <f t="shared" si="1"/>
        <v>3.4285714285714288</v>
      </c>
      <c r="H28" s="73">
        <v>188</v>
      </c>
      <c r="I28" s="73">
        <v>10</v>
      </c>
      <c r="J28" s="72">
        <f t="shared" si="2"/>
        <v>5.3191489361702127</v>
      </c>
      <c r="K28" s="73">
        <v>189</v>
      </c>
      <c r="L28" s="73">
        <v>10</v>
      </c>
      <c r="M28" s="72">
        <f t="shared" si="3"/>
        <v>5.2910052910052912</v>
      </c>
      <c r="N28" s="73">
        <v>198</v>
      </c>
      <c r="O28" s="73">
        <v>12</v>
      </c>
      <c r="P28" s="72">
        <f t="shared" si="4"/>
        <v>6.0606060606060606</v>
      </c>
    </row>
    <row r="29" spans="1:16" s="190" customFormat="1" ht="16.350000000000001" customHeight="1">
      <c r="A29" s="70" t="s">
        <v>15</v>
      </c>
      <c r="B29" s="73">
        <v>641</v>
      </c>
      <c r="C29" s="73">
        <v>35</v>
      </c>
      <c r="D29" s="72">
        <f t="shared" si="0"/>
        <v>5.4602184087363499</v>
      </c>
      <c r="E29" s="73">
        <v>520</v>
      </c>
      <c r="F29" s="73">
        <v>24</v>
      </c>
      <c r="G29" s="72">
        <f t="shared" si="1"/>
        <v>4.6153846153846159</v>
      </c>
      <c r="H29" s="73">
        <v>382</v>
      </c>
      <c r="I29" s="73">
        <v>23</v>
      </c>
      <c r="J29" s="72">
        <f t="shared" si="2"/>
        <v>6.0209424083769632</v>
      </c>
      <c r="K29" s="73">
        <v>270</v>
      </c>
      <c r="L29" s="73">
        <v>18</v>
      </c>
      <c r="M29" s="72">
        <f t="shared" si="3"/>
        <v>6.666666666666667</v>
      </c>
      <c r="N29" s="73">
        <v>217</v>
      </c>
      <c r="O29" s="73">
        <v>10</v>
      </c>
      <c r="P29" s="72">
        <f t="shared" si="4"/>
        <v>4.6082949308755765</v>
      </c>
    </row>
    <row r="30" spans="1:16" s="190" customFormat="1" ht="16.350000000000001" customHeight="1">
      <c r="A30" s="70" t="s">
        <v>235</v>
      </c>
      <c r="B30" s="73">
        <v>41</v>
      </c>
      <c r="C30" s="73" t="s">
        <v>248</v>
      </c>
      <c r="D30" s="72" t="str">
        <f t="shared" si="0"/>
        <v>-</v>
      </c>
      <c r="E30" s="73">
        <v>20</v>
      </c>
      <c r="F30" s="73" t="s">
        <v>248</v>
      </c>
      <c r="G30" s="72" t="str">
        <f t="shared" si="1"/>
        <v>-</v>
      </c>
      <c r="H30" s="73">
        <v>21</v>
      </c>
      <c r="I30" s="73">
        <v>1</v>
      </c>
      <c r="J30" s="72">
        <f t="shared" si="2"/>
        <v>4.7619047619047619</v>
      </c>
      <c r="K30" s="73">
        <v>25</v>
      </c>
      <c r="L30" s="73">
        <v>2</v>
      </c>
      <c r="M30" s="72">
        <f t="shared" si="3"/>
        <v>8</v>
      </c>
      <c r="N30" s="73">
        <v>27</v>
      </c>
      <c r="O30" s="73">
        <v>1</v>
      </c>
      <c r="P30" s="72">
        <f t="shared" si="4"/>
        <v>3.7037037037037033</v>
      </c>
    </row>
    <row r="31" spans="1:16" s="190" customFormat="1" ht="16.350000000000001" customHeight="1">
      <c r="A31" s="70" t="s">
        <v>26</v>
      </c>
      <c r="B31" s="73">
        <v>12313</v>
      </c>
      <c r="C31" s="73">
        <v>327</v>
      </c>
      <c r="D31" s="72">
        <f t="shared" si="0"/>
        <v>2.6557297165597333</v>
      </c>
      <c r="E31" s="73">
        <v>14113</v>
      </c>
      <c r="F31" s="73">
        <v>311</v>
      </c>
      <c r="G31" s="72">
        <f t="shared" si="1"/>
        <v>2.2036420321689221</v>
      </c>
      <c r="H31" s="73">
        <v>13426</v>
      </c>
      <c r="I31" s="73">
        <v>291</v>
      </c>
      <c r="J31" s="72">
        <f t="shared" si="2"/>
        <v>2.1674363175927307</v>
      </c>
      <c r="K31" s="73">
        <v>15816</v>
      </c>
      <c r="L31" s="73">
        <v>354</v>
      </c>
      <c r="M31" s="72">
        <f t="shared" si="3"/>
        <v>2.2382397572078907</v>
      </c>
      <c r="N31" s="73">
        <v>14073</v>
      </c>
      <c r="O31" s="73">
        <v>424</v>
      </c>
      <c r="P31" s="72">
        <f t="shared" si="4"/>
        <v>3.0128615078519152</v>
      </c>
    </row>
    <row r="32" spans="1:16" s="190" customFormat="1" ht="16.350000000000001" customHeight="1">
      <c r="A32" s="70" t="s">
        <v>231</v>
      </c>
      <c r="B32" s="73">
        <v>353</v>
      </c>
      <c r="C32" s="73">
        <v>6</v>
      </c>
      <c r="D32" s="72">
        <f t="shared" si="0"/>
        <v>1.6997167138810201</v>
      </c>
      <c r="E32" s="73">
        <v>275</v>
      </c>
      <c r="F32" s="73">
        <v>1</v>
      </c>
      <c r="G32" s="72">
        <f t="shared" si="1"/>
        <v>0.36363636363636365</v>
      </c>
      <c r="H32" s="73">
        <v>195</v>
      </c>
      <c r="I32" s="73">
        <v>3</v>
      </c>
      <c r="J32" s="72">
        <f t="shared" si="2"/>
        <v>1.5384615384615385</v>
      </c>
      <c r="K32" s="73">
        <v>183</v>
      </c>
      <c r="L32" s="73">
        <v>3</v>
      </c>
      <c r="M32" s="72">
        <f t="shared" si="3"/>
        <v>1.639344262295082</v>
      </c>
      <c r="N32" s="73">
        <v>154</v>
      </c>
      <c r="O32" s="73">
        <v>4</v>
      </c>
      <c r="P32" s="72">
        <f t="shared" si="4"/>
        <v>2.5974025974025974</v>
      </c>
    </row>
    <row r="33" spans="1:16" s="190" customFormat="1" ht="16.350000000000001" customHeight="1">
      <c r="A33" s="70" t="s">
        <v>232</v>
      </c>
      <c r="B33" s="73">
        <v>390</v>
      </c>
      <c r="C33" s="73">
        <v>5</v>
      </c>
      <c r="D33" s="72">
        <f t="shared" si="0"/>
        <v>1.2820512820512819</v>
      </c>
      <c r="E33" s="73">
        <v>372</v>
      </c>
      <c r="F33" s="73">
        <v>3</v>
      </c>
      <c r="G33" s="72">
        <f t="shared" si="1"/>
        <v>0.80645161290322576</v>
      </c>
      <c r="H33" s="73">
        <v>298</v>
      </c>
      <c r="I33" s="73">
        <v>4</v>
      </c>
      <c r="J33" s="72">
        <f t="shared" si="2"/>
        <v>1.3422818791946309</v>
      </c>
      <c r="K33" s="73">
        <v>376</v>
      </c>
      <c r="L33" s="73">
        <v>4</v>
      </c>
      <c r="M33" s="72">
        <f t="shared" si="3"/>
        <v>1.0638297872340425</v>
      </c>
      <c r="N33" s="73">
        <v>327</v>
      </c>
      <c r="O33" s="73">
        <v>7</v>
      </c>
      <c r="P33" s="72">
        <f t="shared" si="4"/>
        <v>2.1406727828746175</v>
      </c>
    </row>
    <row r="34" spans="1:16" s="190" customFormat="1" ht="16.350000000000001" customHeight="1">
      <c r="A34" s="71" t="s">
        <v>229</v>
      </c>
      <c r="B34" s="73">
        <v>513</v>
      </c>
      <c r="C34" s="73">
        <v>9</v>
      </c>
      <c r="D34" s="72">
        <f t="shared" si="0"/>
        <v>1.7543859649122806</v>
      </c>
      <c r="E34" s="73">
        <v>375</v>
      </c>
      <c r="F34" s="73">
        <v>15</v>
      </c>
      <c r="G34" s="72">
        <f t="shared" si="1"/>
        <v>4</v>
      </c>
      <c r="H34" s="73">
        <v>264</v>
      </c>
      <c r="I34" s="73">
        <v>2</v>
      </c>
      <c r="J34" s="72">
        <f t="shared" si="2"/>
        <v>0.75757575757575757</v>
      </c>
      <c r="K34" s="73">
        <v>306</v>
      </c>
      <c r="L34" s="73">
        <v>5</v>
      </c>
      <c r="M34" s="72">
        <f t="shared" si="3"/>
        <v>1.6339869281045754</v>
      </c>
      <c r="N34" s="73">
        <v>267</v>
      </c>
      <c r="O34" s="73">
        <v>4</v>
      </c>
      <c r="P34" s="72">
        <f t="shared" si="4"/>
        <v>1.4981273408239701</v>
      </c>
    </row>
    <row r="35" spans="1:16" s="190" customFormat="1" ht="16.350000000000001" customHeight="1">
      <c r="A35" s="71" t="s">
        <v>202</v>
      </c>
      <c r="B35" s="73">
        <v>56</v>
      </c>
      <c r="C35" s="73" t="s">
        <v>248</v>
      </c>
      <c r="D35" s="72" t="str">
        <f t="shared" si="0"/>
        <v>-</v>
      </c>
      <c r="E35" s="73">
        <v>59</v>
      </c>
      <c r="F35" s="73" t="s">
        <v>248</v>
      </c>
      <c r="G35" s="72" t="str">
        <f t="shared" si="1"/>
        <v>-</v>
      </c>
      <c r="H35" s="73">
        <v>60</v>
      </c>
      <c r="I35" s="73">
        <v>1</v>
      </c>
      <c r="J35" s="72">
        <f t="shared" si="2"/>
        <v>1.6666666666666667</v>
      </c>
      <c r="K35" s="73">
        <v>70</v>
      </c>
      <c r="L35" s="73">
        <v>1</v>
      </c>
      <c r="M35" s="72">
        <f t="shared" si="3"/>
        <v>1.4285714285714286</v>
      </c>
      <c r="N35" s="73">
        <v>71</v>
      </c>
      <c r="O35" s="73">
        <v>1</v>
      </c>
      <c r="P35" s="72">
        <f t="shared" si="4"/>
        <v>1.4084507042253522</v>
      </c>
    </row>
    <row r="36" spans="1:16" s="190" customFormat="1" ht="16.350000000000001" customHeight="1">
      <c r="A36" s="70" t="s">
        <v>226</v>
      </c>
      <c r="B36" s="73">
        <v>568</v>
      </c>
      <c r="C36" s="73">
        <v>15</v>
      </c>
      <c r="D36" s="72">
        <f t="shared" si="0"/>
        <v>2.640845070422535</v>
      </c>
      <c r="E36" s="73">
        <v>610</v>
      </c>
      <c r="F36" s="73">
        <v>10</v>
      </c>
      <c r="G36" s="72">
        <f t="shared" si="1"/>
        <v>1.639344262295082</v>
      </c>
      <c r="H36" s="73">
        <v>646</v>
      </c>
      <c r="I36" s="73">
        <v>16</v>
      </c>
      <c r="J36" s="72">
        <f t="shared" si="2"/>
        <v>2.4767801857585141</v>
      </c>
      <c r="K36" s="73">
        <v>664</v>
      </c>
      <c r="L36" s="73">
        <v>12</v>
      </c>
      <c r="M36" s="72">
        <f t="shared" si="3"/>
        <v>1.8072289156626504</v>
      </c>
      <c r="N36" s="73">
        <v>489</v>
      </c>
      <c r="O36" s="73">
        <v>6</v>
      </c>
      <c r="P36" s="72">
        <f t="shared" si="4"/>
        <v>1.2269938650306749</v>
      </c>
    </row>
    <row r="37" spans="1:16" s="190" customFormat="1" ht="16.350000000000001" customHeight="1">
      <c r="A37" s="70" t="s">
        <v>14</v>
      </c>
      <c r="B37" s="73">
        <v>151</v>
      </c>
      <c r="C37" s="73">
        <v>6</v>
      </c>
      <c r="D37" s="72">
        <f t="shared" si="0"/>
        <v>3.9735099337748347</v>
      </c>
      <c r="E37" s="73">
        <v>145</v>
      </c>
      <c r="F37" s="73">
        <v>6</v>
      </c>
      <c r="G37" s="72">
        <f t="shared" si="1"/>
        <v>4.1379310344827589</v>
      </c>
      <c r="H37" s="73">
        <v>167</v>
      </c>
      <c r="I37" s="73">
        <v>7</v>
      </c>
      <c r="J37" s="72">
        <f t="shared" si="2"/>
        <v>4.1916167664670656</v>
      </c>
      <c r="K37" s="73">
        <v>213</v>
      </c>
      <c r="L37" s="73">
        <v>5</v>
      </c>
      <c r="M37" s="72">
        <f t="shared" si="3"/>
        <v>2.3474178403755865</v>
      </c>
      <c r="N37" s="73">
        <v>216</v>
      </c>
      <c r="O37" s="73">
        <v>1</v>
      </c>
      <c r="P37" s="72">
        <f t="shared" si="4"/>
        <v>0.46296296296296291</v>
      </c>
    </row>
    <row r="38" spans="1:16" s="190" customFormat="1" ht="16.350000000000001" customHeight="1">
      <c r="A38" s="70" t="s">
        <v>233</v>
      </c>
      <c r="B38" s="73">
        <v>51</v>
      </c>
      <c r="C38" s="73">
        <v>7</v>
      </c>
      <c r="D38" s="72">
        <f t="shared" si="0"/>
        <v>13.725490196078432</v>
      </c>
      <c r="E38" s="73">
        <v>49</v>
      </c>
      <c r="F38" s="73">
        <v>4</v>
      </c>
      <c r="G38" s="72">
        <f t="shared" si="1"/>
        <v>8.1632653061224492</v>
      </c>
      <c r="H38" s="73">
        <v>66</v>
      </c>
      <c r="I38" s="73">
        <v>8</v>
      </c>
      <c r="J38" s="72">
        <f t="shared" si="2"/>
        <v>12.121212121212121</v>
      </c>
      <c r="K38" s="73">
        <v>113</v>
      </c>
      <c r="L38" s="73">
        <v>5</v>
      </c>
      <c r="M38" s="72">
        <f t="shared" si="3"/>
        <v>4.4247787610619467</v>
      </c>
      <c r="N38" s="73">
        <v>641</v>
      </c>
      <c r="O38" s="73">
        <v>2</v>
      </c>
      <c r="P38" s="72">
        <f t="shared" si="4"/>
        <v>0.31201248049921998</v>
      </c>
    </row>
    <row r="39" spans="1:16" s="190" customFormat="1" ht="16.350000000000001" customHeight="1">
      <c r="A39" s="70" t="s">
        <v>16</v>
      </c>
      <c r="B39" s="73">
        <v>347</v>
      </c>
      <c r="C39" s="73">
        <v>5</v>
      </c>
      <c r="D39" s="72">
        <f t="shared" si="0"/>
        <v>1.4409221902017291</v>
      </c>
      <c r="E39" s="73">
        <v>342</v>
      </c>
      <c r="F39" s="73">
        <v>8</v>
      </c>
      <c r="G39" s="72">
        <f t="shared" si="1"/>
        <v>2.3391812865497075</v>
      </c>
      <c r="H39" s="73">
        <v>329</v>
      </c>
      <c r="I39" s="73">
        <v>7</v>
      </c>
      <c r="J39" s="72">
        <f t="shared" si="2"/>
        <v>2.1276595744680851</v>
      </c>
      <c r="K39" s="73">
        <v>135</v>
      </c>
      <c r="L39" s="73">
        <v>4</v>
      </c>
      <c r="M39" s="72">
        <f t="shared" si="3"/>
        <v>2.9629629629629632</v>
      </c>
      <c r="N39" s="73">
        <v>6</v>
      </c>
      <c r="O39" s="73" t="s">
        <v>248</v>
      </c>
      <c r="P39" s="72" t="str">
        <f t="shared" si="4"/>
        <v>-</v>
      </c>
    </row>
    <row r="40" spans="1:16" s="190" customFormat="1" ht="16.350000000000001" customHeight="1">
      <c r="A40" s="70" t="s">
        <v>219</v>
      </c>
      <c r="B40" s="73">
        <v>6</v>
      </c>
      <c r="C40" s="73" t="s">
        <v>248</v>
      </c>
      <c r="D40" s="72" t="str">
        <f t="shared" si="0"/>
        <v>-</v>
      </c>
      <c r="E40" s="73">
        <v>17</v>
      </c>
      <c r="F40" s="73" t="s">
        <v>248</v>
      </c>
      <c r="G40" s="72" t="str">
        <f t="shared" si="1"/>
        <v>-</v>
      </c>
      <c r="H40" s="73">
        <v>25</v>
      </c>
      <c r="I40" s="73">
        <v>2</v>
      </c>
      <c r="J40" s="72">
        <f t="shared" si="2"/>
        <v>8</v>
      </c>
      <c r="K40" s="73">
        <v>26</v>
      </c>
      <c r="L40" s="73">
        <v>4</v>
      </c>
      <c r="M40" s="72">
        <f t="shared" si="3"/>
        <v>15.384615384615385</v>
      </c>
      <c r="N40" s="73">
        <v>22</v>
      </c>
      <c r="O40" s="73" t="s">
        <v>248</v>
      </c>
      <c r="P40" s="72" t="str">
        <f t="shared" si="4"/>
        <v>-</v>
      </c>
    </row>
    <row r="41" spans="1:16" s="190" customFormat="1" ht="16.350000000000001" customHeight="1">
      <c r="A41" s="70" t="s">
        <v>213</v>
      </c>
      <c r="B41" s="73">
        <v>31</v>
      </c>
      <c r="C41" s="73" t="s">
        <v>248</v>
      </c>
      <c r="D41" s="72" t="str">
        <f t="shared" si="0"/>
        <v>-</v>
      </c>
      <c r="E41" s="73">
        <v>25</v>
      </c>
      <c r="F41" s="73" t="s">
        <v>248</v>
      </c>
      <c r="G41" s="72" t="str">
        <f t="shared" si="1"/>
        <v>-</v>
      </c>
      <c r="H41" s="73">
        <v>20</v>
      </c>
      <c r="I41" s="73" t="s">
        <v>248</v>
      </c>
      <c r="J41" s="72" t="str">
        <f t="shared" si="2"/>
        <v>-</v>
      </c>
      <c r="K41" s="73">
        <v>21</v>
      </c>
      <c r="L41" s="73">
        <v>2</v>
      </c>
      <c r="M41" s="72">
        <f t="shared" si="3"/>
        <v>9.5238095238095237</v>
      </c>
      <c r="N41" s="73">
        <v>15</v>
      </c>
      <c r="O41" s="73" t="s">
        <v>248</v>
      </c>
      <c r="P41" s="72" t="str">
        <f t="shared" si="4"/>
        <v>-</v>
      </c>
    </row>
    <row r="42" spans="1:16" s="190" customFormat="1" ht="16.350000000000001" customHeight="1">
      <c r="A42" s="70" t="s">
        <v>236</v>
      </c>
      <c r="B42" s="73" t="s">
        <v>248</v>
      </c>
      <c r="C42" s="73" t="s">
        <v>248</v>
      </c>
      <c r="D42" s="72" t="str">
        <f t="shared" si="0"/>
        <v>-</v>
      </c>
      <c r="E42" s="73" t="s">
        <v>248</v>
      </c>
      <c r="F42" s="73" t="s">
        <v>248</v>
      </c>
      <c r="G42" s="72" t="str">
        <f t="shared" si="1"/>
        <v>-</v>
      </c>
      <c r="H42" s="73">
        <v>4</v>
      </c>
      <c r="I42" s="73">
        <v>1</v>
      </c>
      <c r="J42" s="72">
        <f t="shared" si="2"/>
        <v>25</v>
      </c>
      <c r="K42" s="73">
        <v>1</v>
      </c>
      <c r="L42" s="73">
        <v>1</v>
      </c>
      <c r="M42" s="72">
        <f t="shared" si="3"/>
        <v>100</v>
      </c>
      <c r="N42" s="73" t="s">
        <v>248</v>
      </c>
      <c r="O42" s="73" t="s">
        <v>248</v>
      </c>
      <c r="P42" s="72" t="str">
        <f t="shared" si="4"/>
        <v>-</v>
      </c>
    </row>
    <row r="43" spans="1:16" s="190" customFormat="1" ht="16.350000000000001" customHeight="1">
      <c r="A43" s="70" t="s">
        <v>269</v>
      </c>
      <c r="B43" s="73">
        <v>15</v>
      </c>
      <c r="C43" s="73" t="s">
        <v>248</v>
      </c>
      <c r="D43" s="72" t="str">
        <f t="shared" si="0"/>
        <v>-</v>
      </c>
      <c r="E43" s="73">
        <v>5</v>
      </c>
      <c r="F43" s="73" t="s">
        <v>248</v>
      </c>
      <c r="G43" s="72" t="str">
        <f t="shared" si="1"/>
        <v>-</v>
      </c>
      <c r="H43" s="73">
        <v>3</v>
      </c>
      <c r="I43" s="73">
        <v>1</v>
      </c>
      <c r="J43" s="72">
        <f t="shared" si="2"/>
        <v>33.333333333333329</v>
      </c>
      <c r="K43" s="73">
        <v>15</v>
      </c>
      <c r="L43" s="73" t="s">
        <v>248</v>
      </c>
      <c r="M43" s="72" t="str">
        <f t="shared" si="3"/>
        <v>-</v>
      </c>
      <c r="N43" s="73">
        <v>8</v>
      </c>
      <c r="O43" s="73" t="s">
        <v>248</v>
      </c>
      <c r="P43" s="72" t="str">
        <f t="shared" si="4"/>
        <v>-</v>
      </c>
    </row>
    <row r="44" spans="1:16" s="190" customFormat="1" ht="16.350000000000001" customHeight="1">
      <c r="A44" s="93" t="s">
        <v>12</v>
      </c>
      <c r="B44" s="98">
        <v>19</v>
      </c>
      <c r="C44" s="98">
        <v>1</v>
      </c>
      <c r="D44" s="76">
        <f t="shared" si="0"/>
        <v>5.2631578947368416</v>
      </c>
      <c r="E44" s="98">
        <v>21</v>
      </c>
      <c r="F44" s="98">
        <v>1</v>
      </c>
      <c r="G44" s="76">
        <f t="shared" si="1"/>
        <v>4.7619047619047619</v>
      </c>
      <c r="H44" s="98">
        <v>14</v>
      </c>
      <c r="I44" s="98" t="s">
        <v>248</v>
      </c>
      <c r="J44" s="76" t="str">
        <f t="shared" si="2"/>
        <v>-</v>
      </c>
      <c r="K44" s="98">
        <v>13</v>
      </c>
      <c r="L44" s="98" t="s">
        <v>248</v>
      </c>
      <c r="M44" s="76" t="str">
        <f t="shared" si="3"/>
        <v>-</v>
      </c>
      <c r="N44" s="98">
        <v>3</v>
      </c>
      <c r="O44" s="98" t="s">
        <v>248</v>
      </c>
      <c r="P44" s="76" t="str">
        <f t="shared" si="4"/>
        <v>-</v>
      </c>
    </row>
    <row r="45" spans="1:16" ht="16.350000000000001" customHeight="1">
      <c r="A45" s="192" t="s">
        <v>133</v>
      </c>
      <c r="B45" s="183"/>
      <c r="C45" s="67"/>
      <c r="D45" s="141"/>
      <c r="E45" s="141"/>
      <c r="F45" s="67"/>
      <c r="G45" s="141"/>
      <c r="H45" s="141"/>
    </row>
    <row r="46" spans="1:16" ht="27" customHeight="1">
      <c r="A46" s="253" t="s">
        <v>264</v>
      </c>
      <c r="B46" s="253"/>
      <c r="C46" s="253"/>
      <c r="D46" s="253"/>
      <c r="E46" s="253"/>
      <c r="F46" s="253"/>
      <c r="G46" s="142"/>
      <c r="H46" s="142"/>
    </row>
  </sheetData>
  <sortState ref="A5:WVT44">
    <sortCondition descending="1" ref="P5:P44"/>
  </sortState>
  <mergeCells count="8">
    <mergeCell ref="A46:F46"/>
    <mergeCell ref="A1:P1"/>
    <mergeCell ref="A2:A3"/>
    <mergeCell ref="N2:P2"/>
    <mergeCell ref="K2:M2"/>
    <mergeCell ref="H2:J2"/>
    <mergeCell ref="E2:G2"/>
    <mergeCell ref="B2:D2"/>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42"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69"/>
  <sheetViews>
    <sheetView showGridLines="0" zoomScale="70" zoomScaleNormal="70" workbookViewId="0">
      <pane xSplit="1" ySplit="3" topLeftCell="B4" activePane="bottomRight" state="frozen"/>
      <selection activeCell="D24" sqref="D24"/>
      <selection pane="topRight" activeCell="D24" sqref="D24"/>
      <selection pane="bottomLeft" activeCell="D24" sqref="D24"/>
      <selection pane="bottomRight" activeCell="U21" sqref="U21"/>
    </sheetView>
  </sheetViews>
  <sheetFormatPr defaultColWidth="8.875" defaultRowHeight="15.75"/>
  <cols>
    <col min="1" max="1" width="35.125" style="86" customWidth="1"/>
    <col min="2" max="2" width="12.625" style="86" customWidth="1"/>
    <col min="3" max="3" width="12.625" style="143" customWidth="1"/>
    <col min="4" max="5" width="12.625" style="144" customWidth="1"/>
    <col min="6" max="6" width="12.625" style="143" customWidth="1"/>
    <col min="7" max="8" width="12.625" style="144" customWidth="1"/>
    <col min="9" max="9" width="12.625" style="143" customWidth="1"/>
    <col min="10" max="11" width="12.625" style="144" customWidth="1"/>
    <col min="12" max="12" width="12.625" style="143" customWidth="1"/>
    <col min="13" max="14" width="12.625" style="144" customWidth="1"/>
    <col min="15" max="15" width="12.625" style="143" customWidth="1"/>
    <col min="16" max="16" width="12.625" style="144" customWidth="1"/>
    <col min="17" max="20" width="8.875" style="86"/>
    <col min="21" max="21" width="24.125" style="86" customWidth="1"/>
    <col min="22" max="264" width="8.875" style="86"/>
    <col min="265" max="265" width="35.125" style="86" customWidth="1"/>
    <col min="266" max="271" width="14" style="86" customWidth="1"/>
    <col min="272" max="520" width="8.875" style="86"/>
    <col min="521" max="521" width="35.125" style="86" customWidth="1"/>
    <col min="522" max="527" width="14" style="86" customWidth="1"/>
    <col min="528" max="776" width="8.875" style="86"/>
    <col min="777" max="777" width="35.125" style="86" customWidth="1"/>
    <col min="778" max="783" width="14" style="86" customWidth="1"/>
    <col min="784" max="1032" width="8.875" style="86"/>
    <col min="1033" max="1033" width="35.125" style="86" customWidth="1"/>
    <col min="1034" max="1039" width="14" style="86" customWidth="1"/>
    <col min="1040" max="1288" width="8.875" style="86"/>
    <col min="1289" max="1289" width="35.125" style="86" customWidth="1"/>
    <col min="1290" max="1295" width="14" style="86" customWidth="1"/>
    <col min="1296" max="1544" width="8.875" style="86"/>
    <col min="1545" max="1545" width="35.125" style="86" customWidth="1"/>
    <col min="1546" max="1551" width="14" style="86" customWidth="1"/>
    <col min="1552" max="1800" width="8.875" style="86"/>
    <col min="1801" max="1801" width="35.125" style="86" customWidth="1"/>
    <col min="1802" max="1807" width="14" style="86" customWidth="1"/>
    <col min="1808" max="2056" width="8.875" style="86"/>
    <col min="2057" max="2057" width="35.125" style="86" customWidth="1"/>
    <col min="2058" max="2063" width="14" style="86" customWidth="1"/>
    <col min="2064" max="2312" width="8.875" style="86"/>
    <col min="2313" max="2313" width="35.125" style="86" customWidth="1"/>
    <col min="2314" max="2319" width="14" style="86" customWidth="1"/>
    <col min="2320" max="2568" width="8.875" style="86"/>
    <col min="2569" max="2569" width="35.125" style="86" customWidth="1"/>
    <col min="2570" max="2575" width="14" style="86" customWidth="1"/>
    <col min="2576" max="2824" width="8.875" style="86"/>
    <col min="2825" max="2825" width="35.125" style="86" customWidth="1"/>
    <col min="2826" max="2831" width="14" style="86" customWidth="1"/>
    <col min="2832" max="3080" width="8.875" style="86"/>
    <col min="3081" max="3081" width="35.125" style="86" customWidth="1"/>
    <col min="3082" max="3087" width="14" style="86" customWidth="1"/>
    <col min="3088" max="3336" width="8.875" style="86"/>
    <col min="3337" max="3337" width="35.125" style="86" customWidth="1"/>
    <col min="3338" max="3343" width="14" style="86" customWidth="1"/>
    <col min="3344" max="3592" width="8.875" style="86"/>
    <col min="3593" max="3593" width="35.125" style="86" customWidth="1"/>
    <col min="3594" max="3599" width="14" style="86" customWidth="1"/>
    <col min="3600" max="3848" width="8.875" style="86"/>
    <col min="3849" max="3849" width="35.125" style="86" customWidth="1"/>
    <col min="3850" max="3855" width="14" style="86" customWidth="1"/>
    <col min="3856" max="4104" width="8.875" style="86"/>
    <col min="4105" max="4105" width="35.125" style="86" customWidth="1"/>
    <col min="4106" max="4111" width="14" style="86" customWidth="1"/>
    <col min="4112" max="4360" width="8.875" style="86"/>
    <col min="4361" max="4361" width="35.125" style="86" customWidth="1"/>
    <col min="4362" max="4367" width="14" style="86" customWidth="1"/>
    <col min="4368" max="4616" width="8.875" style="86"/>
    <col min="4617" max="4617" width="35.125" style="86" customWidth="1"/>
    <col min="4618" max="4623" width="14" style="86" customWidth="1"/>
    <col min="4624" max="4872" width="8.875" style="86"/>
    <col min="4873" max="4873" width="35.125" style="86" customWidth="1"/>
    <col min="4874" max="4879" width="14" style="86" customWidth="1"/>
    <col min="4880" max="5128" width="8.875" style="86"/>
    <col min="5129" max="5129" width="35.125" style="86" customWidth="1"/>
    <col min="5130" max="5135" width="14" style="86" customWidth="1"/>
    <col min="5136" max="5384" width="8.875" style="86"/>
    <col min="5385" max="5385" width="35.125" style="86" customWidth="1"/>
    <col min="5386" max="5391" width="14" style="86" customWidth="1"/>
    <col min="5392" max="5640" width="8.875" style="86"/>
    <col min="5641" max="5641" width="35.125" style="86" customWidth="1"/>
    <col min="5642" max="5647" width="14" style="86" customWidth="1"/>
    <col min="5648" max="5896" width="8.875" style="86"/>
    <col min="5897" max="5897" width="35.125" style="86" customWidth="1"/>
    <col min="5898" max="5903" width="14" style="86" customWidth="1"/>
    <col min="5904" max="6152" width="8.875" style="86"/>
    <col min="6153" max="6153" width="35.125" style="86" customWidth="1"/>
    <col min="6154" max="6159" width="14" style="86" customWidth="1"/>
    <col min="6160" max="6408" width="8.875" style="86"/>
    <col min="6409" max="6409" width="35.125" style="86" customWidth="1"/>
    <col min="6410" max="6415" width="14" style="86" customWidth="1"/>
    <col min="6416" max="6664" width="8.875" style="86"/>
    <col min="6665" max="6665" width="35.125" style="86" customWidth="1"/>
    <col min="6666" max="6671" width="14" style="86" customWidth="1"/>
    <col min="6672" max="6920" width="8.875" style="86"/>
    <col min="6921" max="6921" width="35.125" style="86" customWidth="1"/>
    <col min="6922" max="6927" width="14" style="86" customWidth="1"/>
    <col min="6928" max="7176" width="8.875" style="86"/>
    <col min="7177" max="7177" width="35.125" style="86" customWidth="1"/>
    <col min="7178" max="7183" width="14" style="86" customWidth="1"/>
    <col min="7184" max="7432" width="8.875" style="86"/>
    <col min="7433" max="7433" width="35.125" style="86" customWidth="1"/>
    <col min="7434" max="7439" width="14" style="86" customWidth="1"/>
    <col min="7440" max="7688" width="8.875" style="86"/>
    <col min="7689" max="7689" width="35.125" style="86" customWidth="1"/>
    <col min="7690" max="7695" width="14" style="86" customWidth="1"/>
    <col min="7696" max="7944" width="8.875" style="86"/>
    <col min="7945" max="7945" width="35.125" style="86" customWidth="1"/>
    <col min="7946" max="7951" width="14" style="86" customWidth="1"/>
    <col min="7952" max="8200" width="8.875" style="86"/>
    <col min="8201" max="8201" width="35.125" style="86" customWidth="1"/>
    <col min="8202" max="8207" width="14" style="86" customWidth="1"/>
    <col min="8208" max="8456" width="8.875" style="86"/>
    <col min="8457" max="8457" width="35.125" style="86" customWidth="1"/>
    <col min="8458" max="8463" width="14" style="86" customWidth="1"/>
    <col min="8464" max="8712" width="8.875" style="86"/>
    <col min="8713" max="8713" width="35.125" style="86" customWidth="1"/>
    <col min="8714" max="8719" width="14" style="86" customWidth="1"/>
    <col min="8720" max="8968" width="8.875" style="86"/>
    <col min="8969" max="8969" width="35.125" style="86" customWidth="1"/>
    <col min="8970" max="8975" width="14" style="86" customWidth="1"/>
    <col min="8976" max="9224" width="8.875" style="86"/>
    <col min="9225" max="9225" width="35.125" style="86" customWidth="1"/>
    <col min="9226" max="9231" width="14" style="86" customWidth="1"/>
    <col min="9232" max="9480" width="8.875" style="86"/>
    <col min="9481" max="9481" width="35.125" style="86" customWidth="1"/>
    <col min="9482" max="9487" width="14" style="86" customWidth="1"/>
    <col min="9488" max="9736" width="8.875" style="86"/>
    <col min="9737" max="9737" width="35.125" style="86" customWidth="1"/>
    <col min="9738" max="9743" width="14" style="86" customWidth="1"/>
    <col min="9744" max="9992" width="8.875" style="86"/>
    <col min="9993" max="9993" width="35.125" style="86" customWidth="1"/>
    <col min="9994" max="9999" width="14" style="86" customWidth="1"/>
    <col min="10000" max="10248" width="8.875" style="86"/>
    <col min="10249" max="10249" width="35.125" style="86" customWidth="1"/>
    <col min="10250" max="10255" width="14" style="86" customWidth="1"/>
    <col min="10256" max="10504" width="8.875" style="86"/>
    <col min="10505" max="10505" width="35.125" style="86" customWidth="1"/>
    <col min="10506" max="10511" width="14" style="86" customWidth="1"/>
    <col min="10512" max="10760" width="8.875" style="86"/>
    <col min="10761" max="10761" width="35.125" style="86" customWidth="1"/>
    <col min="10762" max="10767" width="14" style="86" customWidth="1"/>
    <col min="10768" max="11016" width="8.875" style="86"/>
    <col min="11017" max="11017" width="35.125" style="86" customWidth="1"/>
    <col min="11018" max="11023" width="14" style="86" customWidth="1"/>
    <col min="11024" max="11272" width="8.875" style="86"/>
    <col min="11273" max="11273" width="35.125" style="86" customWidth="1"/>
    <col min="11274" max="11279" width="14" style="86" customWidth="1"/>
    <col min="11280" max="11528" width="8.875" style="86"/>
    <col min="11529" max="11529" width="35.125" style="86" customWidth="1"/>
    <col min="11530" max="11535" width="14" style="86" customWidth="1"/>
    <col min="11536" max="11784" width="8.875" style="86"/>
    <col min="11785" max="11785" width="35.125" style="86" customWidth="1"/>
    <col min="11786" max="11791" width="14" style="86" customWidth="1"/>
    <col min="11792" max="12040" width="8.875" style="86"/>
    <col min="12041" max="12041" width="35.125" style="86" customWidth="1"/>
    <col min="12042" max="12047" width="14" style="86" customWidth="1"/>
    <col min="12048" max="12296" width="8.875" style="86"/>
    <col min="12297" max="12297" width="35.125" style="86" customWidth="1"/>
    <col min="12298" max="12303" width="14" style="86" customWidth="1"/>
    <col min="12304" max="12552" width="8.875" style="86"/>
    <col min="12553" max="12553" width="35.125" style="86" customWidth="1"/>
    <col min="12554" max="12559" width="14" style="86" customWidth="1"/>
    <col min="12560" max="12808" width="8.875" style="86"/>
    <col min="12809" max="12809" width="35.125" style="86" customWidth="1"/>
    <col min="12810" max="12815" width="14" style="86" customWidth="1"/>
    <col min="12816" max="13064" width="8.875" style="86"/>
    <col min="13065" max="13065" width="35.125" style="86" customWidth="1"/>
    <col min="13066" max="13071" width="14" style="86" customWidth="1"/>
    <col min="13072" max="13320" width="8.875" style="86"/>
    <col min="13321" max="13321" width="35.125" style="86" customWidth="1"/>
    <col min="13322" max="13327" width="14" style="86" customWidth="1"/>
    <col min="13328" max="13576" width="8.875" style="86"/>
    <col min="13577" max="13577" width="35.125" style="86" customWidth="1"/>
    <col min="13578" max="13583" width="14" style="86" customWidth="1"/>
    <col min="13584" max="13832" width="8.875" style="86"/>
    <col min="13833" max="13833" width="35.125" style="86" customWidth="1"/>
    <col min="13834" max="13839" width="14" style="86" customWidth="1"/>
    <col min="13840" max="14088" width="8.875" style="86"/>
    <col min="14089" max="14089" width="35.125" style="86" customWidth="1"/>
    <col min="14090" max="14095" width="14" style="86" customWidth="1"/>
    <col min="14096" max="14344" width="8.875" style="86"/>
    <col min="14345" max="14345" width="35.125" style="86" customWidth="1"/>
    <col min="14346" max="14351" width="14" style="86" customWidth="1"/>
    <col min="14352" max="14600" width="8.875" style="86"/>
    <col min="14601" max="14601" width="35.125" style="86" customWidth="1"/>
    <col min="14602" max="14607" width="14" style="86" customWidth="1"/>
    <col min="14608" max="14856" width="8.875" style="86"/>
    <col min="14857" max="14857" width="35.125" style="86" customWidth="1"/>
    <col min="14858" max="14863" width="14" style="86" customWidth="1"/>
    <col min="14864" max="15112" width="8.875" style="86"/>
    <col min="15113" max="15113" width="35.125" style="86" customWidth="1"/>
    <col min="15114" max="15119" width="14" style="86" customWidth="1"/>
    <col min="15120" max="15368" width="8.875" style="86"/>
    <col min="15369" max="15369" width="35.125" style="86" customWidth="1"/>
    <col min="15370" max="15375" width="14" style="86" customWidth="1"/>
    <col min="15376" max="15624" width="8.875" style="86"/>
    <col min="15625" max="15625" width="35.125" style="86" customWidth="1"/>
    <col min="15626" max="15631" width="14" style="86" customWidth="1"/>
    <col min="15632" max="15880" width="8.875" style="86"/>
    <col min="15881" max="15881" width="35.125" style="86" customWidth="1"/>
    <col min="15882" max="15887" width="14" style="86" customWidth="1"/>
    <col min="15888" max="16136" width="8.875" style="86"/>
    <col min="16137" max="16137" width="35.125" style="86" customWidth="1"/>
    <col min="16138" max="16143" width="14" style="86" customWidth="1"/>
    <col min="16144" max="16384" width="8.875" style="86"/>
  </cols>
  <sheetData>
    <row r="1" spans="1:16" ht="30.6" customHeight="1">
      <c r="A1" s="258" t="s">
        <v>176</v>
      </c>
      <c r="B1" s="258"/>
      <c r="C1" s="258"/>
      <c r="D1" s="258"/>
      <c r="E1" s="258"/>
      <c r="F1" s="258"/>
      <c r="G1" s="258"/>
      <c r="H1" s="258"/>
      <c r="I1" s="258"/>
      <c r="J1" s="258"/>
      <c r="K1" s="258"/>
      <c r="L1" s="258"/>
      <c r="M1" s="258"/>
      <c r="N1" s="258"/>
      <c r="O1" s="258"/>
      <c r="P1" s="258"/>
    </row>
    <row r="2" spans="1:16" ht="30.6" customHeight="1">
      <c r="A2" s="259"/>
      <c r="B2" s="182"/>
      <c r="C2" s="257" t="s">
        <v>256</v>
      </c>
      <c r="D2" s="257"/>
      <c r="E2" s="181"/>
      <c r="F2" s="257" t="s">
        <v>2</v>
      </c>
      <c r="G2" s="257"/>
      <c r="H2" s="181"/>
      <c r="I2" s="257" t="s">
        <v>1</v>
      </c>
      <c r="J2" s="257"/>
      <c r="K2" s="181"/>
      <c r="L2" s="257" t="s">
        <v>0</v>
      </c>
      <c r="M2" s="257"/>
      <c r="N2" s="181"/>
      <c r="O2" s="257" t="s">
        <v>250</v>
      </c>
      <c r="P2" s="257"/>
    </row>
    <row r="3" spans="1:16" ht="21" customHeight="1">
      <c r="A3" s="260"/>
      <c r="B3" s="189" t="s">
        <v>262</v>
      </c>
      <c r="C3" s="187" t="s">
        <v>153</v>
      </c>
      <c r="D3" s="188" t="s">
        <v>263</v>
      </c>
      <c r="E3" s="189" t="s">
        <v>262</v>
      </c>
      <c r="F3" s="187" t="s">
        <v>153</v>
      </c>
      <c r="G3" s="188" t="s">
        <v>263</v>
      </c>
      <c r="H3" s="189" t="s">
        <v>262</v>
      </c>
      <c r="I3" s="187" t="s">
        <v>153</v>
      </c>
      <c r="J3" s="188" t="s">
        <v>263</v>
      </c>
      <c r="K3" s="189" t="s">
        <v>262</v>
      </c>
      <c r="L3" s="187" t="s">
        <v>153</v>
      </c>
      <c r="M3" s="188" t="s">
        <v>263</v>
      </c>
      <c r="N3" s="189" t="s">
        <v>262</v>
      </c>
      <c r="O3" s="187" t="s">
        <v>153</v>
      </c>
      <c r="P3" s="188" t="s">
        <v>263</v>
      </c>
    </row>
    <row r="4" spans="1:16" ht="20.100000000000001" customHeight="1">
      <c r="A4" s="9" t="s">
        <v>42</v>
      </c>
      <c r="B4" s="88">
        <v>54077</v>
      </c>
      <c r="C4" s="88">
        <v>1771</v>
      </c>
      <c r="D4" s="75">
        <f>IFERROR(C4/B4*100,"-")</f>
        <v>3.274959779573571</v>
      </c>
      <c r="E4" s="88">
        <v>56045</v>
      </c>
      <c r="F4" s="88">
        <v>2015</v>
      </c>
      <c r="G4" s="75">
        <f>IFERROR(F4/E4*100,"-")</f>
        <v>3.5953251851191004</v>
      </c>
      <c r="H4" s="88">
        <v>54017</v>
      </c>
      <c r="I4" s="88">
        <v>2350</v>
      </c>
      <c r="J4" s="75">
        <f>IFERROR(I4/H4*100,"-")</f>
        <v>4.3504822555862042</v>
      </c>
      <c r="K4" s="88">
        <v>45117</v>
      </c>
      <c r="L4" s="88">
        <v>2015</v>
      </c>
      <c r="M4" s="75">
        <f>IFERROR(L4/K4*100,"-")</f>
        <v>4.4661657468360039</v>
      </c>
      <c r="N4" s="88">
        <v>26318</v>
      </c>
      <c r="O4" s="88">
        <v>1361</v>
      </c>
      <c r="P4" s="75">
        <f>IFERROR(O4/N4*100,"-")</f>
        <v>5.1713656052891555</v>
      </c>
    </row>
    <row r="5" spans="1:16" ht="20.100000000000001" customHeight="1">
      <c r="A5" s="77" t="s">
        <v>240</v>
      </c>
      <c r="B5" s="88" t="s">
        <v>248</v>
      </c>
      <c r="C5" s="88" t="s">
        <v>248</v>
      </c>
      <c r="D5" s="72" t="str">
        <f t="shared" ref="D5:D66" si="0">IFERROR(C5/B5*100,"-")</f>
        <v>-</v>
      </c>
      <c r="E5" s="88" t="s">
        <v>248</v>
      </c>
      <c r="F5" s="88" t="s">
        <v>248</v>
      </c>
      <c r="G5" s="72" t="str">
        <f t="shared" ref="G5:G66" si="1">IFERROR(F5/E5*100,"-")</f>
        <v>-</v>
      </c>
      <c r="H5" s="88">
        <v>4</v>
      </c>
      <c r="I5" s="88">
        <v>2</v>
      </c>
      <c r="J5" s="72">
        <f t="shared" ref="J5:J66" si="2">IFERROR(I5/H5*100,"-")</f>
        <v>50</v>
      </c>
      <c r="K5" s="88">
        <v>2</v>
      </c>
      <c r="L5" s="88">
        <v>1</v>
      </c>
      <c r="M5" s="72">
        <f t="shared" ref="M5:M66" si="3">IFERROR(L5/K5*100,"-")</f>
        <v>50</v>
      </c>
      <c r="N5" s="88">
        <v>1</v>
      </c>
      <c r="O5" s="88">
        <v>1</v>
      </c>
      <c r="P5" s="72">
        <f t="shared" ref="P5:P66" si="4">IFERROR(O5/N5*100,"-")</f>
        <v>100</v>
      </c>
    </row>
    <row r="6" spans="1:16" ht="20.100000000000001" customHeight="1">
      <c r="A6" s="77" t="s">
        <v>243</v>
      </c>
      <c r="B6" s="88">
        <v>18</v>
      </c>
      <c r="C6" s="88">
        <v>13</v>
      </c>
      <c r="D6" s="72">
        <f t="shared" si="0"/>
        <v>72.222222222222214</v>
      </c>
      <c r="E6" s="88">
        <v>117</v>
      </c>
      <c r="F6" s="88">
        <v>84</v>
      </c>
      <c r="G6" s="72">
        <f t="shared" si="1"/>
        <v>71.794871794871796</v>
      </c>
      <c r="H6" s="88">
        <v>23</v>
      </c>
      <c r="I6" s="88">
        <v>16</v>
      </c>
      <c r="J6" s="72">
        <f t="shared" si="2"/>
        <v>69.565217391304344</v>
      </c>
      <c r="K6" s="88">
        <v>36</v>
      </c>
      <c r="L6" s="88">
        <v>20</v>
      </c>
      <c r="M6" s="72">
        <f t="shared" si="3"/>
        <v>55.555555555555557</v>
      </c>
      <c r="N6" s="88">
        <v>32</v>
      </c>
      <c r="O6" s="88">
        <v>23</v>
      </c>
      <c r="P6" s="72">
        <f t="shared" si="4"/>
        <v>71.875</v>
      </c>
    </row>
    <row r="7" spans="1:16" ht="20.100000000000001" customHeight="1">
      <c r="A7" s="77" t="s">
        <v>210</v>
      </c>
      <c r="B7" s="88">
        <v>19</v>
      </c>
      <c r="C7" s="88">
        <v>3</v>
      </c>
      <c r="D7" s="72">
        <f t="shared" si="0"/>
        <v>15.789473684210526</v>
      </c>
      <c r="E7" s="88">
        <v>11</v>
      </c>
      <c r="F7" s="88">
        <v>3</v>
      </c>
      <c r="G7" s="72">
        <f t="shared" si="1"/>
        <v>27.27272727272727</v>
      </c>
      <c r="H7" s="88">
        <v>3</v>
      </c>
      <c r="I7" s="88">
        <v>1</v>
      </c>
      <c r="J7" s="72">
        <f t="shared" si="2"/>
        <v>33.333333333333329</v>
      </c>
      <c r="K7" s="88">
        <v>5</v>
      </c>
      <c r="L7" s="88">
        <v>1</v>
      </c>
      <c r="M7" s="72">
        <f t="shared" si="3"/>
        <v>20</v>
      </c>
      <c r="N7" s="88">
        <v>5</v>
      </c>
      <c r="O7" s="88">
        <v>3</v>
      </c>
      <c r="P7" s="72">
        <f t="shared" si="4"/>
        <v>60</v>
      </c>
    </row>
    <row r="8" spans="1:16" ht="20.100000000000001" customHeight="1">
      <c r="A8" s="77" t="s">
        <v>222</v>
      </c>
      <c r="B8" s="88">
        <v>4</v>
      </c>
      <c r="C8" s="88">
        <v>1</v>
      </c>
      <c r="D8" s="72">
        <f t="shared" si="0"/>
        <v>25</v>
      </c>
      <c r="E8" s="88">
        <v>7</v>
      </c>
      <c r="F8" s="88">
        <v>4</v>
      </c>
      <c r="G8" s="72">
        <f t="shared" si="1"/>
        <v>57.142857142857139</v>
      </c>
      <c r="H8" s="88">
        <v>6</v>
      </c>
      <c r="I8" s="88">
        <v>1</v>
      </c>
      <c r="J8" s="72">
        <f t="shared" si="2"/>
        <v>16.666666666666664</v>
      </c>
      <c r="K8" s="88">
        <v>8</v>
      </c>
      <c r="L8" s="88">
        <v>4</v>
      </c>
      <c r="M8" s="72">
        <f t="shared" si="3"/>
        <v>50</v>
      </c>
      <c r="N8" s="88">
        <v>9</v>
      </c>
      <c r="O8" s="88">
        <v>4</v>
      </c>
      <c r="P8" s="72">
        <f t="shared" si="4"/>
        <v>44.444444444444443</v>
      </c>
    </row>
    <row r="9" spans="1:16" ht="20.100000000000001" customHeight="1">
      <c r="A9" s="77" t="s">
        <v>217</v>
      </c>
      <c r="B9" s="88">
        <v>124</v>
      </c>
      <c r="C9" s="88">
        <v>37</v>
      </c>
      <c r="D9" s="72">
        <f t="shared" si="0"/>
        <v>29.838709677419356</v>
      </c>
      <c r="E9" s="88">
        <v>144</v>
      </c>
      <c r="F9" s="88">
        <v>52</v>
      </c>
      <c r="G9" s="72">
        <f t="shared" si="1"/>
        <v>36.111111111111107</v>
      </c>
      <c r="H9" s="88">
        <v>190</v>
      </c>
      <c r="I9" s="88">
        <v>81</v>
      </c>
      <c r="J9" s="72">
        <f t="shared" si="2"/>
        <v>42.631578947368418</v>
      </c>
      <c r="K9" s="88">
        <v>138</v>
      </c>
      <c r="L9" s="88">
        <v>52</v>
      </c>
      <c r="M9" s="72">
        <f t="shared" si="3"/>
        <v>37.681159420289859</v>
      </c>
      <c r="N9" s="88">
        <v>101</v>
      </c>
      <c r="O9" s="88">
        <v>45</v>
      </c>
      <c r="P9" s="72">
        <f t="shared" si="4"/>
        <v>44.554455445544555</v>
      </c>
    </row>
    <row r="10" spans="1:16" ht="20.100000000000001" customHeight="1">
      <c r="A10" s="77" t="s">
        <v>205</v>
      </c>
      <c r="B10" s="88">
        <v>4</v>
      </c>
      <c r="C10" s="88">
        <v>2</v>
      </c>
      <c r="D10" s="72">
        <f t="shared" si="0"/>
        <v>50</v>
      </c>
      <c r="E10" s="88">
        <v>14</v>
      </c>
      <c r="F10" s="88">
        <v>1</v>
      </c>
      <c r="G10" s="72">
        <f t="shared" si="1"/>
        <v>7.1428571428571423</v>
      </c>
      <c r="H10" s="88">
        <v>4</v>
      </c>
      <c r="I10" s="88" t="s">
        <v>248</v>
      </c>
      <c r="J10" s="72" t="str">
        <f t="shared" si="2"/>
        <v>-</v>
      </c>
      <c r="K10" s="88">
        <v>4</v>
      </c>
      <c r="L10" s="88" t="s">
        <v>248</v>
      </c>
      <c r="M10" s="72" t="str">
        <f t="shared" si="3"/>
        <v>-</v>
      </c>
      <c r="N10" s="88">
        <v>5</v>
      </c>
      <c r="O10" s="88">
        <v>2</v>
      </c>
      <c r="P10" s="72">
        <f t="shared" si="4"/>
        <v>40</v>
      </c>
    </row>
    <row r="11" spans="1:16" ht="20.100000000000001" customHeight="1">
      <c r="A11" s="77" t="s">
        <v>199</v>
      </c>
      <c r="B11" s="88">
        <v>79</v>
      </c>
      <c r="C11" s="88">
        <v>16</v>
      </c>
      <c r="D11" s="72">
        <f t="shared" si="0"/>
        <v>20.253164556962027</v>
      </c>
      <c r="E11" s="88">
        <v>101</v>
      </c>
      <c r="F11" s="88">
        <v>26</v>
      </c>
      <c r="G11" s="72">
        <f t="shared" si="1"/>
        <v>25.742574257425744</v>
      </c>
      <c r="H11" s="88">
        <v>145</v>
      </c>
      <c r="I11" s="88">
        <v>38</v>
      </c>
      <c r="J11" s="72">
        <f t="shared" si="2"/>
        <v>26.206896551724139</v>
      </c>
      <c r="K11" s="88">
        <v>105</v>
      </c>
      <c r="L11" s="88">
        <v>46</v>
      </c>
      <c r="M11" s="72">
        <f t="shared" si="3"/>
        <v>43.80952380952381</v>
      </c>
      <c r="N11" s="88">
        <v>97</v>
      </c>
      <c r="O11" s="88">
        <v>33</v>
      </c>
      <c r="P11" s="72">
        <f t="shared" si="4"/>
        <v>34.020618556701031</v>
      </c>
    </row>
    <row r="12" spans="1:16" ht="20.100000000000001" customHeight="1">
      <c r="A12" s="77" t="s">
        <v>215</v>
      </c>
      <c r="B12" s="88">
        <v>35</v>
      </c>
      <c r="C12" s="88">
        <v>13</v>
      </c>
      <c r="D12" s="72">
        <f t="shared" si="0"/>
        <v>37.142857142857146</v>
      </c>
      <c r="E12" s="88">
        <v>16</v>
      </c>
      <c r="F12" s="88">
        <v>2</v>
      </c>
      <c r="G12" s="72">
        <f t="shared" si="1"/>
        <v>12.5</v>
      </c>
      <c r="H12" s="88">
        <v>25</v>
      </c>
      <c r="I12" s="88">
        <v>4</v>
      </c>
      <c r="J12" s="72">
        <f t="shared" si="2"/>
        <v>16</v>
      </c>
      <c r="K12" s="88">
        <v>38</v>
      </c>
      <c r="L12" s="88">
        <v>11</v>
      </c>
      <c r="M12" s="72">
        <f t="shared" si="3"/>
        <v>28.947368421052634</v>
      </c>
      <c r="N12" s="88">
        <v>16</v>
      </c>
      <c r="O12" s="88">
        <v>6</v>
      </c>
      <c r="P12" s="72">
        <f t="shared" si="4"/>
        <v>37.5</v>
      </c>
    </row>
    <row r="13" spans="1:16" ht="20.100000000000001" customHeight="1">
      <c r="A13" s="77" t="s">
        <v>195</v>
      </c>
      <c r="B13" s="88">
        <v>39</v>
      </c>
      <c r="C13" s="88">
        <v>7</v>
      </c>
      <c r="D13" s="72">
        <f t="shared" si="0"/>
        <v>17.948717948717949</v>
      </c>
      <c r="E13" s="88">
        <v>50</v>
      </c>
      <c r="F13" s="88">
        <v>17</v>
      </c>
      <c r="G13" s="72">
        <f t="shared" si="1"/>
        <v>34</v>
      </c>
      <c r="H13" s="88">
        <v>63</v>
      </c>
      <c r="I13" s="88">
        <v>31</v>
      </c>
      <c r="J13" s="72">
        <f t="shared" si="2"/>
        <v>49.206349206349202</v>
      </c>
      <c r="K13" s="88">
        <v>74</v>
      </c>
      <c r="L13" s="88">
        <v>25</v>
      </c>
      <c r="M13" s="72">
        <f t="shared" si="3"/>
        <v>33.783783783783782</v>
      </c>
      <c r="N13" s="88">
        <v>83</v>
      </c>
      <c r="O13" s="88">
        <v>26</v>
      </c>
      <c r="P13" s="72">
        <f t="shared" si="4"/>
        <v>31.325301204819279</v>
      </c>
    </row>
    <row r="14" spans="1:16" ht="20.100000000000001" customHeight="1">
      <c r="A14" s="77" t="s">
        <v>201</v>
      </c>
      <c r="B14" s="88">
        <v>134</v>
      </c>
      <c r="C14" s="88">
        <v>49</v>
      </c>
      <c r="D14" s="72">
        <f t="shared" si="0"/>
        <v>36.567164179104481</v>
      </c>
      <c r="E14" s="88">
        <v>40</v>
      </c>
      <c r="F14" s="88">
        <v>12</v>
      </c>
      <c r="G14" s="72">
        <f t="shared" si="1"/>
        <v>30</v>
      </c>
      <c r="H14" s="88">
        <v>528</v>
      </c>
      <c r="I14" s="88">
        <v>302</v>
      </c>
      <c r="J14" s="72">
        <f t="shared" si="2"/>
        <v>57.196969696969703</v>
      </c>
      <c r="K14" s="88">
        <v>241</v>
      </c>
      <c r="L14" s="88">
        <v>114</v>
      </c>
      <c r="M14" s="72">
        <f t="shared" si="3"/>
        <v>47.302904564315348</v>
      </c>
      <c r="N14" s="88">
        <v>99</v>
      </c>
      <c r="O14" s="88">
        <v>31</v>
      </c>
      <c r="P14" s="72">
        <f t="shared" si="4"/>
        <v>31.313131313131315</v>
      </c>
    </row>
    <row r="15" spans="1:16" ht="20.100000000000001" customHeight="1">
      <c r="A15" s="77" t="s">
        <v>221</v>
      </c>
      <c r="B15" s="88">
        <v>49</v>
      </c>
      <c r="C15" s="88">
        <v>8</v>
      </c>
      <c r="D15" s="72">
        <f t="shared" si="0"/>
        <v>16.326530612244898</v>
      </c>
      <c r="E15" s="88">
        <v>52</v>
      </c>
      <c r="F15" s="88">
        <v>11</v>
      </c>
      <c r="G15" s="72">
        <f t="shared" si="1"/>
        <v>21.153846153846153</v>
      </c>
      <c r="H15" s="88">
        <v>47</v>
      </c>
      <c r="I15" s="88">
        <v>4</v>
      </c>
      <c r="J15" s="72">
        <f t="shared" si="2"/>
        <v>8.5106382978723403</v>
      </c>
      <c r="K15" s="88">
        <v>24</v>
      </c>
      <c r="L15" s="88">
        <v>5</v>
      </c>
      <c r="M15" s="72">
        <f t="shared" si="3"/>
        <v>20.833333333333336</v>
      </c>
      <c r="N15" s="88">
        <v>35</v>
      </c>
      <c r="O15" s="88">
        <v>10</v>
      </c>
      <c r="P15" s="72">
        <f t="shared" si="4"/>
        <v>28.571428571428569</v>
      </c>
    </row>
    <row r="16" spans="1:16" ht="20.100000000000001" customHeight="1">
      <c r="A16" s="77" t="s">
        <v>35</v>
      </c>
      <c r="B16" s="88">
        <v>94</v>
      </c>
      <c r="C16" s="88">
        <v>10</v>
      </c>
      <c r="D16" s="72">
        <f t="shared" si="0"/>
        <v>10.638297872340425</v>
      </c>
      <c r="E16" s="88">
        <v>111</v>
      </c>
      <c r="F16" s="88">
        <v>15</v>
      </c>
      <c r="G16" s="72">
        <f t="shared" si="1"/>
        <v>13.513513513513514</v>
      </c>
      <c r="H16" s="88">
        <v>160</v>
      </c>
      <c r="I16" s="88">
        <v>30</v>
      </c>
      <c r="J16" s="72">
        <f t="shared" si="2"/>
        <v>18.75</v>
      </c>
      <c r="K16" s="88">
        <v>150</v>
      </c>
      <c r="L16" s="88">
        <v>30</v>
      </c>
      <c r="M16" s="72">
        <f t="shared" si="3"/>
        <v>20</v>
      </c>
      <c r="N16" s="88">
        <v>86</v>
      </c>
      <c r="O16" s="88">
        <v>26</v>
      </c>
      <c r="P16" s="72">
        <f t="shared" si="4"/>
        <v>30.232558139534881</v>
      </c>
    </row>
    <row r="17" spans="1:16" ht="20.100000000000001" customHeight="1">
      <c r="A17" s="77" t="s">
        <v>212</v>
      </c>
      <c r="B17" s="88">
        <v>193</v>
      </c>
      <c r="C17" s="88">
        <v>46</v>
      </c>
      <c r="D17" s="72">
        <f t="shared" si="0"/>
        <v>23.834196891191709</v>
      </c>
      <c r="E17" s="88">
        <v>238</v>
      </c>
      <c r="F17" s="88">
        <v>87</v>
      </c>
      <c r="G17" s="72">
        <f t="shared" si="1"/>
        <v>36.554621848739494</v>
      </c>
      <c r="H17" s="88">
        <v>295</v>
      </c>
      <c r="I17" s="88">
        <v>134</v>
      </c>
      <c r="J17" s="72">
        <f t="shared" si="2"/>
        <v>45.423728813559322</v>
      </c>
      <c r="K17" s="88">
        <v>94</v>
      </c>
      <c r="L17" s="88">
        <v>27</v>
      </c>
      <c r="M17" s="72">
        <f t="shared" si="3"/>
        <v>28.723404255319153</v>
      </c>
      <c r="N17" s="88">
        <v>73</v>
      </c>
      <c r="O17" s="88">
        <v>18</v>
      </c>
      <c r="P17" s="72">
        <f t="shared" si="4"/>
        <v>24.657534246575342</v>
      </c>
    </row>
    <row r="18" spans="1:16" ht="20.100000000000001" customHeight="1">
      <c r="A18" s="77" t="s">
        <v>206</v>
      </c>
      <c r="B18" s="88">
        <v>265</v>
      </c>
      <c r="C18" s="88">
        <v>45</v>
      </c>
      <c r="D18" s="72">
        <f t="shared" si="0"/>
        <v>16.981132075471699</v>
      </c>
      <c r="E18" s="88">
        <v>229</v>
      </c>
      <c r="F18" s="88">
        <v>36</v>
      </c>
      <c r="G18" s="72">
        <f t="shared" si="1"/>
        <v>15.72052401746725</v>
      </c>
      <c r="H18" s="88">
        <v>159</v>
      </c>
      <c r="I18" s="88">
        <v>26</v>
      </c>
      <c r="J18" s="72">
        <f t="shared" si="2"/>
        <v>16.352201257861633</v>
      </c>
      <c r="K18" s="88">
        <v>134</v>
      </c>
      <c r="L18" s="88">
        <v>31</v>
      </c>
      <c r="M18" s="72">
        <f t="shared" si="3"/>
        <v>23.134328358208954</v>
      </c>
      <c r="N18" s="88">
        <v>86</v>
      </c>
      <c r="O18" s="88">
        <v>20</v>
      </c>
      <c r="P18" s="72">
        <f t="shared" si="4"/>
        <v>23.255813953488371</v>
      </c>
    </row>
    <row r="19" spans="1:16" ht="20.100000000000001" customHeight="1">
      <c r="A19" s="77" t="s">
        <v>224</v>
      </c>
      <c r="B19" s="88">
        <v>16</v>
      </c>
      <c r="C19" s="88">
        <v>3</v>
      </c>
      <c r="D19" s="72">
        <f t="shared" si="0"/>
        <v>18.75</v>
      </c>
      <c r="E19" s="88">
        <v>20</v>
      </c>
      <c r="F19" s="88">
        <v>7</v>
      </c>
      <c r="G19" s="72">
        <f t="shared" si="1"/>
        <v>35</v>
      </c>
      <c r="H19" s="88">
        <v>24</v>
      </c>
      <c r="I19" s="88">
        <v>3</v>
      </c>
      <c r="J19" s="72">
        <f t="shared" si="2"/>
        <v>12.5</v>
      </c>
      <c r="K19" s="88">
        <v>19</v>
      </c>
      <c r="L19" s="88">
        <v>8</v>
      </c>
      <c r="M19" s="72">
        <f t="shared" si="3"/>
        <v>42.105263157894733</v>
      </c>
      <c r="N19" s="88">
        <v>19</v>
      </c>
      <c r="O19" s="88">
        <v>7</v>
      </c>
      <c r="P19" s="72">
        <f t="shared" si="4"/>
        <v>36.84210526315789</v>
      </c>
    </row>
    <row r="20" spans="1:16" ht="21.75" customHeight="1">
      <c r="A20" s="77" t="s">
        <v>225</v>
      </c>
      <c r="B20" s="88">
        <v>10</v>
      </c>
      <c r="C20" s="88">
        <v>1</v>
      </c>
      <c r="D20" s="72">
        <f t="shared" si="0"/>
        <v>10</v>
      </c>
      <c r="E20" s="88">
        <v>3</v>
      </c>
      <c r="F20" s="88">
        <v>1</v>
      </c>
      <c r="G20" s="72">
        <f t="shared" si="1"/>
        <v>33.333333333333329</v>
      </c>
      <c r="H20" s="88">
        <v>7</v>
      </c>
      <c r="I20" s="88">
        <v>2</v>
      </c>
      <c r="J20" s="72">
        <f t="shared" si="2"/>
        <v>28.571428571428569</v>
      </c>
      <c r="K20" s="88">
        <v>10</v>
      </c>
      <c r="L20" s="88">
        <v>1</v>
      </c>
      <c r="M20" s="72">
        <f t="shared" si="3"/>
        <v>10</v>
      </c>
      <c r="N20" s="88">
        <v>9</v>
      </c>
      <c r="O20" s="88">
        <v>2</v>
      </c>
      <c r="P20" s="72">
        <f t="shared" si="4"/>
        <v>22.222222222222221</v>
      </c>
    </row>
    <row r="21" spans="1:16" ht="20.100000000000001" customHeight="1">
      <c r="A21" s="77" t="s">
        <v>218</v>
      </c>
      <c r="B21" s="88">
        <v>55</v>
      </c>
      <c r="C21" s="88">
        <v>15</v>
      </c>
      <c r="D21" s="72">
        <f t="shared" si="0"/>
        <v>27.27272727272727</v>
      </c>
      <c r="E21" s="88">
        <v>64</v>
      </c>
      <c r="F21" s="88">
        <v>21</v>
      </c>
      <c r="G21" s="72">
        <f t="shared" si="1"/>
        <v>32.8125</v>
      </c>
      <c r="H21" s="88">
        <v>66</v>
      </c>
      <c r="I21" s="88">
        <v>18</v>
      </c>
      <c r="J21" s="72">
        <f t="shared" si="2"/>
        <v>27.27272727272727</v>
      </c>
      <c r="K21" s="88">
        <v>45</v>
      </c>
      <c r="L21" s="88">
        <v>5</v>
      </c>
      <c r="M21" s="72">
        <f t="shared" si="3"/>
        <v>11.111111111111111</v>
      </c>
      <c r="N21" s="88">
        <v>24</v>
      </c>
      <c r="O21" s="88">
        <v>5</v>
      </c>
      <c r="P21" s="72">
        <f t="shared" si="4"/>
        <v>20.833333333333336</v>
      </c>
    </row>
    <row r="22" spans="1:16" ht="20.100000000000001" customHeight="1">
      <c r="A22" s="77" t="s">
        <v>207</v>
      </c>
      <c r="B22" s="88">
        <v>34</v>
      </c>
      <c r="C22" s="88">
        <v>10</v>
      </c>
      <c r="D22" s="72">
        <f t="shared" si="0"/>
        <v>29.411764705882355</v>
      </c>
      <c r="E22" s="88">
        <v>44</v>
      </c>
      <c r="F22" s="88">
        <v>14</v>
      </c>
      <c r="G22" s="72">
        <f t="shared" si="1"/>
        <v>31.818181818181817</v>
      </c>
      <c r="H22" s="88">
        <v>35</v>
      </c>
      <c r="I22" s="88">
        <v>9</v>
      </c>
      <c r="J22" s="72">
        <f t="shared" si="2"/>
        <v>25.714285714285712</v>
      </c>
      <c r="K22" s="88">
        <v>31</v>
      </c>
      <c r="L22" s="88">
        <v>9</v>
      </c>
      <c r="M22" s="72">
        <f t="shared" si="3"/>
        <v>29.032258064516132</v>
      </c>
      <c r="N22" s="88">
        <v>32</v>
      </c>
      <c r="O22" s="88">
        <v>10</v>
      </c>
      <c r="P22" s="72">
        <f t="shared" si="4"/>
        <v>31.25</v>
      </c>
    </row>
    <row r="23" spans="1:16" ht="20.100000000000001" customHeight="1">
      <c r="A23" s="77" t="s">
        <v>238</v>
      </c>
      <c r="B23" s="88">
        <v>5</v>
      </c>
      <c r="C23" s="88">
        <v>3</v>
      </c>
      <c r="D23" s="72">
        <f t="shared" si="0"/>
        <v>60</v>
      </c>
      <c r="E23" s="88">
        <v>4</v>
      </c>
      <c r="F23" s="88">
        <v>2</v>
      </c>
      <c r="G23" s="72">
        <f t="shared" si="1"/>
        <v>50</v>
      </c>
      <c r="H23" s="88">
        <v>5</v>
      </c>
      <c r="I23" s="88">
        <v>3</v>
      </c>
      <c r="J23" s="72">
        <f t="shared" si="2"/>
        <v>60</v>
      </c>
      <c r="K23" s="88">
        <v>4</v>
      </c>
      <c r="L23" s="88">
        <v>2</v>
      </c>
      <c r="M23" s="72">
        <f t="shared" si="3"/>
        <v>50</v>
      </c>
      <c r="N23" s="88">
        <v>5</v>
      </c>
      <c r="O23" s="88">
        <v>1</v>
      </c>
      <c r="P23" s="72">
        <f t="shared" si="4"/>
        <v>20</v>
      </c>
    </row>
    <row r="24" spans="1:16" ht="20.100000000000001" customHeight="1">
      <c r="A24" s="77" t="s">
        <v>274</v>
      </c>
      <c r="B24" s="88">
        <v>3</v>
      </c>
      <c r="C24" s="88">
        <v>1</v>
      </c>
      <c r="D24" s="72">
        <f t="shared" si="0"/>
        <v>33.333333333333329</v>
      </c>
      <c r="E24" s="88">
        <v>2</v>
      </c>
      <c r="F24" s="88" t="s">
        <v>248</v>
      </c>
      <c r="G24" s="72" t="str">
        <f t="shared" si="1"/>
        <v>-</v>
      </c>
      <c r="H24" s="88">
        <v>4</v>
      </c>
      <c r="I24" s="88" t="s">
        <v>248</v>
      </c>
      <c r="J24" s="72" t="str">
        <f t="shared" si="2"/>
        <v>-</v>
      </c>
      <c r="K24" s="88">
        <v>9</v>
      </c>
      <c r="L24" s="88">
        <v>1</v>
      </c>
      <c r="M24" s="72">
        <f t="shared" si="3"/>
        <v>11.111111111111111</v>
      </c>
      <c r="N24" s="88">
        <v>5</v>
      </c>
      <c r="O24" s="88">
        <v>2</v>
      </c>
      <c r="P24" s="72">
        <f t="shared" si="4"/>
        <v>40</v>
      </c>
    </row>
    <row r="25" spans="1:16" ht="20.100000000000001" customHeight="1">
      <c r="A25" s="77" t="s">
        <v>189</v>
      </c>
      <c r="B25" s="88">
        <v>198</v>
      </c>
      <c r="C25" s="88">
        <v>22</v>
      </c>
      <c r="D25" s="72">
        <f t="shared" si="0"/>
        <v>11.111111111111111</v>
      </c>
      <c r="E25" s="88">
        <v>184</v>
      </c>
      <c r="F25" s="88">
        <v>21</v>
      </c>
      <c r="G25" s="72">
        <f t="shared" si="1"/>
        <v>11.413043478260869</v>
      </c>
      <c r="H25" s="88">
        <v>124</v>
      </c>
      <c r="I25" s="88">
        <v>17</v>
      </c>
      <c r="J25" s="72">
        <f t="shared" si="2"/>
        <v>13.709677419354838</v>
      </c>
      <c r="K25" s="88">
        <v>201</v>
      </c>
      <c r="L25" s="88">
        <v>23</v>
      </c>
      <c r="M25" s="72">
        <f t="shared" si="3"/>
        <v>11.442786069651742</v>
      </c>
      <c r="N25" s="88">
        <v>162</v>
      </c>
      <c r="O25" s="88">
        <v>32</v>
      </c>
      <c r="P25" s="72">
        <f t="shared" si="4"/>
        <v>19.753086419753085</v>
      </c>
    </row>
    <row r="26" spans="1:16" ht="20.100000000000001" customHeight="1">
      <c r="A26" s="77" t="s">
        <v>198</v>
      </c>
      <c r="B26" s="88">
        <v>232</v>
      </c>
      <c r="C26" s="88">
        <v>36</v>
      </c>
      <c r="D26" s="72">
        <f t="shared" si="0"/>
        <v>15.517241379310345</v>
      </c>
      <c r="E26" s="88">
        <v>228</v>
      </c>
      <c r="F26" s="88">
        <v>37</v>
      </c>
      <c r="G26" s="72">
        <f t="shared" si="1"/>
        <v>16.228070175438596</v>
      </c>
      <c r="H26" s="88">
        <v>288</v>
      </c>
      <c r="I26" s="88">
        <v>56</v>
      </c>
      <c r="J26" s="72">
        <f t="shared" si="2"/>
        <v>19.444444444444446</v>
      </c>
      <c r="K26" s="88">
        <v>374</v>
      </c>
      <c r="L26" s="88">
        <v>50</v>
      </c>
      <c r="M26" s="72">
        <f t="shared" si="3"/>
        <v>13.368983957219251</v>
      </c>
      <c r="N26" s="88">
        <v>409</v>
      </c>
      <c r="O26" s="88">
        <v>67</v>
      </c>
      <c r="P26" s="72">
        <f t="shared" si="4"/>
        <v>16.381418092909534</v>
      </c>
    </row>
    <row r="27" spans="1:16" ht="20.100000000000001" customHeight="1">
      <c r="A27" s="77" t="s">
        <v>247</v>
      </c>
      <c r="B27" s="88">
        <v>31</v>
      </c>
      <c r="C27" s="88">
        <v>6</v>
      </c>
      <c r="D27" s="72">
        <f t="shared" si="0"/>
        <v>19.35483870967742</v>
      </c>
      <c r="E27" s="88">
        <v>38</v>
      </c>
      <c r="F27" s="88">
        <v>2</v>
      </c>
      <c r="G27" s="72">
        <f t="shared" si="1"/>
        <v>5.2631578947368416</v>
      </c>
      <c r="H27" s="88">
        <v>24</v>
      </c>
      <c r="I27" s="88">
        <v>3</v>
      </c>
      <c r="J27" s="72">
        <f t="shared" si="2"/>
        <v>12.5</v>
      </c>
      <c r="K27" s="88">
        <v>29</v>
      </c>
      <c r="L27" s="88">
        <v>6</v>
      </c>
      <c r="M27" s="72">
        <f t="shared" si="3"/>
        <v>20.689655172413794</v>
      </c>
      <c r="N27" s="88">
        <v>20</v>
      </c>
      <c r="O27" s="88">
        <v>3</v>
      </c>
      <c r="P27" s="72">
        <f t="shared" si="4"/>
        <v>15</v>
      </c>
    </row>
    <row r="28" spans="1:16" ht="20.100000000000001" customHeight="1">
      <c r="A28" s="77" t="s">
        <v>204</v>
      </c>
      <c r="B28" s="88">
        <v>61</v>
      </c>
      <c r="C28" s="88">
        <v>11</v>
      </c>
      <c r="D28" s="72">
        <f t="shared" si="0"/>
        <v>18.032786885245901</v>
      </c>
      <c r="E28" s="88">
        <v>93</v>
      </c>
      <c r="F28" s="88">
        <v>14</v>
      </c>
      <c r="G28" s="72">
        <f t="shared" si="1"/>
        <v>15.053763440860216</v>
      </c>
      <c r="H28" s="88">
        <v>75</v>
      </c>
      <c r="I28" s="88">
        <v>8</v>
      </c>
      <c r="J28" s="72">
        <f t="shared" si="2"/>
        <v>10.666666666666668</v>
      </c>
      <c r="K28" s="88">
        <v>83</v>
      </c>
      <c r="L28" s="88">
        <v>10</v>
      </c>
      <c r="M28" s="72">
        <f t="shared" si="3"/>
        <v>12.048192771084338</v>
      </c>
      <c r="N28" s="88">
        <v>100</v>
      </c>
      <c r="O28" s="88">
        <v>14</v>
      </c>
      <c r="P28" s="72">
        <f t="shared" si="4"/>
        <v>14.000000000000002</v>
      </c>
    </row>
    <row r="29" spans="1:16" ht="20.100000000000001" customHeight="1">
      <c r="A29" s="77" t="s">
        <v>223</v>
      </c>
      <c r="B29" s="88">
        <v>334</v>
      </c>
      <c r="C29" s="88">
        <v>64</v>
      </c>
      <c r="D29" s="72">
        <f t="shared" si="0"/>
        <v>19.161676646706589</v>
      </c>
      <c r="E29" s="88">
        <v>362</v>
      </c>
      <c r="F29" s="88">
        <v>49</v>
      </c>
      <c r="G29" s="72">
        <f t="shared" si="1"/>
        <v>13.535911602209943</v>
      </c>
      <c r="H29" s="88">
        <v>293</v>
      </c>
      <c r="I29" s="88">
        <v>54</v>
      </c>
      <c r="J29" s="72">
        <f t="shared" si="2"/>
        <v>18.430034129692832</v>
      </c>
      <c r="K29" s="88">
        <v>307</v>
      </c>
      <c r="L29" s="88">
        <v>35</v>
      </c>
      <c r="M29" s="72">
        <f t="shared" si="3"/>
        <v>11.400651465798045</v>
      </c>
      <c r="N29" s="88">
        <v>352</v>
      </c>
      <c r="O29" s="88">
        <v>49</v>
      </c>
      <c r="P29" s="72">
        <f t="shared" si="4"/>
        <v>13.920454545454545</v>
      </c>
    </row>
    <row r="30" spans="1:16" ht="20.100000000000001" customHeight="1">
      <c r="A30" s="77" t="s">
        <v>37</v>
      </c>
      <c r="B30" s="88">
        <v>187</v>
      </c>
      <c r="C30" s="88">
        <v>19</v>
      </c>
      <c r="D30" s="72">
        <f t="shared" si="0"/>
        <v>10.160427807486631</v>
      </c>
      <c r="E30" s="88">
        <v>198</v>
      </c>
      <c r="F30" s="88">
        <v>15</v>
      </c>
      <c r="G30" s="72">
        <f t="shared" si="1"/>
        <v>7.5757575757575761</v>
      </c>
      <c r="H30" s="88">
        <v>209</v>
      </c>
      <c r="I30" s="88">
        <v>11</v>
      </c>
      <c r="J30" s="72">
        <f t="shared" si="2"/>
        <v>5.2631578947368416</v>
      </c>
      <c r="K30" s="88">
        <v>343</v>
      </c>
      <c r="L30" s="88">
        <v>46</v>
      </c>
      <c r="M30" s="72">
        <f t="shared" si="3"/>
        <v>13.411078717201166</v>
      </c>
      <c r="N30" s="88">
        <v>420</v>
      </c>
      <c r="O30" s="88">
        <v>57</v>
      </c>
      <c r="P30" s="72">
        <f t="shared" si="4"/>
        <v>13.571428571428571</v>
      </c>
    </row>
    <row r="31" spans="1:16" ht="20.100000000000001" customHeight="1">
      <c r="A31" s="77" t="s">
        <v>34</v>
      </c>
      <c r="B31" s="88">
        <v>376</v>
      </c>
      <c r="C31" s="88">
        <v>34</v>
      </c>
      <c r="D31" s="72">
        <f t="shared" si="0"/>
        <v>9.0425531914893629</v>
      </c>
      <c r="E31" s="88">
        <v>390</v>
      </c>
      <c r="F31" s="88">
        <v>59</v>
      </c>
      <c r="G31" s="72">
        <f t="shared" si="1"/>
        <v>15.128205128205128</v>
      </c>
      <c r="H31" s="88">
        <v>462</v>
      </c>
      <c r="I31" s="88">
        <v>47</v>
      </c>
      <c r="J31" s="72">
        <f t="shared" si="2"/>
        <v>10.173160173160174</v>
      </c>
      <c r="K31" s="88">
        <v>532</v>
      </c>
      <c r="L31" s="88">
        <v>64</v>
      </c>
      <c r="M31" s="72">
        <f t="shared" si="3"/>
        <v>12.030075187969924</v>
      </c>
      <c r="N31" s="88">
        <v>631</v>
      </c>
      <c r="O31" s="88">
        <v>87</v>
      </c>
      <c r="P31" s="72">
        <f t="shared" si="4"/>
        <v>13.787638668779714</v>
      </c>
    </row>
    <row r="32" spans="1:16" ht="20.100000000000001" customHeight="1">
      <c r="A32" s="77" t="s">
        <v>211</v>
      </c>
      <c r="B32" s="88">
        <v>303</v>
      </c>
      <c r="C32" s="88">
        <v>36</v>
      </c>
      <c r="D32" s="72">
        <f t="shared" si="0"/>
        <v>11.881188118811881</v>
      </c>
      <c r="E32" s="88">
        <v>213</v>
      </c>
      <c r="F32" s="88">
        <v>40</v>
      </c>
      <c r="G32" s="72">
        <f t="shared" si="1"/>
        <v>18.779342723004692</v>
      </c>
      <c r="H32" s="88">
        <v>233</v>
      </c>
      <c r="I32" s="88">
        <v>37</v>
      </c>
      <c r="J32" s="72">
        <f t="shared" si="2"/>
        <v>15.879828326180256</v>
      </c>
      <c r="K32" s="88">
        <v>213</v>
      </c>
      <c r="L32" s="88">
        <v>39</v>
      </c>
      <c r="M32" s="72">
        <f t="shared" si="3"/>
        <v>18.30985915492958</v>
      </c>
      <c r="N32" s="88">
        <v>150</v>
      </c>
      <c r="O32" s="88">
        <v>30</v>
      </c>
      <c r="P32" s="72">
        <f t="shared" si="4"/>
        <v>20</v>
      </c>
    </row>
    <row r="33" spans="1:16" ht="20.100000000000001" customHeight="1">
      <c r="A33" s="77" t="s">
        <v>31</v>
      </c>
      <c r="B33" s="88">
        <v>20</v>
      </c>
      <c r="C33" s="88">
        <v>4</v>
      </c>
      <c r="D33" s="72">
        <f t="shared" si="0"/>
        <v>20</v>
      </c>
      <c r="E33" s="88">
        <v>43</v>
      </c>
      <c r="F33" s="88">
        <v>6</v>
      </c>
      <c r="G33" s="72">
        <f t="shared" si="1"/>
        <v>13.953488372093023</v>
      </c>
      <c r="H33" s="88">
        <v>16</v>
      </c>
      <c r="I33" s="88">
        <v>4</v>
      </c>
      <c r="J33" s="72">
        <f t="shared" si="2"/>
        <v>25</v>
      </c>
      <c r="K33" s="88">
        <v>31</v>
      </c>
      <c r="L33" s="88">
        <v>5</v>
      </c>
      <c r="M33" s="72">
        <f t="shared" si="3"/>
        <v>16.129032258064516</v>
      </c>
      <c r="N33" s="88">
        <v>20</v>
      </c>
      <c r="O33" s="88">
        <v>2</v>
      </c>
      <c r="P33" s="72">
        <f t="shared" si="4"/>
        <v>10</v>
      </c>
    </row>
    <row r="34" spans="1:16" ht="20.100000000000001" customHeight="1">
      <c r="A34" s="77" t="s">
        <v>32</v>
      </c>
      <c r="B34" s="88">
        <v>384</v>
      </c>
      <c r="C34" s="88">
        <v>28</v>
      </c>
      <c r="D34" s="72">
        <f t="shared" si="0"/>
        <v>7.291666666666667</v>
      </c>
      <c r="E34" s="88">
        <v>345</v>
      </c>
      <c r="F34" s="88">
        <v>26</v>
      </c>
      <c r="G34" s="72">
        <f t="shared" si="1"/>
        <v>7.5362318840579716</v>
      </c>
      <c r="H34" s="88">
        <v>313</v>
      </c>
      <c r="I34" s="88">
        <v>13</v>
      </c>
      <c r="J34" s="72">
        <f t="shared" si="2"/>
        <v>4.1533546325878596</v>
      </c>
      <c r="K34" s="88">
        <v>255</v>
      </c>
      <c r="L34" s="88">
        <v>28</v>
      </c>
      <c r="M34" s="72">
        <f t="shared" si="3"/>
        <v>10.980392156862745</v>
      </c>
      <c r="N34" s="88">
        <v>301</v>
      </c>
      <c r="O34" s="88">
        <v>27</v>
      </c>
      <c r="P34" s="72">
        <f t="shared" si="4"/>
        <v>8.9700996677740861</v>
      </c>
    </row>
    <row r="35" spans="1:16" ht="20.100000000000001" customHeight="1">
      <c r="A35" s="77" t="s">
        <v>36</v>
      </c>
      <c r="B35" s="88">
        <v>1847</v>
      </c>
      <c r="C35" s="88">
        <v>173</v>
      </c>
      <c r="D35" s="72">
        <f t="shared" si="0"/>
        <v>9.3665403356794794</v>
      </c>
      <c r="E35" s="88">
        <v>1754</v>
      </c>
      <c r="F35" s="88">
        <v>147</v>
      </c>
      <c r="G35" s="72">
        <f t="shared" si="1"/>
        <v>8.3808437856328393</v>
      </c>
      <c r="H35" s="88">
        <v>1778</v>
      </c>
      <c r="I35" s="88">
        <v>178</v>
      </c>
      <c r="J35" s="72">
        <f t="shared" si="2"/>
        <v>10.011248593925758</v>
      </c>
      <c r="K35" s="88">
        <v>1710</v>
      </c>
      <c r="L35" s="88">
        <v>168</v>
      </c>
      <c r="M35" s="72">
        <f t="shared" si="3"/>
        <v>9.8245614035087723</v>
      </c>
      <c r="N35" s="88">
        <v>1709</v>
      </c>
      <c r="O35" s="88">
        <v>149</v>
      </c>
      <c r="P35" s="72">
        <f t="shared" si="4"/>
        <v>8.7185488589818601</v>
      </c>
    </row>
    <row r="36" spans="1:16" ht="20.100000000000001" customHeight="1">
      <c r="A36" s="77" t="s">
        <v>196</v>
      </c>
      <c r="B36" s="88">
        <v>56</v>
      </c>
      <c r="C36" s="88">
        <v>3</v>
      </c>
      <c r="D36" s="72">
        <f t="shared" si="0"/>
        <v>5.3571428571428568</v>
      </c>
      <c r="E36" s="88">
        <v>133</v>
      </c>
      <c r="F36" s="88">
        <v>6</v>
      </c>
      <c r="G36" s="72">
        <f t="shared" si="1"/>
        <v>4.5112781954887211</v>
      </c>
      <c r="H36" s="88">
        <v>147</v>
      </c>
      <c r="I36" s="88">
        <v>3</v>
      </c>
      <c r="J36" s="72">
        <f t="shared" si="2"/>
        <v>2.0408163265306123</v>
      </c>
      <c r="K36" s="88">
        <v>158</v>
      </c>
      <c r="L36" s="88">
        <v>5</v>
      </c>
      <c r="M36" s="72">
        <f t="shared" si="3"/>
        <v>3.1645569620253164</v>
      </c>
      <c r="N36" s="88">
        <v>185</v>
      </c>
      <c r="O36" s="88">
        <v>15</v>
      </c>
      <c r="P36" s="72">
        <f t="shared" si="4"/>
        <v>8.1081081081081088</v>
      </c>
    </row>
    <row r="37" spans="1:16" ht="20.100000000000001" customHeight="1">
      <c r="A37" s="77" t="s">
        <v>30</v>
      </c>
      <c r="B37" s="88">
        <v>12</v>
      </c>
      <c r="C37" s="88">
        <v>2</v>
      </c>
      <c r="D37" s="72">
        <f t="shared" si="0"/>
        <v>16.666666666666664</v>
      </c>
      <c r="E37" s="88">
        <v>42</v>
      </c>
      <c r="F37" s="88" t="s">
        <v>248</v>
      </c>
      <c r="G37" s="72" t="str">
        <f t="shared" si="1"/>
        <v>-</v>
      </c>
      <c r="H37" s="88">
        <v>19</v>
      </c>
      <c r="I37" s="88">
        <v>1</v>
      </c>
      <c r="J37" s="72">
        <f t="shared" si="2"/>
        <v>5.2631578947368416</v>
      </c>
      <c r="K37" s="88">
        <v>26</v>
      </c>
      <c r="L37" s="88">
        <v>1</v>
      </c>
      <c r="M37" s="72">
        <f t="shared" si="3"/>
        <v>3.8461538461538463</v>
      </c>
      <c r="N37" s="88">
        <v>27</v>
      </c>
      <c r="O37" s="88">
        <v>2</v>
      </c>
      <c r="P37" s="72">
        <f t="shared" si="4"/>
        <v>7.4074074074074066</v>
      </c>
    </row>
    <row r="38" spans="1:16" ht="20.100000000000001" customHeight="1">
      <c r="A38" s="77" t="s">
        <v>208</v>
      </c>
      <c r="B38" s="88">
        <v>10</v>
      </c>
      <c r="C38" s="88">
        <v>3</v>
      </c>
      <c r="D38" s="72">
        <f t="shared" si="0"/>
        <v>30</v>
      </c>
      <c r="E38" s="88">
        <v>10</v>
      </c>
      <c r="F38" s="88">
        <v>2</v>
      </c>
      <c r="G38" s="72">
        <f t="shared" si="1"/>
        <v>20</v>
      </c>
      <c r="H38" s="88">
        <v>17</v>
      </c>
      <c r="I38" s="88">
        <v>3</v>
      </c>
      <c r="J38" s="72">
        <f t="shared" si="2"/>
        <v>17.647058823529413</v>
      </c>
      <c r="K38" s="88">
        <v>19</v>
      </c>
      <c r="L38" s="88">
        <v>3</v>
      </c>
      <c r="M38" s="72">
        <f t="shared" si="3"/>
        <v>15.789473684210526</v>
      </c>
      <c r="N38" s="88">
        <v>20</v>
      </c>
      <c r="O38" s="88">
        <v>3</v>
      </c>
      <c r="P38" s="72">
        <f t="shared" si="4"/>
        <v>15</v>
      </c>
    </row>
    <row r="39" spans="1:16" ht="20.100000000000001" customHeight="1">
      <c r="A39" s="77" t="s">
        <v>39</v>
      </c>
      <c r="B39" s="88">
        <v>1100</v>
      </c>
      <c r="C39" s="88">
        <v>53</v>
      </c>
      <c r="D39" s="72">
        <f t="shared" si="0"/>
        <v>4.8181818181818183</v>
      </c>
      <c r="E39" s="88">
        <v>1344</v>
      </c>
      <c r="F39" s="88">
        <v>48</v>
      </c>
      <c r="G39" s="72">
        <f t="shared" si="1"/>
        <v>3.5714285714285712</v>
      </c>
      <c r="H39" s="88">
        <v>1194</v>
      </c>
      <c r="I39" s="88">
        <v>58</v>
      </c>
      <c r="J39" s="72">
        <f t="shared" si="2"/>
        <v>4.857621440536013</v>
      </c>
      <c r="K39" s="88">
        <v>1163</v>
      </c>
      <c r="L39" s="88">
        <v>52</v>
      </c>
      <c r="M39" s="72">
        <f t="shared" si="3"/>
        <v>4.4711951848667244</v>
      </c>
      <c r="N39" s="88">
        <v>1113</v>
      </c>
      <c r="O39" s="88">
        <v>38</v>
      </c>
      <c r="P39" s="72">
        <f t="shared" si="4"/>
        <v>3.4141958670260557</v>
      </c>
    </row>
    <row r="40" spans="1:16" ht="20.100000000000001" customHeight="1">
      <c r="A40" s="77" t="s">
        <v>193</v>
      </c>
      <c r="B40" s="88">
        <v>84</v>
      </c>
      <c r="C40" s="88">
        <v>2</v>
      </c>
      <c r="D40" s="72">
        <f t="shared" si="0"/>
        <v>2.3809523809523809</v>
      </c>
      <c r="E40" s="88">
        <v>85</v>
      </c>
      <c r="F40" s="88">
        <v>1</v>
      </c>
      <c r="G40" s="72">
        <f t="shared" si="1"/>
        <v>1.1764705882352942</v>
      </c>
      <c r="H40" s="88">
        <v>97</v>
      </c>
      <c r="I40" s="88">
        <v>4</v>
      </c>
      <c r="J40" s="72">
        <f t="shared" si="2"/>
        <v>4.1237113402061851</v>
      </c>
      <c r="K40" s="88">
        <v>57</v>
      </c>
      <c r="L40" s="88">
        <v>3</v>
      </c>
      <c r="M40" s="72">
        <f t="shared" si="3"/>
        <v>5.2631578947368416</v>
      </c>
      <c r="N40" s="88">
        <v>70</v>
      </c>
      <c r="O40" s="88">
        <v>2</v>
      </c>
      <c r="P40" s="72">
        <f t="shared" si="4"/>
        <v>2.8571428571428572</v>
      </c>
    </row>
    <row r="41" spans="1:16" ht="20.100000000000001" customHeight="1">
      <c r="A41" s="77" t="s">
        <v>33</v>
      </c>
      <c r="B41" s="88">
        <v>1444</v>
      </c>
      <c r="C41" s="88">
        <v>16</v>
      </c>
      <c r="D41" s="72">
        <f t="shared" si="0"/>
        <v>1.10803324099723</v>
      </c>
      <c r="E41" s="88">
        <v>1708</v>
      </c>
      <c r="F41" s="88">
        <v>17</v>
      </c>
      <c r="G41" s="72">
        <f t="shared" si="1"/>
        <v>0.99531615925058559</v>
      </c>
      <c r="H41" s="88">
        <v>1502</v>
      </c>
      <c r="I41" s="88">
        <v>22</v>
      </c>
      <c r="J41" s="72">
        <f t="shared" si="2"/>
        <v>1.4647137150466045</v>
      </c>
      <c r="K41" s="88">
        <v>1486</v>
      </c>
      <c r="L41" s="88">
        <v>38</v>
      </c>
      <c r="M41" s="72">
        <f t="shared" si="3"/>
        <v>2.5572005383580079</v>
      </c>
      <c r="N41" s="88">
        <v>1208</v>
      </c>
      <c r="O41" s="88">
        <v>27</v>
      </c>
      <c r="P41" s="72">
        <f t="shared" si="4"/>
        <v>2.2350993377483444</v>
      </c>
    </row>
    <row r="42" spans="1:16" ht="20.100000000000001" customHeight="1">
      <c r="A42" s="77" t="s">
        <v>41</v>
      </c>
      <c r="B42" s="88">
        <v>43281</v>
      </c>
      <c r="C42" s="88">
        <v>788</v>
      </c>
      <c r="D42" s="72">
        <f t="shared" si="0"/>
        <v>1.8206603359441786</v>
      </c>
      <c r="E42" s="88">
        <v>44541</v>
      </c>
      <c r="F42" s="88">
        <v>934</v>
      </c>
      <c r="G42" s="72">
        <f t="shared" si="1"/>
        <v>2.0969443883163827</v>
      </c>
      <c r="H42" s="88">
        <v>42218</v>
      </c>
      <c r="I42" s="88">
        <v>919</v>
      </c>
      <c r="J42" s="72">
        <f t="shared" si="2"/>
        <v>2.1767966270311243</v>
      </c>
      <c r="K42" s="88">
        <v>33031</v>
      </c>
      <c r="L42" s="88">
        <v>822</v>
      </c>
      <c r="M42" s="72">
        <f t="shared" si="3"/>
        <v>2.4885713420725986</v>
      </c>
      <c r="N42" s="88">
        <v>12914</v>
      </c>
      <c r="O42" s="88">
        <v>270</v>
      </c>
      <c r="P42" s="72">
        <f t="shared" si="4"/>
        <v>2.0907542202261111</v>
      </c>
    </row>
    <row r="43" spans="1:16" ht="20.100000000000001" customHeight="1">
      <c r="A43" s="77" t="s">
        <v>40</v>
      </c>
      <c r="B43" s="88">
        <v>754</v>
      </c>
      <c r="C43" s="88">
        <v>14</v>
      </c>
      <c r="D43" s="72">
        <f t="shared" si="0"/>
        <v>1.8567639257294428</v>
      </c>
      <c r="E43" s="88">
        <v>606</v>
      </c>
      <c r="F43" s="88">
        <v>22</v>
      </c>
      <c r="G43" s="72">
        <f t="shared" si="1"/>
        <v>3.6303630363036308</v>
      </c>
      <c r="H43" s="88">
        <v>563</v>
      </c>
      <c r="I43" s="88">
        <v>8</v>
      </c>
      <c r="J43" s="72">
        <f t="shared" si="2"/>
        <v>1.4209591474245116</v>
      </c>
      <c r="K43" s="88">
        <v>927</v>
      </c>
      <c r="L43" s="88">
        <v>24</v>
      </c>
      <c r="M43" s="72">
        <f t="shared" si="3"/>
        <v>2.5889967637540456</v>
      </c>
      <c r="N43" s="88">
        <v>824</v>
      </c>
      <c r="O43" s="88">
        <v>16</v>
      </c>
      <c r="P43" s="72">
        <f t="shared" si="4"/>
        <v>1.9417475728155338</v>
      </c>
    </row>
    <row r="44" spans="1:16" ht="20.100000000000001" customHeight="1">
      <c r="A44" s="77" t="s">
        <v>38</v>
      </c>
      <c r="B44" s="88">
        <v>3</v>
      </c>
      <c r="C44" s="88" t="s">
        <v>248</v>
      </c>
      <c r="D44" s="72" t="str">
        <f t="shared" si="0"/>
        <v>-</v>
      </c>
      <c r="E44" s="88">
        <v>160</v>
      </c>
      <c r="F44" s="88" t="s">
        <v>248</v>
      </c>
      <c r="G44" s="72" t="str">
        <f t="shared" si="1"/>
        <v>-</v>
      </c>
      <c r="H44" s="88">
        <v>281</v>
      </c>
      <c r="I44" s="88">
        <v>3</v>
      </c>
      <c r="J44" s="72">
        <f t="shared" si="2"/>
        <v>1.0676156583629894</v>
      </c>
      <c r="K44" s="88">
        <v>441</v>
      </c>
      <c r="L44" s="88">
        <v>7</v>
      </c>
      <c r="M44" s="72">
        <f t="shared" si="3"/>
        <v>1.5873015873015872</v>
      </c>
      <c r="N44" s="88">
        <v>2573</v>
      </c>
      <c r="O44" s="88">
        <v>43</v>
      </c>
      <c r="P44" s="72">
        <f t="shared" si="4"/>
        <v>1.6712009327633111</v>
      </c>
    </row>
    <row r="45" spans="1:16" ht="20.100000000000001" customHeight="1">
      <c r="A45" s="77" t="s">
        <v>186</v>
      </c>
      <c r="B45" s="88">
        <v>180</v>
      </c>
      <c r="C45" s="88">
        <v>9</v>
      </c>
      <c r="D45" s="72">
        <f t="shared" si="0"/>
        <v>5</v>
      </c>
      <c r="E45" s="88">
        <v>175</v>
      </c>
      <c r="F45" s="88">
        <v>9</v>
      </c>
      <c r="G45" s="72">
        <f t="shared" si="1"/>
        <v>5.1428571428571423</v>
      </c>
      <c r="H45" s="88">
        <v>161</v>
      </c>
      <c r="I45" s="88">
        <v>5</v>
      </c>
      <c r="J45" s="72">
        <f t="shared" si="2"/>
        <v>3.1055900621118013</v>
      </c>
      <c r="K45" s="88">
        <v>161</v>
      </c>
      <c r="L45" s="88">
        <v>8</v>
      </c>
      <c r="M45" s="72">
        <f t="shared" si="3"/>
        <v>4.9689440993788816</v>
      </c>
      <c r="N45" s="88">
        <v>134</v>
      </c>
      <c r="O45" s="88">
        <v>2</v>
      </c>
      <c r="P45" s="72">
        <f t="shared" si="4"/>
        <v>1.4925373134328357</v>
      </c>
    </row>
    <row r="46" spans="1:16" ht="20.100000000000001" customHeight="1">
      <c r="A46" s="77" t="s">
        <v>116</v>
      </c>
      <c r="B46" s="88">
        <v>286</v>
      </c>
      <c r="C46" s="88">
        <v>6</v>
      </c>
      <c r="D46" s="72">
        <f t="shared" si="0"/>
        <v>2.0979020979020979</v>
      </c>
      <c r="E46" s="88">
        <v>320</v>
      </c>
      <c r="F46" s="88">
        <v>6</v>
      </c>
      <c r="G46" s="72">
        <f t="shared" si="1"/>
        <v>1.875</v>
      </c>
      <c r="H46" s="88">
        <v>276</v>
      </c>
      <c r="I46" s="88">
        <v>5</v>
      </c>
      <c r="J46" s="72">
        <f t="shared" si="2"/>
        <v>1.8115942028985508</v>
      </c>
      <c r="K46" s="88">
        <v>359</v>
      </c>
      <c r="L46" s="88">
        <v>8</v>
      </c>
      <c r="M46" s="72">
        <f t="shared" si="3"/>
        <v>2.2284122562674096</v>
      </c>
      <c r="N46" s="88">
        <v>378</v>
      </c>
      <c r="O46" s="88">
        <v>3</v>
      </c>
      <c r="P46" s="72">
        <f t="shared" si="4"/>
        <v>0.79365079365079361</v>
      </c>
    </row>
    <row r="47" spans="1:16" ht="20.100000000000001" customHeight="1">
      <c r="A47" s="77" t="s">
        <v>185</v>
      </c>
      <c r="B47" s="88">
        <v>45</v>
      </c>
      <c r="C47" s="88">
        <v>11</v>
      </c>
      <c r="D47" s="72">
        <f t="shared" si="0"/>
        <v>24.444444444444443</v>
      </c>
      <c r="E47" s="88">
        <v>18</v>
      </c>
      <c r="F47" s="88">
        <v>3</v>
      </c>
      <c r="G47" s="72">
        <f t="shared" si="1"/>
        <v>16.666666666666664</v>
      </c>
      <c r="H47" s="88">
        <v>33</v>
      </c>
      <c r="I47" s="88">
        <v>3</v>
      </c>
      <c r="J47" s="72">
        <f t="shared" si="2"/>
        <v>9.0909090909090917</v>
      </c>
      <c r="K47" s="88">
        <v>29</v>
      </c>
      <c r="L47" s="88">
        <v>5</v>
      </c>
      <c r="M47" s="72">
        <f t="shared" si="3"/>
        <v>17.241379310344829</v>
      </c>
      <c r="N47" s="88">
        <v>10</v>
      </c>
      <c r="O47" s="88" t="s">
        <v>248</v>
      </c>
      <c r="P47" s="72" t="str">
        <f t="shared" si="4"/>
        <v>-</v>
      </c>
    </row>
    <row r="48" spans="1:16" ht="20.100000000000001" customHeight="1">
      <c r="A48" s="77" t="s">
        <v>246</v>
      </c>
      <c r="B48" s="88">
        <v>8</v>
      </c>
      <c r="C48" s="88">
        <v>1</v>
      </c>
      <c r="D48" s="72">
        <f t="shared" si="0"/>
        <v>12.5</v>
      </c>
      <c r="E48" s="88">
        <v>14</v>
      </c>
      <c r="F48" s="88">
        <v>1</v>
      </c>
      <c r="G48" s="72">
        <f t="shared" si="1"/>
        <v>7.1428571428571423</v>
      </c>
      <c r="H48" s="88">
        <v>6</v>
      </c>
      <c r="I48" s="88" t="s">
        <v>248</v>
      </c>
      <c r="J48" s="72" t="str">
        <f t="shared" si="2"/>
        <v>-</v>
      </c>
      <c r="K48" s="88" t="s">
        <v>248</v>
      </c>
      <c r="L48" s="88" t="s">
        <v>248</v>
      </c>
      <c r="M48" s="72" t="str">
        <f t="shared" si="3"/>
        <v>-</v>
      </c>
      <c r="N48" s="88" t="s">
        <v>248</v>
      </c>
      <c r="O48" s="88" t="s">
        <v>248</v>
      </c>
      <c r="P48" s="72" t="str">
        <f t="shared" si="4"/>
        <v>-</v>
      </c>
    </row>
    <row r="49" spans="1:16" ht="20.100000000000001" customHeight="1">
      <c r="A49" s="77" t="s">
        <v>271</v>
      </c>
      <c r="B49" s="88" t="s">
        <v>248</v>
      </c>
      <c r="C49" s="88" t="s">
        <v>248</v>
      </c>
      <c r="D49" s="72" t="str">
        <f t="shared" si="0"/>
        <v>-</v>
      </c>
      <c r="E49" s="88" t="s">
        <v>248</v>
      </c>
      <c r="F49" s="88" t="s">
        <v>248</v>
      </c>
      <c r="G49" s="72" t="str">
        <f t="shared" si="1"/>
        <v>-</v>
      </c>
      <c r="H49" s="88" t="s">
        <v>248</v>
      </c>
      <c r="I49" s="88" t="s">
        <v>248</v>
      </c>
      <c r="J49" s="72" t="str">
        <f t="shared" si="2"/>
        <v>-</v>
      </c>
      <c r="K49" s="88" t="s">
        <v>248</v>
      </c>
      <c r="L49" s="88" t="s">
        <v>248</v>
      </c>
      <c r="M49" s="72" t="str">
        <f t="shared" si="3"/>
        <v>-</v>
      </c>
      <c r="N49" s="88" t="s">
        <v>248</v>
      </c>
      <c r="O49" s="88" t="s">
        <v>248</v>
      </c>
      <c r="P49" s="72" t="str">
        <f t="shared" si="4"/>
        <v>-</v>
      </c>
    </row>
    <row r="50" spans="1:16" ht="20.100000000000001" customHeight="1">
      <c r="A50" s="77" t="s">
        <v>200</v>
      </c>
      <c r="B50" s="88">
        <v>4</v>
      </c>
      <c r="C50" s="88" t="s">
        <v>248</v>
      </c>
      <c r="D50" s="72" t="str">
        <f t="shared" si="0"/>
        <v>-</v>
      </c>
      <c r="E50" s="88">
        <v>8</v>
      </c>
      <c r="F50" s="88">
        <v>1</v>
      </c>
      <c r="G50" s="72">
        <f t="shared" si="1"/>
        <v>12.5</v>
      </c>
      <c r="H50" s="88">
        <v>2</v>
      </c>
      <c r="I50" s="88" t="s">
        <v>248</v>
      </c>
      <c r="J50" s="72" t="str">
        <f t="shared" si="2"/>
        <v>-</v>
      </c>
      <c r="K50" s="88">
        <v>7</v>
      </c>
      <c r="L50" s="88" t="s">
        <v>248</v>
      </c>
      <c r="M50" s="72" t="str">
        <f t="shared" si="3"/>
        <v>-</v>
      </c>
      <c r="N50" s="88">
        <v>6</v>
      </c>
      <c r="O50" s="88" t="s">
        <v>248</v>
      </c>
      <c r="P50" s="72" t="str">
        <f t="shared" si="4"/>
        <v>-</v>
      </c>
    </row>
    <row r="51" spans="1:16" ht="20.100000000000001" customHeight="1">
      <c r="A51" s="77" t="s">
        <v>272</v>
      </c>
      <c r="B51" s="88" t="s">
        <v>248</v>
      </c>
      <c r="C51" s="88" t="s">
        <v>248</v>
      </c>
      <c r="D51" s="72" t="str">
        <f t="shared" si="0"/>
        <v>-</v>
      </c>
      <c r="E51" s="88" t="s">
        <v>248</v>
      </c>
      <c r="F51" s="88" t="s">
        <v>248</v>
      </c>
      <c r="G51" s="72" t="str">
        <f t="shared" si="1"/>
        <v>-</v>
      </c>
      <c r="H51" s="88" t="s">
        <v>248</v>
      </c>
      <c r="I51" s="88" t="s">
        <v>248</v>
      </c>
      <c r="J51" s="72" t="str">
        <f t="shared" si="2"/>
        <v>-</v>
      </c>
      <c r="K51" s="88" t="s">
        <v>248</v>
      </c>
      <c r="L51" s="88" t="s">
        <v>248</v>
      </c>
      <c r="M51" s="72" t="str">
        <f t="shared" si="3"/>
        <v>-</v>
      </c>
      <c r="N51" s="88" t="s">
        <v>248</v>
      </c>
      <c r="O51" s="88" t="s">
        <v>248</v>
      </c>
      <c r="P51" s="72" t="str">
        <f t="shared" si="4"/>
        <v>-</v>
      </c>
    </row>
    <row r="52" spans="1:16" ht="20.100000000000001" customHeight="1">
      <c r="A52" s="77" t="s">
        <v>273</v>
      </c>
      <c r="B52" s="88" t="s">
        <v>248</v>
      </c>
      <c r="C52" s="88" t="s">
        <v>248</v>
      </c>
      <c r="D52" s="72" t="str">
        <f t="shared" si="0"/>
        <v>-</v>
      </c>
      <c r="E52" s="88">
        <v>1</v>
      </c>
      <c r="F52" s="88">
        <v>1</v>
      </c>
      <c r="G52" s="72">
        <f t="shared" si="1"/>
        <v>100</v>
      </c>
      <c r="H52" s="88" t="s">
        <v>248</v>
      </c>
      <c r="I52" s="88" t="s">
        <v>248</v>
      </c>
      <c r="J52" s="72" t="str">
        <f t="shared" si="2"/>
        <v>-</v>
      </c>
      <c r="K52" s="88" t="s">
        <v>248</v>
      </c>
      <c r="L52" s="88" t="s">
        <v>248</v>
      </c>
      <c r="M52" s="72" t="str">
        <f t="shared" si="3"/>
        <v>-</v>
      </c>
      <c r="N52" s="88" t="s">
        <v>248</v>
      </c>
      <c r="O52" s="88" t="s">
        <v>248</v>
      </c>
      <c r="P52" s="72" t="str">
        <f t="shared" si="4"/>
        <v>-</v>
      </c>
    </row>
    <row r="53" spans="1:16" ht="20.100000000000001" customHeight="1">
      <c r="A53" s="77" t="s">
        <v>244</v>
      </c>
      <c r="B53" s="88">
        <v>1</v>
      </c>
      <c r="C53" s="88" t="s">
        <v>248</v>
      </c>
      <c r="D53" s="72" t="str">
        <f t="shared" si="0"/>
        <v>-</v>
      </c>
      <c r="E53" s="88">
        <v>1</v>
      </c>
      <c r="F53" s="88" t="s">
        <v>248</v>
      </c>
      <c r="G53" s="72" t="str">
        <f t="shared" si="1"/>
        <v>-</v>
      </c>
      <c r="H53" s="88">
        <v>13</v>
      </c>
      <c r="I53" s="88">
        <v>3</v>
      </c>
      <c r="J53" s="72">
        <f t="shared" si="2"/>
        <v>23.076923076923077</v>
      </c>
      <c r="K53" s="88">
        <v>1</v>
      </c>
      <c r="L53" s="88" t="s">
        <v>248</v>
      </c>
      <c r="M53" s="72" t="str">
        <f t="shared" si="3"/>
        <v>-</v>
      </c>
      <c r="N53" s="88" t="s">
        <v>248</v>
      </c>
      <c r="O53" s="88" t="s">
        <v>248</v>
      </c>
      <c r="P53" s="72" t="str">
        <f t="shared" si="4"/>
        <v>-</v>
      </c>
    </row>
    <row r="54" spans="1:16" ht="20.100000000000001" customHeight="1">
      <c r="A54" s="77" t="s">
        <v>242</v>
      </c>
      <c r="B54" s="88" t="s">
        <v>248</v>
      </c>
      <c r="C54" s="88" t="s">
        <v>248</v>
      </c>
      <c r="D54" s="72" t="str">
        <f t="shared" si="0"/>
        <v>-</v>
      </c>
      <c r="E54" s="88">
        <v>3</v>
      </c>
      <c r="F54" s="88">
        <v>2</v>
      </c>
      <c r="G54" s="72">
        <f t="shared" si="1"/>
        <v>66.666666666666657</v>
      </c>
      <c r="H54" s="88">
        <v>4</v>
      </c>
      <c r="I54" s="88">
        <v>3</v>
      </c>
      <c r="J54" s="72">
        <f t="shared" si="2"/>
        <v>75</v>
      </c>
      <c r="K54" s="88" t="s">
        <v>248</v>
      </c>
      <c r="L54" s="88" t="s">
        <v>248</v>
      </c>
      <c r="M54" s="72" t="str">
        <f t="shared" si="3"/>
        <v>-</v>
      </c>
      <c r="N54" s="88" t="s">
        <v>248</v>
      </c>
      <c r="O54" s="88" t="s">
        <v>248</v>
      </c>
      <c r="P54" s="72" t="str">
        <f t="shared" si="4"/>
        <v>-</v>
      </c>
    </row>
    <row r="55" spans="1:16" ht="20.100000000000001" customHeight="1">
      <c r="A55" s="77" t="s">
        <v>234</v>
      </c>
      <c r="B55" s="88" t="s">
        <v>248</v>
      </c>
      <c r="C55" s="88" t="s">
        <v>248</v>
      </c>
      <c r="D55" s="72" t="str">
        <f t="shared" si="0"/>
        <v>-</v>
      </c>
      <c r="E55" s="88" t="s">
        <v>248</v>
      </c>
      <c r="F55" s="88" t="s">
        <v>248</v>
      </c>
      <c r="G55" s="72" t="str">
        <f t="shared" si="1"/>
        <v>-</v>
      </c>
      <c r="H55" s="88" t="s">
        <v>248</v>
      </c>
      <c r="I55" s="88" t="s">
        <v>248</v>
      </c>
      <c r="J55" s="72" t="str">
        <f t="shared" si="2"/>
        <v>-</v>
      </c>
      <c r="K55" s="88" t="s">
        <v>248</v>
      </c>
      <c r="L55" s="88" t="s">
        <v>248</v>
      </c>
      <c r="M55" s="72" t="str">
        <f t="shared" si="3"/>
        <v>-</v>
      </c>
      <c r="N55" s="88" t="s">
        <v>248</v>
      </c>
      <c r="O55" s="88" t="s">
        <v>248</v>
      </c>
      <c r="P55" s="72" t="str">
        <f t="shared" si="4"/>
        <v>-</v>
      </c>
    </row>
    <row r="56" spans="1:16" ht="20.100000000000001" customHeight="1">
      <c r="A56" s="77" t="s">
        <v>237</v>
      </c>
      <c r="B56" s="88">
        <v>1</v>
      </c>
      <c r="C56" s="88" t="s">
        <v>248</v>
      </c>
      <c r="D56" s="72" t="str">
        <f t="shared" si="0"/>
        <v>-</v>
      </c>
      <c r="E56" s="88">
        <v>1</v>
      </c>
      <c r="F56" s="88">
        <v>1</v>
      </c>
      <c r="G56" s="72">
        <f t="shared" si="1"/>
        <v>100</v>
      </c>
      <c r="H56" s="88">
        <v>1</v>
      </c>
      <c r="I56" s="88" t="s">
        <v>248</v>
      </c>
      <c r="J56" s="72" t="str">
        <f t="shared" si="2"/>
        <v>-</v>
      </c>
      <c r="K56" s="88">
        <v>1</v>
      </c>
      <c r="L56" s="88" t="s">
        <v>248</v>
      </c>
      <c r="M56" s="72" t="str">
        <f t="shared" si="3"/>
        <v>-</v>
      </c>
      <c r="N56" s="88">
        <v>3</v>
      </c>
      <c r="O56" s="88" t="s">
        <v>248</v>
      </c>
      <c r="P56" s="72" t="str">
        <f t="shared" si="4"/>
        <v>-</v>
      </c>
    </row>
    <row r="57" spans="1:16" ht="20.100000000000001" customHeight="1">
      <c r="A57" s="77" t="s">
        <v>187</v>
      </c>
      <c r="B57" s="88">
        <v>5</v>
      </c>
      <c r="C57" s="88">
        <v>1</v>
      </c>
      <c r="D57" s="72">
        <f t="shared" si="0"/>
        <v>20</v>
      </c>
      <c r="E57" s="88">
        <v>7</v>
      </c>
      <c r="F57" s="88">
        <v>1</v>
      </c>
      <c r="G57" s="72">
        <f t="shared" si="1"/>
        <v>14.285714285714285</v>
      </c>
      <c r="H57" s="88">
        <v>1</v>
      </c>
      <c r="I57" s="88" t="s">
        <v>248</v>
      </c>
      <c r="J57" s="72" t="str">
        <f t="shared" si="2"/>
        <v>-</v>
      </c>
      <c r="K57" s="88">
        <v>5</v>
      </c>
      <c r="L57" s="88" t="s">
        <v>248</v>
      </c>
      <c r="M57" s="72" t="str">
        <f t="shared" si="3"/>
        <v>-</v>
      </c>
      <c r="N57" s="88">
        <v>7</v>
      </c>
      <c r="O57" s="88" t="s">
        <v>248</v>
      </c>
      <c r="P57" s="72" t="str">
        <f t="shared" si="4"/>
        <v>-</v>
      </c>
    </row>
    <row r="58" spans="1:16" ht="20.100000000000001" customHeight="1">
      <c r="A58" s="77" t="s">
        <v>245</v>
      </c>
      <c r="B58" s="88" t="s">
        <v>248</v>
      </c>
      <c r="C58" s="88" t="s">
        <v>248</v>
      </c>
      <c r="D58" s="72" t="str">
        <f t="shared" si="0"/>
        <v>-</v>
      </c>
      <c r="E58" s="88">
        <v>6</v>
      </c>
      <c r="F58" s="88">
        <v>2</v>
      </c>
      <c r="G58" s="72">
        <f t="shared" si="1"/>
        <v>33.333333333333329</v>
      </c>
      <c r="H58" s="88" t="s">
        <v>248</v>
      </c>
      <c r="I58" s="88" t="s">
        <v>248</v>
      </c>
      <c r="J58" s="72" t="str">
        <f t="shared" si="2"/>
        <v>-</v>
      </c>
      <c r="K58" s="88" t="s">
        <v>248</v>
      </c>
      <c r="L58" s="88" t="s">
        <v>248</v>
      </c>
      <c r="M58" s="72" t="str">
        <f t="shared" si="3"/>
        <v>-</v>
      </c>
      <c r="N58" s="88" t="s">
        <v>248</v>
      </c>
      <c r="O58" s="88" t="s">
        <v>248</v>
      </c>
      <c r="P58" s="72" t="str">
        <f t="shared" si="4"/>
        <v>-</v>
      </c>
    </row>
    <row r="59" spans="1:16" ht="20.100000000000001" customHeight="1">
      <c r="A59" s="77" t="s">
        <v>29</v>
      </c>
      <c r="B59" s="88">
        <v>26</v>
      </c>
      <c r="C59" s="88" t="s">
        <v>248</v>
      </c>
      <c r="D59" s="72" t="str">
        <f t="shared" si="0"/>
        <v>-</v>
      </c>
      <c r="E59" s="88">
        <v>18</v>
      </c>
      <c r="F59" s="88" t="s">
        <v>248</v>
      </c>
      <c r="G59" s="72" t="str">
        <f t="shared" si="1"/>
        <v>-</v>
      </c>
      <c r="H59" s="88">
        <v>19</v>
      </c>
      <c r="I59" s="88">
        <v>2</v>
      </c>
      <c r="J59" s="72">
        <f t="shared" si="2"/>
        <v>10.526315789473683</v>
      </c>
      <c r="K59" s="88">
        <v>19</v>
      </c>
      <c r="L59" s="88">
        <v>1</v>
      </c>
      <c r="M59" s="72">
        <f t="shared" si="3"/>
        <v>5.2631578947368416</v>
      </c>
      <c r="N59" s="88">
        <v>10</v>
      </c>
      <c r="O59" s="88" t="s">
        <v>248</v>
      </c>
      <c r="P59" s="72" t="str">
        <f t="shared" si="4"/>
        <v>-</v>
      </c>
    </row>
    <row r="60" spans="1:16" ht="20.100000000000001" customHeight="1">
      <c r="A60" s="77" t="s">
        <v>241</v>
      </c>
      <c r="B60" s="88">
        <v>4</v>
      </c>
      <c r="C60" s="88">
        <v>1</v>
      </c>
      <c r="D60" s="72">
        <f t="shared" si="0"/>
        <v>25</v>
      </c>
      <c r="E60" s="88">
        <v>1</v>
      </c>
      <c r="F60" s="88" t="s">
        <v>248</v>
      </c>
      <c r="G60" s="72" t="str">
        <f t="shared" si="1"/>
        <v>-</v>
      </c>
      <c r="H60" s="88" t="s">
        <v>248</v>
      </c>
      <c r="I60" s="88" t="s">
        <v>248</v>
      </c>
      <c r="J60" s="72" t="str">
        <f t="shared" si="2"/>
        <v>-</v>
      </c>
      <c r="K60" s="88" t="s">
        <v>248</v>
      </c>
      <c r="L60" s="88" t="s">
        <v>248</v>
      </c>
      <c r="M60" s="72" t="str">
        <f t="shared" si="3"/>
        <v>-</v>
      </c>
      <c r="N60" s="88" t="s">
        <v>248</v>
      </c>
      <c r="O60" s="88" t="s">
        <v>248</v>
      </c>
      <c r="P60" s="72" t="str">
        <f t="shared" si="4"/>
        <v>-</v>
      </c>
    </row>
    <row r="61" spans="1:16" ht="20.100000000000001" customHeight="1">
      <c r="A61" s="77" t="s">
        <v>239</v>
      </c>
      <c r="B61" s="88">
        <v>10</v>
      </c>
      <c r="C61" s="88">
        <v>5</v>
      </c>
      <c r="D61" s="72">
        <f t="shared" si="0"/>
        <v>50</v>
      </c>
      <c r="E61" s="88">
        <v>6</v>
      </c>
      <c r="F61" s="88">
        <v>2</v>
      </c>
      <c r="G61" s="72">
        <f t="shared" si="1"/>
        <v>33.333333333333329</v>
      </c>
      <c r="H61" s="88">
        <v>33</v>
      </c>
      <c r="I61" s="88">
        <v>25</v>
      </c>
      <c r="J61" s="72">
        <f t="shared" si="2"/>
        <v>75.757575757575751</v>
      </c>
      <c r="K61" s="88">
        <v>2</v>
      </c>
      <c r="L61" s="88">
        <v>1</v>
      </c>
      <c r="M61" s="72">
        <f t="shared" si="3"/>
        <v>50</v>
      </c>
      <c r="N61" s="88">
        <v>1</v>
      </c>
      <c r="O61" s="88" t="s">
        <v>248</v>
      </c>
      <c r="P61" s="72" t="str">
        <f t="shared" si="4"/>
        <v>-</v>
      </c>
    </row>
    <row r="62" spans="1:16" ht="20.100000000000001" customHeight="1">
      <c r="A62" s="77" t="s">
        <v>275</v>
      </c>
      <c r="B62" s="88" t="s">
        <v>248</v>
      </c>
      <c r="C62" s="88" t="s">
        <v>248</v>
      </c>
      <c r="D62" s="72" t="str">
        <f t="shared" si="0"/>
        <v>-</v>
      </c>
      <c r="E62" s="88" t="s">
        <v>248</v>
      </c>
      <c r="F62" s="88" t="s">
        <v>248</v>
      </c>
      <c r="G62" s="72" t="str">
        <f t="shared" si="1"/>
        <v>-</v>
      </c>
      <c r="H62" s="88" t="s">
        <v>248</v>
      </c>
      <c r="I62" s="88" t="s">
        <v>248</v>
      </c>
      <c r="J62" s="72" t="str">
        <f t="shared" si="2"/>
        <v>-</v>
      </c>
      <c r="K62" s="88" t="s">
        <v>248</v>
      </c>
      <c r="L62" s="88" t="s">
        <v>248</v>
      </c>
      <c r="M62" s="72" t="str">
        <f t="shared" si="3"/>
        <v>-</v>
      </c>
      <c r="N62" s="88" t="s">
        <v>248</v>
      </c>
      <c r="O62" s="88" t="s">
        <v>248</v>
      </c>
      <c r="P62" s="72" t="str">
        <f t="shared" si="4"/>
        <v>-</v>
      </c>
    </row>
    <row r="63" spans="1:16" ht="19.5" customHeight="1">
      <c r="A63" s="77" t="s">
        <v>230</v>
      </c>
      <c r="B63" s="88">
        <v>4</v>
      </c>
      <c r="C63" s="88" t="s">
        <v>248</v>
      </c>
      <c r="D63" s="72" t="str">
        <f t="shared" si="0"/>
        <v>-</v>
      </c>
      <c r="E63" s="88">
        <v>6</v>
      </c>
      <c r="F63" s="88" t="s">
        <v>248</v>
      </c>
      <c r="G63" s="72" t="str">
        <f t="shared" si="1"/>
        <v>-</v>
      </c>
      <c r="H63" s="88">
        <v>10</v>
      </c>
      <c r="I63" s="88" t="s">
        <v>248</v>
      </c>
      <c r="J63" s="72" t="str">
        <f t="shared" si="2"/>
        <v>-</v>
      </c>
      <c r="K63" s="88">
        <v>20</v>
      </c>
      <c r="L63" s="88">
        <v>1</v>
      </c>
      <c r="M63" s="72">
        <f t="shared" si="3"/>
        <v>5</v>
      </c>
      <c r="N63" s="88">
        <v>10</v>
      </c>
      <c r="O63" s="88" t="s">
        <v>248</v>
      </c>
      <c r="P63" s="72" t="str">
        <f t="shared" si="4"/>
        <v>-</v>
      </c>
    </row>
    <row r="64" spans="1:16" ht="19.5" customHeight="1">
      <c r="A64" s="77" t="s">
        <v>190</v>
      </c>
      <c r="B64" s="88" t="s">
        <v>248</v>
      </c>
      <c r="C64" s="88" t="s">
        <v>248</v>
      </c>
      <c r="D64" s="72" t="str">
        <f t="shared" si="0"/>
        <v>-</v>
      </c>
      <c r="E64" s="88" t="s">
        <v>248</v>
      </c>
      <c r="F64" s="88" t="s">
        <v>248</v>
      </c>
      <c r="G64" s="72" t="str">
        <f t="shared" si="1"/>
        <v>-</v>
      </c>
      <c r="H64" s="88" t="s">
        <v>248</v>
      </c>
      <c r="I64" s="88" t="s">
        <v>248</v>
      </c>
      <c r="J64" s="72" t="str">
        <f t="shared" si="2"/>
        <v>-</v>
      </c>
      <c r="K64" s="88">
        <v>13</v>
      </c>
      <c r="L64" s="88">
        <v>4</v>
      </c>
      <c r="M64" s="72">
        <f t="shared" si="3"/>
        <v>30.76923076923077</v>
      </c>
      <c r="N64" s="88">
        <v>1</v>
      </c>
      <c r="O64" s="88" t="s">
        <v>248</v>
      </c>
      <c r="P64" s="72" t="str">
        <f t="shared" si="4"/>
        <v>-</v>
      </c>
    </row>
    <row r="65" spans="1:16" ht="20.100000000000001" customHeight="1">
      <c r="A65" s="77" t="s">
        <v>188</v>
      </c>
      <c r="B65" s="88">
        <v>16</v>
      </c>
      <c r="C65" s="88">
        <v>2</v>
      </c>
      <c r="D65" s="72">
        <f t="shared" si="0"/>
        <v>12.5</v>
      </c>
      <c r="E65" s="88">
        <v>18</v>
      </c>
      <c r="F65" s="88">
        <v>2</v>
      </c>
      <c r="G65" s="72">
        <f t="shared" si="1"/>
        <v>11.111111111111111</v>
      </c>
      <c r="H65" s="88">
        <v>14</v>
      </c>
      <c r="I65" s="88">
        <v>2</v>
      </c>
      <c r="J65" s="72">
        <f t="shared" si="2"/>
        <v>14.285714285714285</v>
      </c>
      <c r="K65" s="88">
        <v>20</v>
      </c>
      <c r="L65" s="88">
        <v>1</v>
      </c>
      <c r="M65" s="72">
        <f t="shared" si="3"/>
        <v>5</v>
      </c>
      <c r="N65" s="88">
        <v>19</v>
      </c>
      <c r="O65" s="88" t="s">
        <v>248</v>
      </c>
      <c r="P65" s="72" t="str">
        <f t="shared" si="4"/>
        <v>-</v>
      </c>
    </row>
    <row r="66" spans="1:16" ht="20.100000000000001" customHeight="1">
      <c r="A66" s="78" t="s">
        <v>276</v>
      </c>
      <c r="B66" s="191">
        <f>B4-SUM(B5:B65)</f>
        <v>1590</v>
      </c>
      <c r="C66" s="191">
        <f>C4-SUM(C5:C65)</f>
        <v>138</v>
      </c>
      <c r="D66" s="76">
        <f t="shared" si="0"/>
        <v>8.6792452830188669</v>
      </c>
      <c r="E66" s="191">
        <f>E4-SUM(E5:E65)</f>
        <v>1698</v>
      </c>
      <c r="F66" s="191">
        <f>F4-SUM(F5:F65)</f>
        <v>143</v>
      </c>
      <c r="G66" s="76">
        <f t="shared" si="1"/>
        <v>8.4216725559481738</v>
      </c>
      <c r="H66" s="191">
        <f>H4-SUM(H5:H65)</f>
        <v>1798</v>
      </c>
      <c r="I66" s="191">
        <f>I4-SUM(I5:I65)</f>
        <v>148</v>
      </c>
      <c r="J66" s="76">
        <f t="shared" si="2"/>
        <v>8.2313681868743043</v>
      </c>
      <c r="K66" s="191">
        <f>K4-SUM(K5:K65)</f>
        <v>1923</v>
      </c>
      <c r="L66" s="191">
        <f>L4-SUM(L5:L65)</f>
        <v>164</v>
      </c>
      <c r="M66" s="76">
        <f t="shared" si="3"/>
        <v>8.5283411336453447</v>
      </c>
      <c r="N66" s="191">
        <f>N4-SUM(N5:N65)</f>
        <v>1709</v>
      </c>
      <c r="O66" s="191">
        <f>O4-SUM(O5:O65)</f>
        <v>148</v>
      </c>
      <c r="P66" s="76">
        <f t="shared" si="4"/>
        <v>8.6600351082504385</v>
      </c>
    </row>
    <row r="67" spans="1:16" s="185" customFormat="1" ht="16.350000000000001" customHeight="1">
      <c r="A67" s="192" t="s">
        <v>133</v>
      </c>
      <c r="B67" s="183"/>
      <c r="C67" s="184"/>
      <c r="D67" s="141"/>
      <c r="E67" s="141"/>
      <c r="F67" s="184"/>
      <c r="G67" s="141"/>
      <c r="H67" s="141"/>
      <c r="I67" s="102"/>
      <c r="J67" s="146"/>
      <c r="K67" s="146"/>
      <c r="L67" s="102"/>
      <c r="M67" s="146"/>
      <c r="N67" s="146"/>
      <c r="O67" s="102"/>
      <c r="P67" s="146"/>
    </row>
    <row r="68" spans="1:16" s="185" customFormat="1" ht="27" customHeight="1">
      <c r="A68" s="253" t="s">
        <v>264</v>
      </c>
      <c r="B68" s="253"/>
      <c r="C68" s="253"/>
      <c r="D68" s="253"/>
      <c r="E68" s="253"/>
      <c r="F68" s="253"/>
      <c r="G68" s="142"/>
      <c r="H68" s="142"/>
      <c r="I68" s="102"/>
      <c r="J68" s="146"/>
      <c r="K68" s="146"/>
      <c r="L68" s="102"/>
      <c r="M68" s="146"/>
      <c r="N68" s="146"/>
      <c r="O68" s="102"/>
      <c r="P68" s="146"/>
    </row>
    <row r="69" spans="1:16">
      <c r="D69" s="72"/>
    </row>
  </sheetData>
  <sortState ref="A5:WVW65">
    <sortCondition descending="1" ref="P5:P65"/>
  </sortState>
  <mergeCells count="8">
    <mergeCell ref="A68:F68"/>
    <mergeCell ref="A1:P1"/>
    <mergeCell ref="A2:A3"/>
    <mergeCell ref="I2:J2"/>
    <mergeCell ref="L2:M2"/>
    <mergeCell ref="O2:P2"/>
    <mergeCell ref="C2:D2"/>
    <mergeCell ref="F2:G2"/>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42"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19"/>
  <sheetViews>
    <sheetView showGridLines="0" workbookViewId="0">
      <selection activeCell="D24" sqref="D24"/>
    </sheetView>
  </sheetViews>
  <sheetFormatPr defaultColWidth="8.875" defaultRowHeight="15.75"/>
  <cols>
    <col min="1" max="1" width="12.5" style="79" customWidth="1"/>
    <col min="2" max="2" width="9.625" style="79" customWidth="1"/>
    <col min="3" max="3" width="9.625" style="44" customWidth="1"/>
    <col min="4" max="4" width="9.625" style="28" customWidth="1"/>
    <col min="5" max="5" width="9.625" style="44" customWidth="1"/>
    <col min="6" max="6" width="9.625" style="28" customWidth="1"/>
    <col min="7" max="7" width="9.625" style="44" customWidth="1"/>
    <col min="8" max="8" width="9.625" style="28" customWidth="1"/>
    <col min="9" max="9" width="9.625" style="44" customWidth="1"/>
    <col min="10" max="10" width="9.625" style="28" customWidth="1"/>
    <col min="11" max="11" width="9.625" style="44" customWidth="1"/>
    <col min="12" max="12" width="9.625" style="28" customWidth="1"/>
    <col min="13" max="13" width="9.625" style="44" customWidth="1"/>
    <col min="14" max="14" width="9.625" style="28" customWidth="1"/>
    <col min="15" max="254" width="8.875" style="79"/>
    <col min="255" max="255" width="12.5" style="79" customWidth="1"/>
    <col min="256" max="256" width="8.875" style="79" customWidth="1"/>
    <col min="257" max="257" width="8.375" style="79" customWidth="1"/>
    <col min="258" max="258" width="9.125" style="79" customWidth="1"/>
    <col min="259" max="259" width="10.375" style="79" customWidth="1"/>
    <col min="260" max="261" width="9.625" style="79" customWidth="1"/>
    <col min="262" max="263" width="11.125" style="79" customWidth="1"/>
    <col min="264" max="264" width="9.125" style="79" customWidth="1"/>
    <col min="265" max="265" width="9.625" style="79" bestFit="1" customWidth="1"/>
    <col min="266" max="266" width="10.375" style="79" bestFit="1" customWidth="1"/>
    <col min="267" max="267" width="9.625" style="79" bestFit="1" customWidth="1"/>
    <col min="268" max="510" width="8.875" style="79"/>
    <col min="511" max="511" width="12.5" style="79" customWidth="1"/>
    <col min="512" max="512" width="8.875" style="79" customWidth="1"/>
    <col min="513" max="513" width="8.375" style="79" customWidth="1"/>
    <col min="514" max="514" width="9.125" style="79" customWidth="1"/>
    <col min="515" max="515" width="10.375" style="79" customWidth="1"/>
    <col min="516" max="517" width="9.625" style="79" customWidth="1"/>
    <col min="518" max="519" width="11.125" style="79" customWidth="1"/>
    <col min="520" max="520" width="9.125" style="79" customWidth="1"/>
    <col min="521" max="521" width="9.625" style="79" bestFit="1" customWidth="1"/>
    <col min="522" max="522" width="10.375" style="79" bestFit="1" customWidth="1"/>
    <col min="523" max="523" width="9.625" style="79" bestFit="1" customWidth="1"/>
    <col min="524" max="766" width="8.875" style="79"/>
    <col min="767" max="767" width="12.5" style="79" customWidth="1"/>
    <col min="768" max="768" width="8.875" style="79" customWidth="1"/>
    <col min="769" max="769" width="8.375" style="79" customWidth="1"/>
    <col min="770" max="770" width="9.125" style="79" customWidth="1"/>
    <col min="771" max="771" width="10.375" style="79" customWidth="1"/>
    <col min="772" max="773" width="9.625" style="79" customWidth="1"/>
    <col min="774" max="775" width="11.125" style="79" customWidth="1"/>
    <col min="776" max="776" width="9.125" style="79" customWidth="1"/>
    <col min="777" max="777" width="9.625" style="79" bestFit="1" customWidth="1"/>
    <col min="778" max="778" width="10.375" style="79" bestFit="1" customWidth="1"/>
    <col min="779" max="779" width="9.625" style="79" bestFit="1" customWidth="1"/>
    <col min="780" max="1022" width="8.875" style="79"/>
    <col min="1023" max="1023" width="12.5" style="79" customWidth="1"/>
    <col min="1024" max="1024" width="8.875" style="79" customWidth="1"/>
    <col min="1025" max="1025" width="8.375" style="79" customWidth="1"/>
    <col min="1026" max="1026" width="9.125" style="79" customWidth="1"/>
    <col min="1027" max="1027" width="10.375" style="79" customWidth="1"/>
    <col min="1028" max="1029" width="9.625" style="79" customWidth="1"/>
    <col min="1030" max="1031" width="11.125" style="79" customWidth="1"/>
    <col min="1032" max="1032" width="9.125" style="79" customWidth="1"/>
    <col min="1033" max="1033" width="9.625" style="79" bestFit="1" customWidth="1"/>
    <col min="1034" max="1034" width="10.375" style="79" bestFit="1" customWidth="1"/>
    <col min="1035" max="1035" width="9.625" style="79" bestFit="1" customWidth="1"/>
    <col min="1036" max="1278" width="8.875" style="79"/>
    <col min="1279" max="1279" width="12.5" style="79" customWidth="1"/>
    <col min="1280" max="1280" width="8.875" style="79" customWidth="1"/>
    <col min="1281" max="1281" width="8.375" style="79" customWidth="1"/>
    <col min="1282" max="1282" width="9.125" style="79" customWidth="1"/>
    <col min="1283" max="1283" width="10.375" style="79" customWidth="1"/>
    <col min="1284" max="1285" width="9.625" style="79" customWidth="1"/>
    <col min="1286" max="1287" width="11.125" style="79" customWidth="1"/>
    <col min="1288" max="1288" width="9.125" style="79" customWidth="1"/>
    <col min="1289" max="1289" width="9.625" style="79" bestFit="1" customWidth="1"/>
    <col min="1290" max="1290" width="10.375" style="79" bestFit="1" customWidth="1"/>
    <col min="1291" max="1291" width="9.625" style="79" bestFit="1" customWidth="1"/>
    <col min="1292" max="1534" width="8.875" style="79"/>
    <col min="1535" max="1535" width="12.5" style="79" customWidth="1"/>
    <col min="1536" max="1536" width="8.875" style="79" customWidth="1"/>
    <col min="1537" max="1537" width="8.375" style="79" customWidth="1"/>
    <col min="1538" max="1538" width="9.125" style="79" customWidth="1"/>
    <col min="1539" max="1539" width="10.375" style="79" customWidth="1"/>
    <col min="1540" max="1541" width="9.625" style="79" customWidth="1"/>
    <col min="1542" max="1543" width="11.125" style="79" customWidth="1"/>
    <col min="1544" max="1544" width="9.125" style="79" customWidth="1"/>
    <col min="1545" max="1545" width="9.625" style="79" bestFit="1" customWidth="1"/>
    <col min="1546" max="1546" width="10.375" style="79" bestFit="1" customWidth="1"/>
    <col min="1547" max="1547" width="9.625" style="79" bestFit="1" customWidth="1"/>
    <col min="1548" max="1790" width="8.875" style="79"/>
    <col min="1791" max="1791" width="12.5" style="79" customWidth="1"/>
    <col min="1792" max="1792" width="8.875" style="79" customWidth="1"/>
    <col min="1793" max="1793" width="8.375" style="79" customWidth="1"/>
    <col min="1794" max="1794" width="9.125" style="79" customWidth="1"/>
    <col min="1795" max="1795" width="10.375" style="79" customWidth="1"/>
    <col min="1796" max="1797" width="9.625" style="79" customWidth="1"/>
    <col min="1798" max="1799" width="11.125" style="79" customWidth="1"/>
    <col min="1800" max="1800" width="9.125" style="79" customWidth="1"/>
    <col min="1801" max="1801" width="9.625" style="79" bestFit="1" customWidth="1"/>
    <col min="1802" max="1802" width="10.375" style="79" bestFit="1" customWidth="1"/>
    <col min="1803" max="1803" width="9.625" style="79" bestFit="1" customWidth="1"/>
    <col min="1804" max="2046" width="8.875" style="79"/>
    <col min="2047" max="2047" width="12.5" style="79" customWidth="1"/>
    <col min="2048" max="2048" width="8.875" style="79" customWidth="1"/>
    <col min="2049" max="2049" width="8.375" style="79" customWidth="1"/>
    <col min="2050" max="2050" width="9.125" style="79" customWidth="1"/>
    <col min="2051" max="2051" width="10.375" style="79" customWidth="1"/>
    <col min="2052" max="2053" width="9.625" style="79" customWidth="1"/>
    <col min="2054" max="2055" width="11.125" style="79" customWidth="1"/>
    <col min="2056" max="2056" width="9.125" style="79" customWidth="1"/>
    <col min="2057" max="2057" width="9.625" style="79" bestFit="1" customWidth="1"/>
    <col min="2058" max="2058" width="10.375" style="79" bestFit="1" customWidth="1"/>
    <col min="2059" max="2059" width="9.625" style="79" bestFit="1" customWidth="1"/>
    <col min="2060" max="2302" width="8.875" style="79"/>
    <col min="2303" max="2303" width="12.5" style="79" customWidth="1"/>
    <col min="2304" max="2304" width="8.875" style="79" customWidth="1"/>
    <col min="2305" max="2305" width="8.375" style="79" customWidth="1"/>
    <col min="2306" max="2306" width="9.125" style="79" customWidth="1"/>
    <col min="2307" max="2307" width="10.375" style="79" customWidth="1"/>
    <col min="2308" max="2309" width="9.625" style="79" customWidth="1"/>
    <col min="2310" max="2311" width="11.125" style="79" customWidth="1"/>
    <col min="2312" max="2312" width="9.125" style="79" customWidth="1"/>
    <col min="2313" max="2313" width="9.625" style="79" bestFit="1" customWidth="1"/>
    <col min="2314" max="2314" width="10.375" style="79" bestFit="1" customWidth="1"/>
    <col min="2315" max="2315" width="9.625" style="79" bestFit="1" customWidth="1"/>
    <col min="2316" max="2558" width="8.875" style="79"/>
    <col min="2559" max="2559" width="12.5" style="79" customWidth="1"/>
    <col min="2560" max="2560" width="8.875" style="79" customWidth="1"/>
    <col min="2561" max="2561" width="8.375" style="79" customWidth="1"/>
    <col min="2562" max="2562" width="9.125" style="79" customWidth="1"/>
    <col min="2563" max="2563" width="10.375" style="79" customWidth="1"/>
    <col min="2564" max="2565" width="9.625" style="79" customWidth="1"/>
    <col min="2566" max="2567" width="11.125" style="79" customWidth="1"/>
    <col min="2568" max="2568" width="9.125" style="79" customWidth="1"/>
    <col min="2569" max="2569" width="9.625" style="79" bestFit="1" customWidth="1"/>
    <col min="2570" max="2570" width="10.375" style="79" bestFit="1" customWidth="1"/>
    <col min="2571" max="2571" width="9.625" style="79" bestFit="1" customWidth="1"/>
    <col min="2572" max="2814" width="8.875" style="79"/>
    <col min="2815" max="2815" width="12.5" style="79" customWidth="1"/>
    <col min="2816" max="2816" width="8.875" style="79" customWidth="1"/>
    <col min="2817" max="2817" width="8.375" style="79" customWidth="1"/>
    <col min="2818" max="2818" width="9.125" style="79" customWidth="1"/>
    <col min="2819" max="2819" width="10.375" style="79" customWidth="1"/>
    <col min="2820" max="2821" width="9.625" style="79" customWidth="1"/>
    <col min="2822" max="2823" width="11.125" style="79" customWidth="1"/>
    <col min="2824" max="2824" width="9.125" style="79" customWidth="1"/>
    <col min="2825" max="2825" width="9.625" style="79" bestFit="1" customWidth="1"/>
    <col min="2826" max="2826" width="10.375" style="79" bestFit="1" customWidth="1"/>
    <col min="2827" max="2827" width="9.625" style="79" bestFit="1" customWidth="1"/>
    <col min="2828" max="3070" width="8.875" style="79"/>
    <col min="3071" max="3071" width="12.5" style="79" customWidth="1"/>
    <col min="3072" max="3072" width="8.875" style="79" customWidth="1"/>
    <col min="3073" max="3073" width="8.375" style="79" customWidth="1"/>
    <col min="3074" max="3074" width="9.125" style="79" customWidth="1"/>
    <col min="3075" max="3075" width="10.375" style="79" customWidth="1"/>
    <col min="3076" max="3077" width="9.625" style="79" customWidth="1"/>
    <col min="3078" max="3079" width="11.125" style="79" customWidth="1"/>
    <col min="3080" max="3080" width="9.125" style="79" customWidth="1"/>
    <col min="3081" max="3081" width="9.625" style="79" bestFit="1" customWidth="1"/>
    <col min="3082" max="3082" width="10.375" style="79" bestFit="1" customWidth="1"/>
    <col min="3083" max="3083" width="9.625" style="79" bestFit="1" customWidth="1"/>
    <col min="3084" max="3326" width="8.875" style="79"/>
    <col min="3327" max="3327" width="12.5" style="79" customWidth="1"/>
    <col min="3328" max="3328" width="8.875" style="79" customWidth="1"/>
    <col min="3329" max="3329" width="8.375" style="79" customWidth="1"/>
    <col min="3330" max="3330" width="9.125" style="79" customWidth="1"/>
    <col min="3331" max="3331" width="10.375" style="79" customWidth="1"/>
    <col min="3332" max="3333" width="9.625" style="79" customWidth="1"/>
    <col min="3334" max="3335" width="11.125" style="79" customWidth="1"/>
    <col min="3336" max="3336" width="9.125" style="79" customWidth="1"/>
    <col min="3337" max="3337" width="9.625" style="79" bestFit="1" customWidth="1"/>
    <col min="3338" max="3338" width="10.375" style="79" bestFit="1" customWidth="1"/>
    <col min="3339" max="3339" width="9.625" style="79" bestFit="1" customWidth="1"/>
    <col min="3340" max="3582" width="8.875" style="79"/>
    <col min="3583" max="3583" width="12.5" style="79" customWidth="1"/>
    <col min="3584" max="3584" width="8.875" style="79" customWidth="1"/>
    <col min="3585" max="3585" width="8.375" style="79" customWidth="1"/>
    <col min="3586" max="3586" width="9.125" style="79" customWidth="1"/>
    <col min="3587" max="3587" width="10.375" style="79" customWidth="1"/>
    <col min="3588" max="3589" width="9.625" style="79" customWidth="1"/>
    <col min="3590" max="3591" width="11.125" style="79" customWidth="1"/>
    <col min="3592" max="3592" width="9.125" style="79" customWidth="1"/>
    <col min="3593" max="3593" width="9.625" style="79" bestFit="1" customWidth="1"/>
    <col min="3594" max="3594" width="10.375" style="79" bestFit="1" customWidth="1"/>
    <col min="3595" max="3595" width="9.625" style="79" bestFit="1" customWidth="1"/>
    <col min="3596" max="3838" width="8.875" style="79"/>
    <col min="3839" max="3839" width="12.5" style="79" customWidth="1"/>
    <col min="3840" max="3840" width="8.875" style="79" customWidth="1"/>
    <col min="3841" max="3841" width="8.375" style="79" customWidth="1"/>
    <col min="3842" max="3842" width="9.125" style="79" customWidth="1"/>
    <col min="3843" max="3843" width="10.375" style="79" customWidth="1"/>
    <col min="3844" max="3845" width="9.625" style="79" customWidth="1"/>
    <col min="3846" max="3847" width="11.125" style="79" customWidth="1"/>
    <col min="3848" max="3848" width="9.125" style="79" customWidth="1"/>
    <col min="3849" max="3849" width="9.625" style="79" bestFit="1" customWidth="1"/>
    <col min="3850" max="3850" width="10.375" style="79" bestFit="1" customWidth="1"/>
    <col min="3851" max="3851" width="9.625" style="79" bestFit="1" customWidth="1"/>
    <col min="3852" max="4094" width="8.875" style="79"/>
    <col min="4095" max="4095" width="12.5" style="79" customWidth="1"/>
    <col min="4096" max="4096" width="8.875" style="79" customWidth="1"/>
    <col min="4097" max="4097" width="8.375" style="79" customWidth="1"/>
    <col min="4098" max="4098" width="9.125" style="79" customWidth="1"/>
    <col min="4099" max="4099" width="10.375" style="79" customWidth="1"/>
    <col min="4100" max="4101" width="9.625" style="79" customWidth="1"/>
    <col min="4102" max="4103" width="11.125" style="79" customWidth="1"/>
    <col min="4104" max="4104" width="9.125" style="79" customWidth="1"/>
    <col min="4105" max="4105" width="9.625" style="79" bestFit="1" customWidth="1"/>
    <col min="4106" max="4106" width="10.375" style="79" bestFit="1" customWidth="1"/>
    <col min="4107" max="4107" width="9.625" style="79" bestFit="1" customWidth="1"/>
    <col min="4108" max="4350" width="8.875" style="79"/>
    <col min="4351" max="4351" width="12.5" style="79" customWidth="1"/>
    <col min="4352" max="4352" width="8.875" style="79" customWidth="1"/>
    <col min="4353" max="4353" width="8.375" style="79" customWidth="1"/>
    <col min="4354" max="4354" width="9.125" style="79" customWidth="1"/>
    <col min="4355" max="4355" width="10.375" style="79" customWidth="1"/>
    <col min="4356" max="4357" width="9.625" style="79" customWidth="1"/>
    <col min="4358" max="4359" width="11.125" style="79" customWidth="1"/>
    <col min="4360" max="4360" width="9.125" style="79" customWidth="1"/>
    <col min="4361" max="4361" width="9.625" style="79" bestFit="1" customWidth="1"/>
    <col min="4362" max="4362" width="10.375" style="79" bestFit="1" customWidth="1"/>
    <col min="4363" max="4363" width="9.625" style="79" bestFit="1" customWidth="1"/>
    <col min="4364" max="4606" width="8.875" style="79"/>
    <col min="4607" max="4607" width="12.5" style="79" customWidth="1"/>
    <col min="4608" max="4608" width="8.875" style="79" customWidth="1"/>
    <col min="4609" max="4609" width="8.375" style="79" customWidth="1"/>
    <col min="4610" max="4610" width="9.125" style="79" customWidth="1"/>
    <col min="4611" max="4611" width="10.375" style="79" customWidth="1"/>
    <col min="4612" max="4613" width="9.625" style="79" customWidth="1"/>
    <col min="4614" max="4615" width="11.125" style="79" customWidth="1"/>
    <col min="4616" max="4616" width="9.125" style="79" customWidth="1"/>
    <col min="4617" max="4617" width="9.625" style="79" bestFit="1" customWidth="1"/>
    <col min="4618" max="4618" width="10.375" style="79" bestFit="1" customWidth="1"/>
    <col min="4619" max="4619" width="9.625" style="79" bestFit="1" customWidth="1"/>
    <col min="4620" max="4862" width="8.875" style="79"/>
    <col min="4863" max="4863" width="12.5" style="79" customWidth="1"/>
    <col min="4864" max="4864" width="8.875" style="79" customWidth="1"/>
    <col min="4865" max="4865" width="8.375" style="79" customWidth="1"/>
    <col min="4866" max="4866" width="9.125" style="79" customWidth="1"/>
    <col min="4867" max="4867" width="10.375" style="79" customWidth="1"/>
    <col min="4868" max="4869" width="9.625" style="79" customWidth="1"/>
    <col min="4870" max="4871" width="11.125" style="79" customWidth="1"/>
    <col min="4872" max="4872" width="9.125" style="79" customWidth="1"/>
    <col min="4873" max="4873" width="9.625" style="79" bestFit="1" customWidth="1"/>
    <col min="4874" max="4874" width="10.375" style="79" bestFit="1" customWidth="1"/>
    <col min="4875" max="4875" width="9.625" style="79" bestFit="1" customWidth="1"/>
    <col min="4876" max="5118" width="8.875" style="79"/>
    <col min="5119" max="5119" width="12.5" style="79" customWidth="1"/>
    <col min="5120" max="5120" width="8.875" style="79" customWidth="1"/>
    <col min="5121" max="5121" width="8.375" style="79" customWidth="1"/>
    <col min="5122" max="5122" width="9.125" style="79" customWidth="1"/>
    <col min="5123" max="5123" width="10.375" style="79" customWidth="1"/>
    <col min="5124" max="5125" width="9.625" style="79" customWidth="1"/>
    <col min="5126" max="5127" width="11.125" style="79" customWidth="1"/>
    <col min="5128" max="5128" width="9.125" style="79" customWidth="1"/>
    <col min="5129" max="5129" width="9.625" style="79" bestFit="1" customWidth="1"/>
    <col min="5130" max="5130" width="10.375" style="79" bestFit="1" customWidth="1"/>
    <col min="5131" max="5131" width="9.625" style="79" bestFit="1" customWidth="1"/>
    <col min="5132" max="5374" width="8.875" style="79"/>
    <col min="5375" max="5375" width="12.5" style="79" customWidth="1"/>
    <col min="5376" max="5376" width="8.875" style="79" customWidth="1"/>
    <col min="5377" max="5377" width="8.375" style="79" customWidth="1"/>
    <col min="5378" max="5378" width="9.125" style="79" customWidth="1"/>
    <col min="5379" max="5379" width="10.375" style="79" customWidth="1"/>
    <col min="5380" max="5381" width="9.625" style="79" customWidth="1"/>
    <col min="5382" max="5383" width="11.125" style="79" customWidth="1"/>
    <col min="5384" max="5384" width="9.125" style="79" customWidth="1"/>
    <col min="5385" max="5385" width="9.625" style="79" bestFit="1" customWidth="1"/>
    <col min="5386" max="5386" width="10.375" style="79" bestFit="1" customWidth="1"/>
    <col min="5387" max="5387" width="9.625" style="79" bestFit="1" customWidth="1"/>
    <col min="5388" max="5630" width="8.875" style="79"/>
    <col min="5631" max="5631" width="12.5" style="79" customWidth="1"/>
    <col min="5632" max="5632" width="8.875" style="79" customWidth="1"/>
    <col min="5633" max="5633" width="8.375" style="79" customWidth="1"/>
    <col min="5634" max="5634" width="9.125" style="79" customWidth="1"/>
    <col min="5635" max="5635" width="10.375" style="79" customWidth="1"/>
    <col min="5636" max="5637" width="9.625" style="79" customWidth="1"/>
    <col min="5638" max="5639" width="11.125" style="79" customWidth="1"/>
    <col min="5640" max="5640" width="9.125" style="79" customWidth="1"/>
    <col min="5641" max="5641" width="9.625" style="79" bestFit="1" customWidth="1"/>
    <col min="5642" max="5642" width="10.375" style="79" bestFit="1" customWidth="1"/>
    <col min="5643" max="5643" width="9.625" style="79" bestFit="1" customWidth="1"/>
    <col min="5644" max="5886" width="8.875" style="79"/>
    <col min="5887" max="5887" width="12.5" style="79" customWidth="1"/>
    <col min="5888" max="5888" width="8.875" style="79" customWidth="1"/>
    <col min="5889" max="5889" width="8.375" style="79" customWidth="1"/>
    <col min="5890" max="5890" width="9.125" style="79" customWidth="1"/>
    <col min="5891" max="5891" width="10.375" style="79" customWidth="1"/>
    <col min="5892" max="5893" width="9.625" style="79" customWidth="1"/>
    <col min="5894" max="5895" width="11.125" style="79" customWidth="1"/>
    <col min="5896" max="5896" width="9.125" style="79" customWidth="1"/>
    <col min="5897" max="5897" width="9.625" style="79" bestFit="1" customWidth="1"/>
    <col min="5898" max="5898" width="10.375" style="79" bestFit="1" customWidth="1"/>
    <col min="5899" max="5899" width="9.625" style="79" bestFit="1" customWidth="1"/>
    <col min="5900" max="6142" width="8.875" style="79"/>
    <col min="6143" max="6143" width="12.5" style="79" customWidth="1"/>
    <col min="6144" max="6144" width="8.875" style="79" customWidth="1"/>
    <col min="6145" max="6145" width="8.375" style="79" customWidth="1"/>
    <col min="6146" max="6146" width="9.125" style="79" customWidth="1"/>
    <col min="6147" max="6147" width="10.375" style="79" customWidth="1"/>
    <col min="6148" max="6149" width="9.625" style="79" customWidth="1"/>
    <col min="6150" max="6151" width="11.125" style="79" customWidth="1"/>
    <col min="6152" max="6152" width="9.125" style="79" customWidth="1"/>
    <col min="6153" max="6153" width="9.625" style="79" bestFit="1" customWidth="1"/>
    <col min="6154" max="6154" width="10.375" style="79" bestFit="1" customWidth="1"/>
    <col min="6155" max="6155" width="9.625" style="79" bestFit="1" customWidth="1"/>
    <col min="6156" max="6398" width="8.875" style="79"/>
    <col min="6399" max="6399" width="12.5" style="79" customWidth="1"/>
    <col min="6400" max="6400" width="8.875" style="79" customWidth="1"/>
    <col min="6401" max="6401" width="8.375" style="79" customWidth="1"/>
    <col min="6402" max="6402" width="9.125" style="79" customWidth="1"/>
    <col min="6403" max="6403" width="10.375" style="79" customWidth="1"/>
    <col min="6404" max="6405" width="9.625" style="79" customWidth="1"/>
    <col min="6406" max="6407" width="11.125" style="79" customWidth="1"/>
    <col min="6408" max="6408" width="9.125" style="79" customWidth="1"/>
    <col min="6409" max="6409" width="9.625" style="79" bestFit="1" customWidth="1"/>
    <col min="6410" max="6410" width="10.375" style="79" bestFit="1" customWidth="1"/>
    <col min="6411" max="6411" width="9.625" style="79" bestFit="1" customWidth="1"/>
    <col min="6412" max="6654" width="8.875" style="79"/>
    <col min="6655" max="6655" width="12.5" style="79" customWidth="1"/>
    <col min="6656" max="6656" width="8.875" style="79" customWidth="1"/>
    <col min="6657" max="6657" width="8.375" style="79" customWidth="1"/>
    <col min="6658" max="6658" width="9.125" style="79" customWidth="1"/>
    <col min="6659" max="6659" width="10.375" style="79" customWidth="1"/>
    <col min="6660" max="6661" width="9.625" style="79" customWidth="1"/>
    <col min="6662" max="6663" width="11.125" style="79" customWidth="1"/>
    <col min="6664" max="6664" width="9.125" style="79" customWidth="1"/>
    <col min="6665" max="6665" width="9.625" style="79" bestFit="1" customWidth="1"/>
    <col min="6666" max="6666" width="10.375" style="79" bestFit="1" customWidth="1"/>
    <col min="6667" max="6667" width="9.625" style="79" bestFit="1" customWidth="1"/>
    <col min="6668" max="6910" width="8.875" style="79"/>
    <col min="6911" max="6911" width="12.5" style="79" customWidth="1"/>
    <col min="6912" max="6912" width="8.875" style="79" customWidth="1"/>
    <col min="6913" max="6913" width="8.375" style="79" customWidth="1"/>
    <col min="6914" max="6914" width="9.125" style="79" customWidth="1"/>
    <col min="6915" max="6915" width="10.375" style="79" customWidth="1"/>
    <col min="6916" max="6917" width="9.625" style="79" customWidth="1"/>
    <col min="6918" max="6919" width="11.125" style="79" customWidth="1"/>
    <col min="6920" max="6920" width="9.125" style="79" customWidth="1"/>
    <col min="6921" max="6921" width="9.625" style="79" bestFit="1" customWidth="1"/>
    <col min="6922" max="6922" width="10.375" style="79" bestFit="1" customWidth="1"/>
    <col min="6923" max="6923" width="9.625" style="79" bestFit="1" customWidth="1"/>
    <col min="6924" max="7166" width="8.875" style="79"/>
    <col min="7167" max="7167" width="12.5" style="79" customWidth="1"/>
    <col min="7168" max="7168" width="8.875" style="79" customWidth="1"/>
    <col min="7169" max="7169" width="8.375" style="79" customWidth="1"/>
    <col min="7170" max="7170" width="9.125" style="79" customWidth="1"/>
    <col min="7171" max="7171" width="10.375" style="79" customWidth="1"/>
    <col min="7172" max="7173" width="9.625" style="79" customWidth="1"/>
    <col min="7174" max="7175" width="11.125" style="79" customWidth="1"/>
    <col min="7176" max="7176" width="9.125" style="79" customWidth="1"/>
    <col min="7177" max="7177" width="9.625" style="79" bestFit="1" customWidth="1"/>
    <col min="7178" max="7178" width="10.375" style="79" bestFit="1" customWidth="1"/>
    <col min="7179" max="7179" width="9.625" style="79" bestFit="1" customWidth="1"/>
    <col min="7180" max="7422" width="8.875" style="79"/>
    <col min="7423" max="7423" width="12.5" style="79" customWidth="1"/>
    <col min="7424" max="7424" width="8.875" style="79" customWidth="1"/>
    <col min="7425" max="7425" width="8.375" style="79" customWidth="1"/>
    <col min="7426" max="7426" width="9.125" style="79" customWidth="1"/>
    <col min="7427" max="7427" width="10.375" style="79" customWidth="1"/>
    <col min="7428" max="7429" width="9.625" style="79" customWidth="1"/>
    <col min="7430" max="7431" width="11.125" style="79" customWidth="1"/>
    <col min="7432" max="7432" width="9.125" style="79" customWidth="1"/>
    <col min="7433" max="7433" width="9.625" style="79" bestFit="1" customWidth="1"/>
    <col min="7434" max="7434" width="10.375" style="79" bestFit="1" customWidth="1"/>
    <col min="7435" max="7435" width="9.625" style="79" bestFit="1" customWidth="1"/>
    <col min="7436" max="7678" width="8.875" style="79"/>
    <col min="7679" max="7679" width="12.5" style="79" customWidth="1"/>
    <col min="7680" max="7680" width="8.875" style="79" customWidth="1"/>
    <col min="7681" max="7681" width="8.375" style="79" customWidth="1"/>
    <col min="7682" max="7682" width="9.125" style="79" customWidth="1"/>
    <col min="7683" max="7683" width="10.375" style="79" customWidth="1"/>
    <col min="7684" max="7685" width="9.625" style="79" customWidth="1"/>
    <col min="7686" max="7687" width="11.125" style="79" customWidth="1"/>
    <col min="7688" max="7688" width="9.125" style="79" customWidth="1"/>
    <col min="7689" max="7689" width="9.625" style="79" bestFit="1" customWidth="1"/>
    <col min="7690" max="7690" width="10.375" style="79" bestFit="1" customWidth="1"/>
    <col min="7691" max="7691" width="9.625" style="79" bestFit="1" customWidth="1"/>
    <col min="7692" max="7934" width="8.875" style="79"/>
    <col min="7935" max="7935" width="12.5" style="79" customWidth="1"/>
    <col min="7936" max="7936" width="8.875" style="79" customWidth="1"/>
    <col min="7937" max="7937" width="8.375" style="79" customWidth="1"/>
    <col min="7938" max="7938" width="9.125" style="79" customWidth="1"/>
    <col min="7939" max="7939" width="10.375" style="79" customWidth="1"/>
    <col min="7940" max="7941" width="9.625" style="79" customWidth="1"/>
    <col min="7942" max="7943" width="11.125" style="79" customWidth="1"/>
    <col min="7944" max="7944" width="9.125" style="79" customWidth="1"/>
    <col min="7945" max="7945" width="9.625" style="79" bestFit="1" customWidth="1"/>
    <col min="7946" max="7946" width="10.375" style="79" bestFit="1" customWidth="1"/>
    <col min="7947" max="7947" width="9.625" style="79" bestFit="1" customWidth="1"/>
    <col min="7948" max="8190" width="8.875" style="79"/>
    <col min="8191" max="8191" width="12.5" style="79" customWidth="1"/>
    <col min="8192" max="8192" width="8.875" style="79" customWidth="1"/>
    <col min="8193" max="8193" width="8.375" style="79" customWidth="1"/>
    <col min="8194" max="8194" width="9.125" style="79" customWidth="1"/>
    <col min="8195" max="8195" width="10.375" style="79" customWidth="1"/>
    <col min="8196" max="8197" width="9.625" style="79" customWidth="1"/>
    <col min="8198" max="8199" width="11.125" style="79" customWidth="1"/>
    <col min="8200" max="8200" width="9.125" style="79" customWidth="1"/>
    <col min="8201" max="8201" width="9.625" style="79" bestFit="1" customWidth="1"/>
    <col min="8202" max="8202" width="10.375" style="79" bestFit="1" customWidth="1"/>
    <col min="8203" max="8203" width="9.625" style="79" bestFit="1" customWidth="1"/>
    <col min="8204" max="8446" width="8.875" style="79"/>
    <col min="8447" max="8447" width="12.5" style="79" customWidth="1"/>
    <col min="8448" max="8448" width="8.875" style="79" customWidth="1"/>
    <col min="8449" max="8449" width="8.375" style="79" customWidth="1"/>
    <col min="8450" max="8450" width="9.125" style="79" customWidth="1"/>
    <col min="8451" max="8451" width="10.375" style="79" customWidth="1"/>
    <col min="8452" max="8453" width="9.625" style="79" customWidth="1"/>
    <col min="8454" max="8455" width="11.125" style="79" customWidth="1"/>
    <col min="8456" max="8456" width="9.125" style="79" customWidth="1"/>
    <col min="8457" max="8457" width="9.625" style="79" bestFit="1" customWidth="1"/>
    <col min="8458" max="8458" width="10.375" style="79" bestFit="1" customWidth="1"/>
    <col min="8459" max="8459" width="9.625" style="79" bestFit="1" customWidth="1"/>
    <col min="8460" max="8702" width="8.875" style="79"/>
    <col min="8703" max="8703" width="12.5" style="79" customWidth="1"/>
    <col min="8704" max="8704" width="8.875" style="79" customWidth="1"/>
    <col min="8705" max="8705" width="8.375" style="79" customWidth="1"/>
    <col min="8706" max="8706" width="9.125" style="79" customWidth="1"/>
    <col min="8707" max="8707" width="10.375" style="79" customWidth="1"/>
    <col min="8708" max="8709" width="9.625" style="79" customWidth="1"/>
    <col min="8710" max="8711" width="11.125" style="79" customWidth="1"/>
    <col min="8712" max="8712" width="9.125" style="79" customWidth="1"/>
    <col min="8713" max="8713" width="9.625" style="79" bestFit="1" customWidth="1"/>
    <col min="8714" max="8714" width="10.375" style="79" bestFit="1" customWidth="1"/>
    <col min="8715" max="8715" width="9.625" style="79" bestFit="1" customWidth="1"/>
    <col min="8716" max="8958" width="8.875" style="79"/>
    <col min="8959" max="8959" width="12.5" style="79" customWidth="1"/>
    <col min="8960" max="8960" width="8.875" style="79" customWidth="1"/>
    <col min="8961" max="8961" width="8.375" style="79" customWidth="1"/>
    <col min="8962" max="8962" width="9.125" style="79" customWidth="1"/>
    <col min="8963" max="8963" width="10.375" style="79" customWidth="1"/>
    <col min="8964" max="8965" width="9.625" style="79" customWidth="1"/>
    <col min="8966" max="8967" width="11.125" style="79" customWidth="1"/>
    <col min="8968" max="8968" width="9.125" style="79" customWidth="1"/>
    <col min="8969" max="8969" width="9.625" style="79" bestFit="1" customWidth="1"/>
    <col min="8970" max="8970" width="10.375" style="79" bestFit="1" customWidth="1"/>
    <col min="8971" max="8971" width="9.625" style="79" bestFit="1" customWidth="1"/>
    <col min="8972" max="9214" width="8.875" style="79"/>
    <col min="9215" max="9215" width="12.5" style="79" customWidth="1"/>
    <col min="9216" max="9216" width="8.875" style="79" customWidth="1"/>
    <col min="9217" max="9217" width="8.375" style="79" customWidth="1"/>
    <col min="9218" max="9218" width="9.125" style="79" customWidth="1"/>
    <col min="9219" max="9219" width="10.375" style="79" customWidth="1"/>
    <col min="9220" max="9221" width="9.625" style="79" customWidth="1"/>
    <col min="9222" max="9223" width="11.125" style="79" customWidth="1"/>
    <col min="9224" max="9224" width="9.125" style="79" customWidth="1"/>
    <col min="9225" max="9225" width="9.625" style="79" bestFit="1" customWidth="1"/>
    <col min="9226" max="9226" width="10.375" style="79" bestFit="1" customWidth="1"/>
    <col min="9227" max="9227" width="9.625" style="79" bestFit="1" customWidth="1"/>
    <col min="9228" max="9470" width="8.875" style="79"/>
    <col min="9471" max="9471" width="12.5" style="79" customWidth="1"/>
    <col min="9472" max="9472" width="8.875" style="79" customWidth="1"/>
    <col min="9473" max="9473" width="8.375" style="79" customWidth="1"/>
    <col min="9474" max="9474" width="9.125" style="79" customWidth="1"/>
    <col min="9475" max="9475" width="10.375" style="79" customWidth="1"/>
    <col min="9476" max="9477" width="9.625" style="79" customWidth="1"/>
    <col min="9478" max="9479" width="11.125" style="79" customWidth="1"/>
    <col min="9480" max="9480" width="9.125" style="79" customWidth="1"/>
    <col min="9481" max="9481" width="9.625" style="79" bestFit="1" customWidth="1"/>
    <col min="9482" max="9482" width="10.375" style="79" bestFit="1" customWidth="1"/>
    <col min="9483" max="9483" width="9.625" style="79" bestFit="1" customWidth="1"/>
    <col min="9484" max="9726" width="8.875" style="79"/>
    <col min="9727" max="9727" width="12.5" style="79" customWidth="1"/>
    <col min="9728" max="9728" width="8.875" style="79" customWidth="1"/>
    <col min="9729" max="9729" width="8.375" style="79" customWidth="1"/>
    <col min="9730" max="9730" width="9.125" style="79" customWidth="1"/>
    <col min="9731" max="9731" width="10.375" style="79" customWidth="1"/>
    <col min="9732" max="9733" width="9.625" style="79" customWidth="1"/>
    <col min="9734" max="9735" width="11.125" style="79" customWidth="1"/>
    <col min="9736" max="9736" width="9.125" style="79" customWidth="1"/>
    <col min="9737" max="9737" width="9.625" style="79" bestFit="1" customWidth="1"/>
    <col min="9738" max="9738" width="10.375" style="79" bestFit="1" customWidth="1"/>
    <col min="9739" max="9739" width="9.625" style="79" bestFit="1" customWidth="1"/>
    <col min="9740" max="9982" width="8.875" style="79"/>
    <col min="9983" max="9983" width="12.5" style="79" customWidth="1"/>
    <col min="9984" max="9984" width="8.875" style="79" customWidth="1"/>
    <col min="9985" max="9985" width="8.375" style="79" customWidth="1"/>
    <col min="9986" max="9986" width="9.125" style="79" customWidth="1"/>
    <col min="9987" max="9987" width="10.375" style="79" customWidth="1"/>
    <col min="9988" max="9989" width="9.625" style="79" customWidth="1"/>
    <col min="9990" max="9991" width="11.125" style="79" customWidth="1"/>
    <col min="9992" max="9992" width="9.125" style="79" customWidth="1"/>
    <col min="9993" max="9993" width="9.625" style="79" bestFit="1" customWidth="1"/>
    <col min="9994" max="9994" width="10.375" style="79" bestFit="1" customWidth="1"/>
    <col min="9995" max="9995" width="9.625" style="79" bestFit="1" customWidth="1"/>
    <col min="9996" max="10238" width="8.875" style="79"/>
    <col min="10239" max="10239" width="12.5" style="79" customWidth="1"/>
    <col min="10240" max="10240" width="8.875" style="79" customWidth="1"/>
    <col min="10241" max="10241" width="8.375" style="79" customWidth="1"/>
    <col min="10242" max="10242" width="9.125" style="79" customWidth="1"/>
    <col min="10243" max="10243" width="10.375" style="79" customWidth="1"/>
    <col min="10244" max="10245" width="9.625" style="79" customWidth="1"/>
    <col min="10246" max="10247" width="11.125" style="79" customWidth="1"/>
    <col min="10248" max="10248" width="9.125" style="79" customWidth="1"/>
    <col min="10249" max="10249" width="9.625" style="79" bestFit="1" customWidth="1"/>
    <col min="10250" max="10250" width="10.375" style="79" bestFit="1" customWidth="1"/>
    <col min="10251" max="10251" width="9.625" style="79" bestFit="1" customWidth="1"/>
    <col min="10252" max="10494" width="8.875" style="79"/>
    <col min="10495" max="10495" width="12.5" style="79" customWidth="1"/>
    <col min="10496" max="10496" width="8.875" style="79" customWidth="1"/>
    <col min="10497" max="10497" width="8.375" style="79" customWidth="1"/>
    <col min="10498" max="10498" width="9.125" style="79" customWidth="1"/>
    <col min="10499" max="10499" width="10.375" style="79" customWidth="1"/>
    <col min="10500" max="10501" width="9.625" style="79" customWidth="1"/>
    <col min="10502" max="10503" width="11.125" style="79" customWidth="1"/>
    <col min="10504" max="10504" width="9.125" style="79" customWidth="1"/>
    <col min="10505" max="10505" width="9.625" style="79" bestFit="1" customWidth="1"/>
    <col min="10506" max="10506" width="10.375" style="79" bestFit="1" customWidth="1"/>
    <col min="10507" max="10507" width="9.625" style="79" bestFit="1" customWidth="1"/>
    <col min="10508" max="10750" width="8.875" style="79"/>
    <col min="10751" max="10751" width="12.5" style="79" customWidth="1"/>
    <col min="10752" max="10752" width="8.875" style="79" customWidth="1"/>
    <col min="10753" max="10753" width="8.375" style="79" customWidth="1"/>
    <col min="10754" max="10754" width="9.125" style="79" customWidth="1"/>
    <col min="10755" max="10755" width="10.375" style="79" customWidth="1"/>
    <col min="10756" max="10757" width="9.625" style="79" customWidth="1"/>
    <col min="10758" max="10759" width="11.125" style="79" customWidth="1"/>
    <col min="10760" max="10760" width="9.125" style="79" customWidth="1"/>
    <col min="10761" max="10761" width="9.625" style="79" bestFit="1" customWidth="1"/>
    <col min="10762" max="10762" width="10.375" style="79" bestFit="1" customWidth="1"/>
    <col min="10763" max="10763" width="9.625" style="79" bestFit="1" customWidth="1"/>
    <col min="10764" max="11006" width="8.875" style="79"/>
    <col min="11007" max="11007" width="12.5" style="79" customWidth="1"/>
    <col min="11008" max="11008" width="8.875" style="79" customWidth="1"/>
    <col min="11009" max="11009" width="8.375" style="79" customWidth="1"/>
    <col min="11010" max="11010" width="9.125" style="79" customWidth="1"/>
    <col min="11011" max="11011" width="10.375" style="79" customWidth="1"/>
    <col min="11012" max="11013" width="9.625" style="79" customWidth="1"/>
    <col min="11014" max="11015" width="11.125" style="79" customWidth="1"/>
    <col min="11016" max="11016" width="9.125" style="79" customWidth="1"/>
    <col min="11017" max="11017" width="9.625" style="79" bestFit="1" customWidth="1"/>
    <col min="11018" max="11018" width="10.375" style="79" bestFit="1" customWidth="1"/>
    <col min="11019" max="11019" width="9.625" style="79" bestFit="1" customWidth="1"/>
    <col min="11020" max="11262" width="8.875" style="79"/>
    <col min="11263" max="11263" width="12.5" style="79" customWidth="1"/>
    <col min="11264" max="11264" width="8.875" style="79" customWidth="1"/>
    <col min="11265" max="11265" width="8.375" style="79" customWidth="1"/>
    <col min="11266" max="11266" width="9.125" style="79" customWidth="1"/>
    <col min="11267" max="11267" width="10.375" style="79" customWidth="1"/>
    <col min="11268" max="11269" width="9.625" style="79" customWidth="1"/>
    <col min="11270" max="11271" width="11.125" style="79" customWidth="1"/>
    <col min="11272" max="11272" width="9.125" style="79" customWidth="1"/>
    <col min="11273" max="11273" width="9.625" style="79" bestFit="1" customWidth="1"/>
    <col min="11274" max="11274" width="10.375" style="79" bestFit="1" customWidth="1"/>
    <col min="11275" max="11275" width="9.625" style="79" bestFit="1" customWidth="1"/>
    <col min="11276" max="11518" width="8.875" style="79"/>
    <col min="11519" max="11519" width="12.5" style="79" customWidth="1"/>
    <col min="11520" max="11520" width="8.875" style="79" customWidth="1"/>
    <col min="11521" max="11521" width="8.375" style="79" customWidth="1"/>
    <col min="11522" max="11522" width="9.125" style="79" customWidth="1"/>
    <col min="11523" max="11523" width="10.375" style="79" customWidth="1"/>
    <col min="11524" max="11525" width="9.625" style="79" customWidth="1"/>
    <col min="11526" max="11527" width="11.125" style="79" customWidth="1"/>
    <col min="11528" max="11528" width="9.125" style="79" customWidth="1"/>
    <col min="11529" max="11529" width="9.625" style="79" bestFit="1" customWidth="1"/>
    <col min="11530" max="11530" width="10.375" style="79" bestFit="1" customWidth="1"/>
    <col min="11531" max="11531" width="9.625" style="79" bestFit="1" customWidth="1"/>
    <col min="11532" max="11774" width="8.875" style="79"/>
    <col min="11775" max="11775" width="12.5" style="79" customWidth="1"/>
    <col min="11776" max="11776" width="8.875" style="79" customWidth="1"/>
    <col min="11777" max="11777" width="8.375" style="79" customWidth="1"/>
    <col min="11778" max="11778" width="9.125" style="79" customWidth="1"/>
    <col min="11779" max="11779" width="10.375" style="79" customWidth="1"/>
    <col min="11780" max="11781" width="9.625" style="79" customWidth="1"/>
    <col min="11782" max="11783" width="11.125" style="79" customWidth="1"/>
    <col min="11784" max="11784" width="9.125" style="79" customWidth="1"/>
    <col min="11785" max="11785" width="9.625" style="79" bestFit="1" customWidth="1"/>
    <col min="11786" max="11786" width="10.375" style="79" bestFit="1" customWidth="1"/>
    <col min="11787" max="11787" width="9.625" style="79" bestFit="1" customWidth="1"/>
    <col min="11788" max="12030" width="8.875" style="79"/>
    <col min="12031" max="12031" width="12.5" style="79" customWidth="1"/>
    <col min="12032" max="12032" width="8.875" style="79" customWidth="1"/>
    <col min="12033" max="12033" width="8.375" style="79" customWidth="1"/>
    <col min="12034" max="12034" width="9.125" style="79" customWidth="1"/>
    <col min="12035" max="12035" width="10.375" style="79" customWidth="1"/>
    <col min="12036" max="12037" width="9.625" style="79" customWidth="1"/>
    <col min="12038" max="12039" width="11.125" style="79" customWidth="1"/>
    <col min="12040" max="12040" width="9.125" style="79" customWidth="1"/>
    <col min="12041" max="12041" width="9.625" style="79" bestFit="1" customWidth="1"/>
    <col min="12042" max="12042" width="10.375" style="79" bestFit="1" customWidth="1"/>
    <col min="12043" max="12043" width="9.625" style="79" bestFit="1" customWidth="1"/>
    <col min="12044" max="12286" width="8.875" style="79"/>
    <col min="12287" max="12287" width="12.5" style="79" customWidth="1"/>
    <col min="12288" max="12288" width="8.875" style="79" customWidth="1"/>
    <col min="12289" max="12289" width="8.375" style="79" customWidth="1"/>
    <col min="12290" max="12290" width="9.125" style="79" customWidth="1"/>
    <col min="12291" max="12291" width="10.375" style="79" customWidth="1"/>
    <col min="12292" max="12293" width="9.625" style="79" customWidth="1"/>
    <col min="12294" max="12295" width="11.125" style="79" customWidth="1"/>
    <col min="12296" max="12296" width="9.125" style="79" customWidth="1"/>
    <col min="12297" max="12297" width="9.625" style="79" bestFit="1" customWidth="1"/>
    <col min="12298" max="12298" width="10.375" style="79" bestFit="1" customWidth="1"/>
    <col min="12299" max="12299" width="9.625" style="79" bestFit="1" customWidth="1"/>
    <col min="12300" max="12542" width="8.875" style="79"/>
    <col min="12543" max="12543" width="12.5" style="79" customWidth="1"/>
    <col min="12544" max="12544" width="8.875" style="79" customWidth="1"/>
    <col min="12545" max="12545" width="8.375" style="79" customWidth="1"/>
    <col min="12546" max="12546" width="9.125" style="79" customWidth="1"/>
    <col min="12547" max="12547" width="10.375" style="79" customWidth="1"/>
    <col min="12548" max="12549" width="9.625" style="79" customWidth="1"/>
    <col min="12550" max="12551" width="11.125" style="79" customWidth="1"/>
    <col min="12552" max="12552" width="9.125" style="79" customWidth="1"/>
    <col min="12553" max="12553" width="9.625" style="79" bestFit="1" customWidth="1"/>
    <col min="12554" max="12554" width="10.375" style="79" bestFit="1" customWidth="1"/>
    <col min="12555" max="12555" width="9.625" style="79" bestFit="1" customWidth="1"/>
    <col min="12556" max="12798" width="8.875" style="79"/>
    <col min="12799" max="12799" width="12.5" style="79" customWidth="1"/>
    <col min="12800" max="12800" width="8.875" style="79" customWidth="1"/>
    <col min="12801" max="12801" width="8.375" style="79" customWidth="1"/>
    <col min="12802" max="12802" width="9.125" style="79" customWidth="1"/>
    <col min="12803" max="12803" width="10.375" style="79" customWidth="1"/>
    <col min="12804" max="12805" width="9.625" style="79" customWidth="1"/>
    <col min="12806" max="12807" width="11.125" style="79" customWidth="1"/>
    <col min="12808" max="12808" width="9.125" style="79" customWidth="1"/>
    <col min="12809" max="12809" width="9.625" style="79" bestFit="1" customWidth="1"/>
    <col min="12810" max="12810" width="10.375" style="79" bestFit="1" customWidth="1"/>
    <col min="12811" max="12811" width="9.625" style="79" bestFit="1" customWidth="1"/>
    <col min="12812" max="13054" width="8.875" style="79"/>
    <col min="13055" max="13055" width="12.5" style="79" customWidth="1"/>
    <col min="13056" max="13056" width="8.875" style="79" customWidth="1"/>
    <col min="13057" max="13057" width="8.375" style="79" customWidth="1"/>
    <col min="13058" max="13058" width="9.125" style="79" customWidth="1"/>
    <col min="13059" max="13059" width="10.375" style="79" customWidth="1"/>
    <col min="13060" max="13061" width="9.625" style="79" customWidth="1"/>
    <col min="13062" max="13063" width="11.125" style="79" customWidth="1"/>
    <col min="13064" max="13064" width="9.125" style="79" customWidth="1"/>
    <col min="13065" max="13065" width="9.625" style="79" bestFit="1" customWidth="1"/>
    <col min="13066" max="13066" width="10.375" style="79" bestFit="1" customWidth="1"/>
    <col min="13067" max="13067" width="9.625" style="79" bestFit="1" customWidth="1"/>
    <col min="13068" max="13310" width="8.875" style="79"/>
    <col min="13311" max="13311" width="12.5" style="79" customWidth="1"/>
    <col min="13312" max="13312" width="8.875" style="79" customWidth="1"/>
    <col min="13313" max="13313" width="8.375" style="79" customWidth="1"/>
    <col min="13314" max="13314" width="9.125" style="79" customWidth="1"/>
    <col min="13315" max="13315" width="10.375" style="79" customWidth="1"/>
    <col min="13316" max="13317" width="9.625" style="79" customWidth="1"/>
    <col min="13318" max="13319" width="11.125" style="79" customWidth="1"/>
    <col min="13320" max="13320" width="9.125" style="79" customWidth="1"/>
    <col min="13321" max="13321" width="9.625" style="79" bestFit="1" customWidth="1"/>
    <col min="13322" max="13322" width="10.375" style="79" bestFit="1" customWidth="1"/>
    <col min="13323" max="13323" width="9.625" style="79" bestFit="1" customWidth="1"/>
    <col min="13324" max="13566" width="8.875" style="79"/>
    <col min="13567" max="13567" width="12.5" style="79" customWidth="1"/>
    <col min="13568" max="13568" width="8.875" style="79" customWidth="1"/>
    <col min="13569" max="13569" width="8.375" style="79" customWidth="1"/>
    <col min="13570" max="13570" width="9.125" style="79" customWidth="1"/>
    <col min="13571" max="13571" width="10.375" style="79" customWidth="1"/>
    <col min="13572" max="13573" width="9.625" style="79" customWidth="1"/>
    <col min="13574" max="13575" width="11.125" style="79" customWidth="1"/>
    <col min="13576" max="13576" width="9.125" style="79" customWidth="1"/>
    <col min="13577" max="13577" width="9.625" style="79" bestFit="1" customWidth="1"/>
    <col min="13578" max="13578" width="10.375" style="79" bestFit="1" customWidth="1"/>
    <col min="13579" max="13579" width="9.625" style="79" bestFit="1" customWidth="1"/>
    <col min="13580" max="13822" width="8.875" style="79"/>
    <col min="13823" max="13823" width="12.5" style="79" customWidth="1"/>
    <col min="13824" max="13824" width="8.875" style="79" customWidth="1"/>
    <col min="13825" max="13825" width="8.375" style="79" customWidth="1"/>
    <col min="13826" max="13826" width="9.125" style="79" customWidth="1"/>
    <col min="13827" max="13827" width="10.375" style="79" customWidth="1"/>
    <col min="13828" max="13829" width="9.625" style="79" customWidth="1"/>
    <col min="13830" max="13831" width="11.125" style="79" customWidth="1"/>
    <col min="13832" max="13832" width="9.125" style="79" customWidth="1"/>
    <col min="13833" max="13833" width="9.625" style="79" bestFit="1" customWidth="1"/>
    <col min="13834" max="13834" width="10.375" style="79" bestFit="1" customWidth="1"/>
    <col min="13835" max="13835" width="9.625" style="79" bestFit="1" customWidth="1"/>
    <col min="13836" max="14078" width="8.875" style="79"/>
    <col min="14079" max="14079" width="12.5" style="79" customWidth="1"/>
    <col min="14080" max="14080" width="8.875" style="79" customWidth="1"/>
    <col min="14081" max="14081" width="8.375" style="79" customWidth="1"/>
    <col min="14082" max="14082" width="9.125" style="79" customWidth="1"/>
    <col min="14083" max="14083" width="10.375" style="79" customWidth="1"/>
    <col min="14084" max="14085" width="9.625" style="79" customWidth="1"/>
    <col min="14086" max="14087" width="11.125" style="79" customWidth="1"/>
    <col min="14088" max="14088" width="9.125" style="79" customWidth="1"/>
    <col min="14089" max="14089" width="9.625" style="79" bestFit="1" customWidth="1"/>
    <col min="14090" max="14090" width="10.375" style="79" bestFit="1" customWidth="1"/>
    <col min="14091" max="14091" width="9.625" style="79" bestFit="1" customWidth="1"/>
    <col min="14092" max="14334" width="8.875" style="79"/>
    <col min="14335" max="14335" width="12.5" style="79" customWidth="1"/>
    <col min="14336" max="14336" width="8.875" style="79" customWidth="1"/>
    <col min="14337" max="14337" width="8.375" style="79" customWidth="1"/>
    <col min="14338" max="14338" width="9.125" style="79" customWidth="1"/>
    <col min="14339" max="14339" width="10.375" style="79" customWidth="1"/>
    <col min="14340" max="14341" width="9.625" style="79" customWidth="1"/>
    <col min="14342" max="14343" width="11.125" style="79" customWidth="1"/>
    <col min="14344" max="14344" width="9.125" style="79" customWidth="1"/>
    <col min="14345" max="14345" width="9.625" style="79" bestFit="1" customWidth="1"/>
    <col min="14346" max="14346" width="10.375" style="79" bestFit="1" customWidth="1"/>
    <col min="14347" max="14347" width="9.625" style="79" bestFit="1" customWidth="1"/>
    <col min="14348" max="14590" width="8.875" style="79"/>
    <col min="14591" max="14591" width="12.5" style="79" customWidth="1"/>
    <col min="14592" max="14592" width="8.875" style="79" customWidth="1"/>
    <col min="14593" max="14593" width="8.375" style="79" customWidth="1"/>
    <col min="14594" max="14594" width="9.125" style="79" customWidth="1"/>
    <col min="14595" max="14595" width="10.375" style="79" customWidth="1"/>
    <col min="14596" max="14597" width="9.625" style="79" customWidth="1"/>
    <col min="14598" max="14599" width="11.125" style="79" customWidth="1"/>
    <col min="14600" max="14600" width="9.125" style="79" customWidth="1"/>
    <col min="14601" max="14601" width="9.625" style="79" bestFit="1" customWidth="1"/>
    <col min="14602" max="14602" width="10.375" style="79" bestFit="1" customWidth="1"/>
    <col min="14603" max="14603" width="9.625" style="79" bestFit="1" customWidth="1"/>
    <col min="14604" max="14846" width="8.875" style="79"/>
    <col min="14847" max="14847" width="12.5" style="79" customWidth="1"/>
    <col min="14848" max="14848" width="8.875" style="79" customWidth="1"/>
    <col min="14849" max="14849" width="8.375" style="79" customWidth="1"/>
    <col min="14850" max="14850" width="9.125" style="79" customWidth="1"/>
    <col min="14851" max="14851" width="10.375" style="79" customWidth="1"/>
    <col min="14852" max="14853" width="9.625" style="79" customWidth="1"/>
    <col min="14854" max="14855" width="11.125" style="79" customWidth="1"/>
    <col min="14856" max="14856" width="9.125" style="79" customWidth="1"/>
    <col min="14857" max="14857" width="9.625" style="79" bestFit="1" customWidth="1"/>
    <col min="14858" max="14858" width="10.375" style="79" bestFit="1" customWidth="1"/>
    <col min="14859" max="14859" width="9.625" style="79" bestFit="1" customWidth="1"/>
    <col min="14860" max="15102" width="8.875" style="79"/>
    <col min="15103" max="15103" width="12.5" style="79" customWidth="1"/>
    <col min="15104" max="15104" width="8.875" style="79" customWidth="1"/>
    <col min="15105" max="15105" width="8.375" style="79" customWidth="1"/>
    <col min="15106" max="15106" width="9.125" style="79" customWidth="1"/>
    <col min="15107" max="15107" width="10.375" style="79" customWidth="1"/>
    <col min="15108" max="15109" width="9.625" style="79" customWidth="1"/>
    <col min="15110" max="15111" width="11.125" style="79" customWidth="1"/>
    <col min="15112" max="15112" width="9.125" style="79" customWidth="1"/>
    <col min="15113" max="15113" width="9.625" style="79" bestFit="1" customWidth="1"/>
    <col min="15114" max="15114" width="10.375" style="79" bestFit="1" customWidth="1"/>
    <col min="15115" max="15115" width="9.625" style="79" bestFit="1" customWidth="1"/>
    <col min="15116" max="15358" width="8.875" style="79"/>
    <col min="15359" max="15359" width="12.5" style="79" customWidth="1"/>
    <col min="15360" max="15360" width="8.875" style="79" customWidth="1"/>
    <col min="15361" max="15361" width="8.375" style="79" customWidth="1"/>
    <col min="15362" max="15362" width="9.125" style="79" customWidth="1"/>
    <col min="15363" max="15363" width="10.375" style="79" customWidth="1"/>
    <col min="15364" max="15365" width="9.625" style="79" customWidth="1"/>
    <col min="15366" max="15367" width="11.125" style="79" customWidth="1"/>
    <col min="15368" max="15368" width="9.125" style="79" customWidth="1"/>
    <col min="15369" max="15369" width="9.625" style="79" bestFit="1" customWidth="1"/>
    <col min="15370" max="15370" width="10.375" style="79" bestFit="1" customWidth="1"/>
    <col min="15371" max="15371" width="9.625" style="79" bestFit="1" customWidth="1"/>
    <col min="15372" max="15614" width="8.875" style="79"/>
    <col min="15615" max="15615" width="12.5" style="79" customWidth="1"/>
    <col min="15616" max="15616" width="8.875" style="79" customWidth="1"/>
    <col min="15617" max="15617" width="8.375" style="79" customWidth="1"/>
    <col min="15618" max="15618" width="9.125" style="79" customWidth="1"/>
    <col min="15619" max="15619" width="10.375" style="79" customWidth="1"/>
    <col min="15620" max="15621" width="9.625" style="79" customWidth="1"/>
    <col min="15622" max="15623" width="11.125" style="79" customWidth="1"/>
    <col min="15624" max="15624" width="9.125" style="79" customWidth="1"/>
    <col min="15625" max="15625" width="9.625" style="79" bestFit="1" customWidth="1"/>
    <col min="15626" max="15626" width="10.375" style="79" bestFit="1" customWidth="1"/>
    <col min="15627" max="15627" width="9.625" style="79" bestFit="1" customWidth="1"/>
    <col min="15628" max="15870" width="8.875" style="79"/>
    <col min="15871" max="15871" width="12.5" style="79" customWidth="1"/>
    <col min="15872" max="15872" width="8.875" style="79" customWidth="1"/>
    <col min="15873" max="15873" width="8.375" style="79" customWidth="1"/>
    <col min="15874" max="15874" width="9.125" style="79" customWidth="1"/>
    <col min="15875" max="15875" width="10.375" style="79" customWidth="1"/>
    <col min="15876" max="15877" width="9.625" style="79" customWidth="1"/>
    <col min="15878" max="15879" width="11.125" style="79" customWidth="1"/>
    <col min="15880" max="15880" width="9.125" style="79" customWidth="1"/>
    <col min="15881" max="15881" width="9.625" style="79" bestFit="1" customWidth="1"/>
    <col min="15882" max="15882" width="10.375" style="79" bestFit="1" customWidth="1"/>
    <col min="15883" max="15883" width="9.625" style="79" bestFit="1" customWidth="1"/>
    <col min="15884" max="16126" width="8.875" style="79"/>
    <col min="16127" max="16127" width="12.5" style="79" customWidth="1"/>
    <col min="16128" max="16128" width="8.875" style="79" customWidth="1"/>
    <col min="16129" max="16129" width="8.375" style="79" customWidth="1"/>
    <col min="16130" max="16130" width="9.125" style="79" customWidth="1"/>
    <col min="16131" max="16131" width="10.375" style="79" customWidth="1"/>
    <col min="16132" max="16133" width="9.625" style="79" customWidth="1"/>
    <col min="16134" max="16135" width="11.125" style="79" customWidth="1"/>
    <col min="16136" max="16136" width="9.125" style="79" customWidth="1"/>
    <col min="16137" max="16137" width="9.625" style="79" bestFit="1" customWidth="1"/>
    <col min="16138" max="16138" width="10.375" style="79" bestFit="1" customWidth="1"/>
    <col min="16139" max="16139" width="9.625" style="79" bestFit="1" customWidth="1"/>
    <col min="16140" max="16383" width="8.875" style="79"/>
    <col min="16384" max="16384" width="8.875" style="79" customWidth="1"/>
  </cols>
  <sheetData>
    <row r="1" spans="1:14" ht="30.6" customHeight="1">
      <c r="A1" s="231" t="s">
        <v>61</v>
      </c>
      <c r="B1" s="231"/>
      <c r="C1" s="231"/>
      <c r="D1" s="231"/>
      <c r="E1" s="231"/>
      <c r="F1" s="231"/>
      <c r="G1" s="231"/>
      <c r="H1" s="231"/>
      <c r="I1" s="231"/>
      <c r="J1" s="231"/>
      <c r="K1" s="231"/>
      <c r="L1" s="231"/>
      <c r="M1" s="231"/>
      <c r="N1" s="231"/>
    </row>
    <row r="2" spans="1:14" ht="24.75" customHeight="1">
      <c r="A2" s="219"/>
      <c r="B2" s="235" t="s">
        <v>51</v>
      </c>
      <c r="C2" s="235"/>
      <c r="D2" s="235"/>
      <c r="E2" s="235"/>
      <c r="F2" s="235"/>
      <c r="G2" s="264" t="s">
        <v>154</v>
      </c>
      <c r="H2" s="232"/>
      <c r="I2" s="232"/>
      <c r="J2" s="232"/>
      <c r="K2" s="232"/>
      <c r="L2" s="232"/>
      <c r="M2" s="233" t="s">
        <v>50</v>
      </c>
      <c r="N2" s="233"/>
    </row>
    <row r="3" spans="1:14" ht="23.1" customHeight="1">
      <c r="A3" s="220"/>
      <c r="B3" s="237" t="s">
        <v>49</v>
      </c>
      <c r="C3" s="237"/>
      <c r="D3" s="237"/>
      <c r="E3" s="234" t="s">
        <v>254</v>
      </c>
      <c r="F3" s="265"/>
      <c r="G3" s="234" t="s">
        <v>134</v>
      </c>
      <c r="H3" s="233"/>
      <c r="I3" s="234" t="s">
        <v>165</v>
      </c>
      <c r="J3" s="233"/>
      <c r="K3" s="234" t="s">
        <v>136</v>
      </c>
      <c r="L3" s="233"/>
      <c r="M3" s="234" t="s">
        <v>166</v>
      </c>
      <c r="N3" s="233"/>
    </row>
    <row r="4" spans="1:14" ht="23.1" customHeight="1">
      <c r="A4" s="220"/>
      <c r="B4" s="163" t="s">
        <v>152</v>
      </c>
      <c r="C4" s="164" t="s">
        <v>153</v>
      </c>
      <c r="D4" s="165" t="s">
        <v>9</v>
      </c>
      <c r="E4" s="133" t="s">
        <v>48</v>
      </c>
      <c r="F4" s="17" t="s">
        <v>9</v>
      </c>
      <c r="G4" s="133" t="s">
        <v>48</v>
      </c>
      <c r="H4" s="17" t="s">
        <v>9</v>
      </c>
      <c r="I4" s="133" t="s">
        <v>48</v>
      </c>
      <c r="J4" s="17" t="s">
        <v>9</v>
      </c>
      <c r="K4" s="133" t="s">
        <v>48</v>
      </c>
      <c r="L4" s="17" t="s">
        <v>9</v>
      </c>
      <c r="M4" s="19" t="s">
        <v>47</v>
      </c>
      <c r="N4" s="17" t="s">
        <v>9</v>
      </c>
    </row>
    <row r="5" spans="1:14" ht="18.75" customHeight="1">
      <c r="A5" s="2" t="s">
        <v>257</v>
      </c>
      <c r="B5" s="29">
        <v>48360</v>
      </c>
      <c r="C5" s="29">
        <v>3894</v>
      </c>
      <c r="D5" s="30">
        <f>C5/B5*100</f>
        <v>8.0521091811414394</v>
      </c>
      <c r="E5" s="29">
        <v>292</v>
      </c>
      <c r="F5" s="30">
        <v>2.6632615833637359</v>
      </c>
      <c r="G5" s="29">
        <v>43</v>
      </c>
      <c r="H5" s="134">
        <v>0.61701822356148661</v>
      </c>
      <c r="I5" s="29">
        <v>14</v>
      </c>
      <c r="J5" s="30">
        <v>1.7478152309612984</v>
      </c>
      <c r="K5" s="29">
        <v>1428</v>
      </c>
      <c r="L5" s="30">
        <v>4.0391469140691294</v>
      </c>
      <c r="M5" s="29">
        <v>837</v>
      </c>
      <c r="N5" s="30">
        <v>5.3940839079719023</v>
      </c>
    </row>
    <row r="6" spans="1:14" ht="18.75" customHeight="1">
      <c r="A6" s="2" t="s">
        <v>7</v>
      </c>
      <c r="B6" s="29">
        <v>48357</v>
      </c>
      <c r="C6" s="29">
        <v>4741</v>
      </c>
      <c r="D6" s="30">
        <f t="shared" ref="D6:D14" si="0">C6/B6*100</f>
        <v>9.8041648572078497</v>
      </c>
      <c r="E6" s="29">
        <v>297</v>
      </c>
      <c r="F6" s="30">
        <v>3.187379265936896</v>
      </c>
      <c r="G6" s="29">
        <v>54</v>
      </c>
      <c r="H6" s="134">
        <v>0.80597014925373134</v>
      </c>
      <c r="I6" s="29">
        <v>26</v>
      </c>
      <c r="J6" s="30">
        <v>3.857566765578635</v>
      </c>
      <c r="K6" s="29">
        <v>1435</v>
      </c>
      <c r="L6" s="30">
        <v>4.1975019744347266</v>
      </c>
      <c r="M6" s="43">
        <v>1002</v>
      </c>
      <c r="N6" s="30">
        <v>6.1284403669724767</v>
      </c>
    </row>
    <row r="7" spans="1:14" ht="18.75" customHeight="1">
      <c r="A7" s="2" t="s">
        <v>6</v>
      </c>
      <c r="B7" s="29">
        <v>51028</v>
      </c>
      <c r="C7" s="29">
        <v>5851</v>
      </c>
      <c r="D7" s="30">
        <f t="shared" si="0"/>
        <v>11.466253821431371</v>
      </c>
      <c r="E7" s="29">
        <v>397</v>
      </c>
      <c r="F7" s="30">
        <v>4.7015632401705352</v>
      </c>
      <c r="G7" s="29">
        <v>48</v>
      </c>
      <c r="H7" s="134">
        <v>0.80294412847106056</v>
      </c>
      <c r="I7" s="29">
        <v>18</v>
      </c>
      <c r="J7" s="30">
        <v>2.8938906752411575</v>
      </c>
      <c r="K7" s="29">
        <v>1665</v>
      </c>
      <c r="L7" s="30">
        <v>4.8342140409964571</v>
      </c>
      <c r="M7" s="43">
        <v>1169</v>
      </c>
      <c r="N7" s="30">
        <v>6.6458214894826604</v>
      </c>
    </row>
    <row r="8" spans="1:14" ht="18.75" customHeight="1">
      <c r="A8" s="2" t="s">
        <v>5</v>
      </c>
      <c r="B8" s="29">
        <v>47192</v>
      </c>
      <c r="C8" s="29">
        <v>5862</v>
      </c>
      <c r="D8" s="30">
        <f t="shared" si="0"/>
        <v>12.421596880827259</v>
      </c>
      <c r="E8" s="29">
        <v>286</v>
      </c>
      <c r="F8" s="30">
        <v>3.4734029633228083</v>
      </c>
      <c r="G8" s="29">
        <v>71</v>
      </c>
      <c r="H8" s="134">
        <v>1.0573343261355175</v>
      </c>
      <c r="I8" s="29">
        <v>29</v>
      </c>
      <c r="J8" s="30">
        <v>4.53125</v>
      </c>
      <c r="K8" s="29">
        <v>1839</v>
      </c>
      <c r="L8" s="30">
        <v>5.4169489528410262</v>
      </c>
      <c r="M8" s="43">
        <v>1433</v>
      </c>
      <c r="N8" s="30">
        <v>8.1843623279456281</v>
      </c>
    </row>
    <row r="9" spans="1:14" ht="18.75" customHeight="1">
      <c r="A9" s="2" t="s">
        <v>4</v>
      </c>
      <c r="B9" s="29">
        <v>42935</v>
      </c>
      <c r="C9" s="29">
        <v>5179</v>
      </c>
      <c r="D9" s="30">
        <f t="shared" si="0"/>
        <v>12.062419937114242</v>
      </c>
      <c r="E9" s="29">
        <v>324</v>
      </c>
      <c r="F9" s="30">
        <v>3.6148610956153071</v>
      </c>
      <c r="G9" s="29">
        <v>82</v>
      </c>
      <c r="H9" s="134">
        <v>1.0630023334197563</v>
      </c>
      <c r="I9" s="29">
        <v>34</v>
      </c>
      <c r="J9" s="30">
        <v>4.788732394366197</v>
      </c>
      <c r="K9" s="29">
        <v>2030</v>
      </c>
      <c r="L9" s="30">
        <v>5.8695966459447737</v>
      </c>
      <c r="M9" s="43">
        <v>1565</v>
      </c>
      <c r="N9" s="30">
        <v>8.1218537547355858</v>
      </c>
    </row>
    <row r="10" spans="1:14" ht="18.75" customHeight="1">
      <c r="A10" s="2" t="s">
        <v>3</v>
      </c>
      <c r="B10" s="29">
        <v>46358</v>
      </c>
      <c r="C10" s="29">
        <v>5482</v>
      </c>
      <c r="D10" s="30">
        <f t="shared" si="0"/>
        <v>11.825359161309807</v>
      </c>
      <c r="E10" s="29">
        <v>265</v>
      </c>
      <c r="F10" s="30">
        <v>3.1747933389241645</v>
      </c>
      <c r="G10" s="29">
        <v>101</v>
      </c>
      <c r="H10" s="134">
        <v>1.5029761904761905</v>
      </c>
      <c r="I10" s="29">
        <v>37</v>
      </c>
      <c r="J10" s="30">
        <v>5.967741935483871</v>
      </c>
      <c r="K10" s="29">
        <v>2232</v>
      </c>
      <c r="L10" s="30">
        <v>6.1497768226153084</v>
      </c>
      <c r="M10" s="43">
        <v>1446</v>
      </c>
      <c r="N10" s="30">
        <v>8.0646960401561643</v>
      </c>
    </row>
    <row r="11" spans="1:14" ht="18.75" customHeight="1">
      <c r="A11" s="2" t="s">
        <v>2</v>
      </c>
      <c r="B11" s="29">
        <v>45507</v>
      </c>
      <c r="C11" s="29">
        <v>5643</v>
      </c>
      <c r="D11" s="30">
        <f t="shared" si="0"/>
        <v>12.400290065264684</v>
      </c>
      <c r="E11" s="29">
        <v>467</v>
      </c>
      <c r="F11" s="30">
        <v>5.3994681466065435</v>
      </c>
      <c r="G11" s="29">
        <v>92</v>
      </c>
      <c r="H11" s="134">
        <v>1.8359608860506884</v>
      </c>
      <c r="I11" s="29">
        <v>36</v>
      </c>
      <c r="J11" s="30">
        <v>7.4844074844074848</v>
      </c>
      <c r="K11" s="29">
        <v>2395</v>
      </c>
      <c r="L11" s="30">
        <v>6.6231575454218632</v>
      </c>
      <c r="M11" s="43">
        <v>1386</v>
      </c>
      <c r="N11" s="30">
        <v>8.4579239641178994</v>
      </c>
    </row>
    <row r="12" spans="1:14" ht="18.75" customHeight="1">
      <c r="A12" s="2" t="s">
        <v>1</v>
      </c>
      <c r="B12" s="29">
        <v>42324</v>
      </c>
      <c r="C12" s="29">
        <v>5872</v>
      </c>
      <c r="D12" s="30">
        <f t="shared" si="0"/>
        <v>13.873924959833664</v>
      </c>
      <c r="E12" s="29">
        <v>335</v>
      </c>
      <c r="F12" s="30">
        <v>4.1134577603143416</v>
      </c>
      <c r="G12" s="29">
        <v>72</v>
      </c>
      <c r="H12" s="134">
        <v>1.9017432646592711</v>
      </c>
      <c r="I12" s="29">
        <v>30</v>
      </c>
      <c r="J12" s="30">
        <v>7.5566750629722925</v>
      </c>
      <c r="K12" s="29">
        <v>2547</v>
      </c>
      <c r="L12" s="30">
        <v>7.3250697420264004</v>
      </c>
      <c r="M12" s="43">
        <v>1757</v>
      </c>
      <c r="N12" s="30">
        <v>9.8304705421585634</v>
      </c>
    </row>
    <row r="13" spans="1:14" ht="18.75" customHeight="1">
      <c r="A13" s="2" t="s">
        <v>0</v>
      </c>
      <c r="B13" s="29">
        <v>39577</v>
      </c>
      <c r="C13" s="29">
        <v>5373</v>
      </c>
      <c r="D13" s="30">
        <f t="shared" si="0"/>
        <v>13.576066907547313</v>
      </c>
      <c r="E13" s="29">
        <v>315</v>
      </c>
      <c r="F13" s="30">
        <v>4.2561815970814756</v>
      </c>
      <c r="G13" s="29">
        <v>97</v>
      </c>
      <c r="H13" s="134">
        <v>2.6351534908992122</v>
      </c>
      <c r="I13" s="29">
        <v>26</v>
      </c>
      <c r="J13" s="30">
        <v>7.5144508670520231</v>
      </c>
      <c r="K13" s="29">
        <v>2565</v>
      </c>
      <c r="L13" s="30">
        <v>7.8809106830122584</v>
      </c>
      <c r="M13" s="43">
        <v>1932</v>
      </c>
      <c r="N13" s="30">
        <v>10.196864939040481</v>
      </c>
    </row>
    <row r="14" spans="1:14" ht="18.75" customHeight="1">
      <c r="A14" s="1" t="s">
        <v>250</v>
      </c>
      <c r="B14" s="45">
        <v>33753</v>
      </c>
      <c r="C14" s="45">
        <v>4757</v>
      </c>
      <c r="D14" s="41">
        <f t="shared" si="0"/>
        <v>14.093562053743373</v>
      </c>
      <c r="E14" s="45">
        <v>275</v>
      </c>
      <c r="F14" s="41">
        <v>4.1210849692791847</v>
      </c>
      <c r="G14" s="45">
        <v>445</v>
      </c>
      <c r="H14" s="135">
        <v>3.5424295494348037</v>
      </c>
      <c r="I14" s="45">
        <v>89</v>
      </c>
      <c r="J14" s="41">
        <v>4.0307971014492754</v>
      </c>
      <c r="K14" s="45">
        <v>2390</v>
      </c>
      <c r="L14" s="41">
        <v>9.4762301256889092</v>
      </c>
      <c r="M14" s="46">
        <v>1656</v>
      </c>
      <c r="N14" s="41">
        <v>9.469350411710888</v>
      </c>
    </row>
    <row r="15" spans="1:14" s="82" customFormat="1">
      <c r="A15" s="136" t="s">
        <v>141</v>
      </c>
      <c r="B15" s="136"/>
      <c r="C15" s="137"/>
      <c r="D15" s="138"/>
      <c r="E15" s="137"/>
      <c r="F15" s="138"/>
      <c r="G15" s="137"/>
      <c r="H15" s="138"/>
      <c r="I15" s="137"/>
      <c r="J15" s="138"/>
      <c r="K15" s="139"/>
      <c r="L15" s="140"/>
      <c r="M15" s="139"/>
      <c r="N15" s="140"/>
    </row>
    <row r="16" spans="1:14" s="83" customFormat="1" ht="70.5" customHeight="1">
      <c r="A16" s="266" t="s">
        <v>155</v>
      </c>
      <c r="B16" s="266"/>
      <c r="C16" s="266"/>
      <c r="D16" s="266"/>
      <c r="E16" s="266"/>
      <c r="F16" s="266"/>
      <c r="G16" s="266"/>
      <c r="H16" s="266"/>
      <c r="I16" s="266"/>
      <c r="J16" s="266"/>
      <c r="K16" s="266"/>
      <c r="L16" s="266"/>
      <c r="M16" s="266"/>
      <c r="N16" s="266"/>
    </row>
    <row r="17" spans="1:14">
      <c r="A17" s="261" t="s">
        <v>138</v>
      </c>
      <c r="B17" s="261"/>
      <c r="C17" s="262"/>
      <c r="D17" s="262"/>
      <c r="E17" s="262"/>
      <c r="F17" s="262"/>
      <c r="G17" s="262"/>
      <c r="H17" s="262"/>
      <c r="I17" s="262"/>
      <c r="J17" s="262"/>
      <c r="K17" s="263"/>
      <c r="L17" s="263"/>
      <c r="M17" s="263"/>
      <c r="N17" s="263"/>
    </row>
    <row r="18" spans="1:14">
      <c r="A18" s="261" t="s">
        <v>139</v>
      </c>
      <c r="B18" s="261"/>
      <c r="C18" s="261"/>
      <c r="D18" s="261"/>
      <c r="E18" s="261"/>
      <c r="F18" s="261"/>
      <c r="G18" s="261"/>
      <c r="H18" s="261"/>
      <c r="I18" s="261"/>
      <c r="J18" s="261"/>
      <c r="K18" s="261"/>
      <c r="L18" s="261"/>
      <c r="M18" s="261"/>
      <c r="N18" s="261"/>
    </row>
    <row r="19" spans="1:14">
      <c r="A19" s="261" t="s">
        <v>140</v>
      </c>
      <c r="B19" s="261"/>
      <c r="C19" s="261"/>
      <c r="D19" s="261"/>
      <c r="E19" s="261"/>
      <c r="F19" s="261"/>
      <c r="G19" s="261"/>
      <c r="H19" s="261"/>
      <c r="I19" s="261"/>
      <c r="J19" s="261"/>
      <c r="K19" s="261"/>
      <c r="L19" s="261"/>
      <c r="M19" s="261"/>
      <c r="N19" s="261"/>
    </row>
  </sheetData>
  <mergeCells count="15">
    <mergeCell ref="B3:D3"/>
    <mergeCell ref="A17:N17"/>
    <mergeCell ref="A18:N18"/>
    <mergeCell ref="A19:N19"/>
    <mergeCell ref="A1:N1"/>
    <mergeCell ref="A2:A4"/>
    <mergeCell ref="G2:L2"/>
    <mergeCell ref="M2:N2"/>
    <mergeCell ref="E3:F3"/>
    <mergeCell ref="G3:H3"/>
    <mergeCell ref="I3:J3"/>
    <mergeCell ref="K3:L3"/>
    <mergeCell ref="M3:N3"/>
    <mergeCell ref="A16:N16"/>
    <mergeCell ref="B2:F2"/>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6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17"/>
  <sheetViews>
    <sheetView showGridLines="0" zoomScaleNormal="100" workbookViewId="0">
      <selection activeCell="D24" sqref="D24"/>
    </sheetView>
  </sheetViews>
  <sheetFormatPr defaultColWidth="8.875" defaultRowHeight="15.75"/>
  <cols>
    <col min="1" max="1" width="10" style="114" customWidth="1"/>
    <col min="2" max="2" width="9.625" style="132" customWidth="1"/>
    <col min="3" max="11" width="9.625" style="114" customWidth="1"/>
    <col min="12" max="254" width="8.875" style="114"/>
    <col min="255" max="255" width="13.5" style="114" customWidth="1"/>
    <col min="256" max="256" width="3.125" style="114" customWidth="1"/>
    <col min="257" max="257" width="8.375" style="114" customWidth="1"/>
    <col min="258" max="258" width="8.625" style="114" customWidth="1"/>
    <col min="259" max="259" width="7.5" style="114" customWidth="1"/>
    <col min="260" max="260" width="6.875" style="114" customWidth="1"/>
    <col min="261" max="261" width="7.5" style="114" customWidth="1"/>
    <col min="262" max="263" width="11.125" style="114" customWidth="1"/>
    <col min="264" max="264" width="10.375" style="114" customWidth="1"/>
    <col min="265" max="265" width="9.5" style="114" bestFit="1" customWidth="1"/>
    <col min="266" max="266" width="9.375" style="114" bestFit="1" customWidth="1"/>
    <col min="267" max="267" width="9.5" style="114" bestFit="1" customWidth="1"/>
    <col min="268" max="510" width="8.875" style="114"/>
    <col min="511" max="511" width="13.5" style="114" customWidth="1"/>
    <col min="512" max="512" width="3.125" style="114" customWidth="1"/>
    <col min="513" max="513" width="8.375" style="114" customWidth="1"/>
    <col min="514" max="514" width="8.625" style="114" customWidth="1"/>
    <col min="515" max="515" width="7.5" style="114" customWidth="1"/>
    <col min="516" max="516" width="6.875" style="114" customWidth="1"/>
    <col min="517" max="517" width="7.5" style="114" customWidth="1"/>
    <col min="518" max="519" width="11.125" style="114" customWidth="1"/>
    <col min="520" max="520" width="10.375" style="114" customWidth="1"/>
    <col min="521" max="521" width="9.5" style="114" bestFit="1" customWidth="1"/>
    <col min="522" max="522" width="9.375" style="114" bestFit="1" customWidth="1"/>
    <col min="523" max="523" width="9.5" style="114" bestFit="1" customWidth="1"/>
    <col min="524" max="766" width="8.875" style="114"/>
    <col min="767" max="767" width="13.5" style="114" customWidth="1"/>
    <col min="768" max="768" width="3.125" style="114" customWidth="1"/>
    <col min="769" max="769" width="8.375" style="114" customWidth="1"/>
    <col min="770" max="770" width="8.625" style="114" customWidth="1"/>
    <col min="771" max="771" width="7.5" style="114" customWidth="1"/>
    <col min="772" max="772" width="6.875" style="114" customWidth="1"/>
    <col min="773" max="773" width="7.5" style="114" customWidth="1"/>
    <col min="774" max="775" width="11.125" style="114" customWidth="1"/>
    <col min="776" max="776" width="10.375" style="114" customWidth="1"/>
    <col min="777" max="777" width="9.5" style="114" bestFit="1" customWidth="1"/>
    <col min="778" max="778" width="9.375" style="114" bestFit="1" customWidth="1"/>
    <col min="779" max="779" width="9.5" style="114" bestFit="1" customWidth="1"/>
    <col min="780" max="1022" width="8.875" style="114"/>
    <col min="1023" max="1023" width="13.5" style="114" customWidth="1"/>
    <col min="1024" max="1024" width="3.125" style="114" customWidth="1"/>
    <col min="1025" max="1025" width="8.375" style="114" customWidth="1"/>
    <col min="1026" max="1026" width="8.625" style="114" customWidth="1"/>
    <col min="1027" max="1027" width="7.5" style="114" customWidth="1"/>
    <col min="1028" max="1028" width="6.875" style="114" customWidth="1"/>
    <col min="1029" max="1029" width="7.5" style="114" customWidth="1"/>
    <col min="1030" max="1031" width="11.125" style="114" customWidth="1"/>
    <col min="1032" max="1032" width="10.375" style="114" customWidth="1"/>
    <col min="1033" max="1033" width="9.5" style="114" bestFit="1" customWidth="1"/>
    <col min="1034" max="1034" width="9.375" style="114" bestFit="1" customWidth="1"/>
    <col min="1035" max="1035" width="9.5" style="114" bestFit="1" customWidth="1"/>
    <col min="1036" max="1278" width="8.875" style="114"/>
    <col min="1279" max="1279" width="13.5" style="114" customWidth="1"/>
    <col min="1280" max="1280" width="3.125" style="114" customWidth="1"/>
    <col min="1281" max="1281" width="8.375" style="114" customWidth="1"/>
    <col min="1282" max="1282" width="8.625" style="114" customWidth="1"/>
    <col min="1283" max="1283" width="7.5" style="114" customWidth="1"/>
    <col min="1284" max="1284" width="6.875" style="114" customWidth="1"/>
    <col min="1285" max="1285" width="7.5" style="114" customWidth="1"/>
    <col min="1286" max="1287" width="11.125" style="114" customWidth="1"/>
    <col min="1288" max="1288" width="10.375" style="114" customWidth="1"/>
    <col min="1289" max="1289" width="9.5" style="114" bestFit="1" customWidth="1"/>
    <col min="1290" max="1290" width="9.375" style="114" bestFit="1" customWidth="1"/>
    <col min="1291" max="1291" width="9.5" style="114" bestFit="1" customWidth="1"/>
    <col min="1292" max="1534" width="8.875" style="114"/>
    <col min="1535" max="1535" width="13.5" style="114" customWidth="1"/>
    <col min="1536" max="1536" width="3.125" style="114" customWidth="1"/>
    <col min="1537" max="1537" width="8.375" style="114" customWidth="1"/>
    <col min="1538" max="1538" width="8.625" style="114" customWidth="1"/>
    <col min="1539" max="1539" width="7.5" style="114" customWidth="1"/>
    <col min="1540" max="1540" width="6.875" style="114" customWidth="1"/>
    <col min="1541" max="1541" width="7.5" style="114" customWidth="1"/>
    <col min="1542" max="1543" width="11.125" style="114" customWidth="1"/>
    <col min="1544" max="1544" width="10.375" style="114" customWidth="1"/>
    <col min="1545" max="1545" width="9.5" style="114" bestFit="1" customWidth="1"/>
    <col min="1546" max="1546" width="9.375" style="114" bestFit="1" customWidth="1"/>
    <col min="1547" max="1547" width="9.5" style="114" bestFit="1" customWidth="1"/>
    <col min="1548" max="1790" width="8.875" style="114"/>
    <col min="1791" max="1791" width="13.5" style="114" customWidth="1"/>
    <col min="1792" max="1792" width="3.125" style="114" customWidth="1"/>
    <col min="1793" max="1793" width="8.375" style="114" customWidth="1"/>
    <col min="1794" max="1794" width="8.625" style="114" customWidth="1"/>
    <col min="1795" max="1795" width="7.5" style="114" customWidth="1"/>
    <col min="1796" max="1796" width="6.875" style="114" customWidth="1"/>
    <col min="1797" max="1797" width="7.5" style="114" customWidth="1"/>
    <col min="1798" max="1799" width="11.125" style="114" customWidth="1"/>
    <col min="1800" max="1800" width="10.375" style="114" customWidth="1"/>
    <col min="1801" max="1801" width="9.5" style="114" bestFit="1" customWidth="1"/>
    <col min="1802" max="1802" width="9.375" style="114" bestFit="1" customWidth="1"/>
    <col min="1803" max="1803" width="9.5" style="114" bestFit="1" customWidth="1"/>
    <col min="1804" max="2046" width="8.875" style="114"/>
    <col min="2047" max="2047" width="13.5" style="114" customWidth="1"/>
    <col min="2048" max="2048" width="3.125" style="114" customWidth="1"/>
    <col min="2049" max="2049" width="8.375" style="114" customWidth="1"/>
    <col min="2050" max="2050" width="8.625" style="114" customWidth="1"/>
    <col min="2051" max="2051" width="7.5" style="114" customWidth="1"/>
    <col min="2052" max="2052" width="6.875" style="114" customWidth="1"/>
    <col min="2053" max="2053" width="7.5" style="114" customWidth="1"/>
    <col min="2054" max="2055" width="11.125" style="114" customWidth="1"/>
    <col min="2056" max="2056" width="10.375" style="114" customWidth="1"/>
    <col min="2057" max="2057" width="9.5" style="114" bestFit="1" customWidth="1"/>
    <col min="2058" max="2058" width="9.375" style="114" bestFit="1" customWidth="1"/>
    <col min="2059" max="2059" width="9.5" style="114" bestFit="1" customWidth="1"/>
    <col min="2060" max="2302" width="8.875" style="114"/>
    <col min="2303" max="2303" width="13.5" style="114" customWidth="1"/>
    <col min="2304" max="2304" width="3.125" style="114" customWidth="1"/>
    <col min="2305" max="2305" width="8.375" style="114" customWidth="1"/>
    <col min="2306" max="2306" width="8.625" style="114" customWidth="1"/>
    <col min="2307" max="2307" width="7.5" style="114" customWidth="1"/>
    <col min="2308" max="2308" width="6.875" style="114" customWidth="1"/>
    <col min="2309" max="2309" width="7.5" style="114" customWidth="1"/>
    <col min="2310" max="2311" width="11.125" style="114" customWidth="1"/>
    <col min="2312" max="2312" width="10.375" style="114" customWidth="1"/>
    <col min="2313" max="2313" width="9.5" style="114" bestFit="1" customWidth="1"/>
    <col min="2314" max="2314" width="9.375" style="114" bestFit="1" customWidth="1"/>
    <col min="2315" max="2315" width="9.5" style="114" bestFit="1" customWidth="1"/>
    <col min="2316" max="2558" width="8.875" style="114"/>
    <col min="2559" max="2559" width="13.5" style="114" customWidth="1"/>
    <col min="2560" max="2560" width="3.125" style="114" customWidth="1"/>
    <col min="2561" max="2561" width="8.375" style="114" customWidth="1"/>
    <col min="2562" max="2562" width="8.625" style="114" customWidth="1"/>
    <col min="2563" max="2563" width="7.5" style="114" customWidth="1"/>
    <col min="2564" max="2564" width="6.875" style="114" customWidth="1"/>
    <col min="2565" max="2565" width="7.5" style="114" customWidth="1"/>
    <col min="2566" max="2567" width="11.125" style="114" customWidth="1"/>
    <col min="2568" max="2568" width="10.375" style="114" customWidth="1"/>
    <col min="2569" max="2569" width="9.5" style="114" bestFit="1" customWidth="1"/>
    <col min="2570" max="2570" width="9.375" style="114" bestFit="1" customWidth="1"/>
    <col min="2571" max="2571" width="9.5" style="114" bestFit="1" customWidth="1"/>
    <col min="2572" max="2814" width="8.875" style="114"/>
    <col min="2815" max="2815" width="13.5" style="114" customWidth="1"/>
    <col min="2816" max="2816" width="3.125" style="114" customWidth="1"/>
    <col min="2817" max="2817" width="8.375" style="114" customWidth="1"/>
    <col min="2818" max="2818" width="8.625" style="114" customWidth="1"/>
    <col min="2819" max="2819" width="7.5" style="114" customWidth="1"/>
    <col min="2820" max="2820" width="6.875" style="114" customWidth="1"/>
    <col min="2821" max="2821" width="7.5" style="114" customWidth="1"/>
    <col min="2822" max="2823" width="11.125" style="114" customWidth="1"/>
    <col min="2824" max="2824" width="10.375" style="114" customWidth="1"/>
    <col min="2825" max="2825" width="9.5" style="114" bestFit="1" customWidth="1"/>
    <col min="2826" max="2826" width="9.375" style="114" bestFit="1" customWidth="1"/>
    <col min="2827" max="2827" width="9.5" style="114" bestFit="1" customWidth="1"/>
    <col min="2828" max="3070" width="8.875" style="114"/>
    <col min="3071" max="3071" width="13.5" style="114" customWidth="1"/>
    <col min="3072" max="3072" width="3.125" style="114" customWidth="1"/>
    <col min="3073" max="3073" width="8.375" style="114" customWidth="1"/>
    <col min="3074" max="3074" width="8.625" style="114" customWidth="1"/>
    <col min="3075" max="3075" width="7.5" style="114" customWidth="1"/>
    <col min="3076" max="3076" width="6.875" style="114" customWidth="1"/>
    <col min="3077" max="3077" width="7.5" style="114" customWidth="1"/>
    <col min="3078" max="3079" width="11.125" style="114" customWidth="1"/>
    <col min="3080" max="3080" width="10.375" style="114" customWidth="1"/>
    <col min="3081" max="3081" width="9.5" style="114" bestFit="1" customWidth="1"/>
    <col min="3082" max="3082" width="9.375" style="114" bestFit="1" customWidth="1"/>
    <col min="3083" max="3083" width="9.5" style="114" bestFit="1" customWidth="1"/>
    <col min="3084" max="3326" width="8.875" style="114"/>
    <col min="3327" max="3327" width="13.5" style="114" customWidth="1"/>
    <col min="3328" max="3328" width="3.125" style="114" customWidth="1"/>
    <col min="3329" max="3329" width="8.375" style="114" customWidth="1"/>
    <col min="3330" max="3330" width="8.625" style="114" customWidth="1"/>
    <col min="3331" max="3331" width="7.5" style="114" customWidth="1"/>
    <col min="3332" max="3332" width="6.875" style="114" customWidth="1"/>
    <col min="3333" max="3333" width="7.5" style="114" customWidth="1"/>
    <col min="3334" max="3335" width="11.125" style="114" customWidth="1"/>
    <col min="3336" max="3336" width="10.375" style="114" customWidth="1"/>
    <col min="3337" max="3337" width="9.5" style="114" bestFit="1" customWidth="1"/>
    <col min="3338" max="3338" width="9.375" style="114" bestFit="1" customWidth="1"/>
    <col min="3339" max="3339" width="9.5" style="114" bestFit="1" customWidth="1"/>
    <col min="3340" max="3582" width="8.875" style="114"/>
    <col min="3583" max="3583" width="13.5" style="114" customWidth="1"/>
    <col min="3584" max="3584" width="3.125" style="114" customWidth="1"/>
    <col min="3585" max="3585" width="8.375" style="114" customWidth="1"/>
    <col min="3586" max="3586" width="8.625" style="114" customWidth="1"/>
    <col min="3587" max="3587" width="7.5" style="114" customWidth="1"/>
    <col min="3588" max="3588" width="6.875" style="114" customWidth="1"/>
    <col min="3589" max="3589" width="7.5" style="114" customWidth="1"/>
    <col min="3590" max="3591" width="11.125" style="114" customWidth="1"/>
    <col min="3592" max="3592" width="10.375" style="114" customWidth="1"/>
    <col min="3593" max="3593" width="9.5" style="114" bestFit="1" customWidth="1"/>
    <col min="3594" max="3594" width="9.375" style="114" bestFit="1" customWidth="1"/>
    <col min="3595" max="3595" width="9.5" style="114" bestFit="1" customWidth="1"/>
    <col min="3596" max="3838" width="8.875" style="114"/>
    <col min="3839" max="3839" width="13.5" style="114" customWidth="1"/>
    <col min="3840" max="3840" width="3.125" style="114" customWidth="1"/>
    <col min="3841" max="3841" width="8.375" style="114" customWidth="1"/>
    <col min="3842" max="3842" width="8.625" style="114" customWidth="1"/>
    <col min="3843" max="3843" width="7.5" style="114" customWidth="1"/>
    <col min="3844" max="3844" width="6.875" style="114" customWidth="1"/>
    <col min="3845" max="3845" width="7.5" style="114" customWidth="1"/>
    <col min="3846" max="3847" width="11.125" style="114" customWidth="1"/>
    <col min="3848" max="3848" width="10.375" style="114" customWidth="1"/>
    <col min="3849" max="3849" width="9.5" style="114" bestFit="1" customWidth="1"/>
    <col min="3850" max="3850" width="9.375" style="114" bestFit="1" customWidth="1"/>
    <col min="3851" max="3851" width="9.5" style="114" bestFit="1" customWidth="1"/>
    <col min="3852" max="4094" width="8.875" style="114"/>
    <col min="4095" max="4095" width="13.5" style="114" customWidth="1"/>
    <col min="4096" max="4096" width="3.125" style="114" customWidth="1"/>
    <col min="4097" max="4097" width="8.375" style="114" customWidth="1"/>
    <col min="4098" max="4098" width="8.625" style="114" customWidth="1"/>
    <col min="4099" max="4099" width="7.5" style="114" customWidth="1"/>
    <col min="4100" max="4100" width="6.875" style="114" customWidth="1"/>
    <col min="4101" max="4101" width="7.5" style="114" customWidth="1"/>
    <col min="4102" max="4103" width="11.125" style="114" customWidth="1"/>
    <col min="4104" max="4104" width="10.375" style="114" customWidth="1"/>
    <col min="4105" max="4105" width="9.5" style="114" bestFit="1" customWidth="1"/>
    <col min="4106" max="4106" width="9.375" style="114" bestFit="1" customWidth="1"/>
    <col min="4107" max="4107" width="9.5" style="114" bestFit="1" customWidth="1"/>
    <col min="4108" max="4350" width="8.875" style="114"/>
    <col min="4351" max="4351" width="13.5" style="114" customWidth="1"/>
    <col min="4352" max="4352" width="3.125" style="114" customWidth="1"/>
    <col min="4353" max="4353" width="8.375" style="114" customWidth="1"/>
    <col min="4354" max="4354" width="8.625" style="114" customWidth="1"/>
    <col min="4355" max="4355" width="7.5" style="114" customWidth="1"/>
    <col min="4356" max="4356" width="6.875" style="114" customWidth="1"/>
    <col min="4357" max="4357" width="7.5" style="114" customWidth="1"/>
    <col min="4358" max="4359" width="11.125" style="114" customWidth="1"/>
    <col min="4360" max="4360" width="10.375" style="114" customWidth="1"/>
    <col min="4361" max="4361" width="9.5" style="114" bestFit="1" customWidth="1"/>
    <col min="4362" max="4362" width="9.375" style="114" bestFit="1" customWidth="1"/>
    <col min="4363" max="4363" width="9.5" style="114" bestFit="1" customWidth="1"/>
    <col min="4364" max="4606" width="8.875" style="114"/>
    <col min="4607" max="4607" width="13.5" style="114" customWidth="1"/>
    <col min="4608" max="4608" width="3.125" style="114" customWidth="1"/>
    <col min="4609" max="4609" width="8.375" style="114" customWidth="1"/>
    <col min="4610" max="4610" width="8.625" style="114" customWidth="1"/>
    <col min="4611" max="4611" width="7.5" style="114" customWidth="1"/>
    <col min="4612" max="4612" width="6.875" style="114" customWidth="1"/>
    <col min="4613" max="4613" width="7.5" style="114" customWidth="1"/>
    <col min="4614" max="4615" width="11.125" style="114" customWidth="1"/>
    <col min="4616" max="4616" width="10.375" style="114" customWidth="1"/>
    <col min="4617" max="4617" width="9.5" style="114" bestFit="1" customWidth="1"/>
    <col min="4618" max="4618" width="9.375" style="114" bestFit="1" customWidth="1"/>
    <col min="4619" max="4619" width="9.5" style="114" bestFit="1" customWidth="1"/>
    <col min="4620" max="4862" width="8.875" style="114"/>
    <col min="4863" max="4863" width="13.5" style="114" customWidth="1"/>
    <col min="4864" max="4864" width="3.125" style="114" customWidth="1"/>
    <col min="4865" max="4865" width="8.375" style="114" customWidth="1"/>
    <col min="4866" max="4866" width="8.625" style="114" customWidth="1"/>
    <col min="4867" max="4867" width="7.5" style="114" customWidth="1"/>
    <col min="4868" max="4868" width="6.875" style="114" customWidth="1"/>
    <col min="4869" max="4869" width="7.5" style="114" customWidth="1"/>
    <col min="4870" max="4871" width="11.125" style="114" customWidth="1"/>
    <col min="4872" max="4872" width="10.375" style="114" customWidth="1"/>
    <col min="4873" max="4873" width="9.5" style="114" bestFit="1" customWidth="1"/>
    <col min="4874" max="4874" width="9.375" style="114" bestFit="1" customWidth="1"/>
    <col min="4875" max="4875" width="9.5" style="114" bestFit="1" customWidth="1"/>
    <col min="4876" max="5118" width="8.875" style="114"/>
    <col min="5119" max="5119" width="13.5" style="114" customWidth="1"/>
    <col min="5120" max="5120" width="3.125" style="114" customWidth="1"/>
    <col min="5121" max="5121" width="8.375" style="114" customWidth="1"/>
    <col min="5122" max="5122" width="8.625" style="114" customWidth="1"/>
    <col min="5123" max="5123" width="7.5" style="114" customWidth="1"/>
    <col min="5124" max="5124" width="6.875" style="114" customWidth="1"/>
    <col min="5125" max="5125" width="7.5" style="114" customWidth="1"/>
    <col min="5126" max="5127" width="11.125" style="114" customWidth="1"/>
    <col min="5128" max="5128" width="10.375" style="114" customWidth="1"/>
    <col min="5129" max="5129" width="9.5" style="114" bestFit="1" customWidth="1"/>
    <col min="5130" max="5130" width="9.375" style="114" bestFit="1" customWidth="1"/>
    <col min="5131" max="5131" width="9.5" style="114" bestFit="1" customWidth="1"/>
    <col min="5132" max="5374" width="8.875" style="114"/>
    <col min="5375" max="5375" width="13.5" style="114" customWidth="1"/>
    <col min="5376" max="5376" width="3.125" style="114" customWidth="1"/>
    <col min="5377" max="5377" width="8.375" style="114" customWidth="1"/>
    <col min="5378" max="5378" width="8.625" style="114" customWidth="1"/>
    <col min="5379" max="5379" width="7.5" style="114" customWidth="1"/>
    <col min="5380" max="5380" width="6.875" style="114" customWidth="1"/>
    <col min="5381" max="5381" width="7.5" style="114" customWidth="1"/>
    <col min="5382" max="5383" width="11.125" style="114" customWidth="1"/>
    <col min="5384" max="5384" width="10.375" style="114" customWidth="1"/>
    <col min="5385" max="5385" width="9.5" style="114" bestFit="1" customWidth="1"/>
    <col min="5386" max="5386" width="9.375" style="114" bestFit="1" customWidth="1"/>
    <col min="5387" max="5387" width="9.5" style="114" bestFit="1" customWidth="1"/>
    <col min="5388" max="5630" width="8.875" style="114"/>
    <col min="5631" max="5631" width="13.5" style="114" customWidth="1"/>
    <col min="5632" max="5632" width="3.125" style="114" customWidth="1"/>
    <col min="5633" max="5633" width="8.375" style="114" customWidth="1"/>
    <col min="5634" max="5634" width="8.625" style="114" customWidth="1"/>
    <col min="5635" max="5635" width="7.5" style="114" customWidth="1"/>
    <col min="5636" max="5636" width="6.875" style="114" customWidth="1"/>
    <col min="5637" max="5637" width="7.5" style="114" customWidth="1"/>
    <col min="5638" max="5639" width="11.125" style="114" customWidth="1"/>
    <col min="5640" max="5640" width="10.375" style="114" customWidth="1"/>
    <col min="5641" max="5641" width="9.5" style="114" bestFit="1" customWidth="1"/>
    <col min="5642" max="5642" width="9.375" style="114" bestFit="1" customWidth="1"/>
    <col min="5643" max="5643" width="9.5" style="114" bestFit="1" customWidth="1"/>
    <col min="5644" max="5886" width="8.875" style="114"/>
    <col min="5887" max="5887" width="13.5" style="114" customWidth="1"/>
    <col min="5888" max="5888" width="3.125" style="114" customWidth="1"/>
    <col min="5889" max="5889" width="8.375" style="114" customWidth="1"/>
    <col min="5890" max="5890" width="8.625" style="114" customWidth="1"/>
    <col min="5891" max="5891" width="7.5" style="114" customWidth="1"/>
    <col min="5892" max="5892" width="6.875" style="114" customWidth="1"/>
    <col min="5893" max="5893" width="7.5" style="114" customWidth="1"/>
    <col min="5894" max="5895" width="11.125" style="114" customWidth="1"/>
    <col min="5896" max="5896" width="10.375" style="114" customWidth="1"/>
    <col min="5897" max="5897" width="9.5" style="114" bestFit="1" customWidth="1"/>
    <col min="5898" max="5898" width="9.375" style="114" bestFit="1" customWidth="1"/>
    <col min="5899" max="5899" width="9.5" style="114" bestFit="1" customWidth="1"/>
    <col min="5900" max="6142" width="8.875" style="114"/>
    <col min="6143" max="6143" width="13.5" style="114" customWidth="1"/>
    <col min="6144" max="6144" width="3.125" style="114" customWidth="1"/>
    <col min="6145" max="6145" width="8.375" style="114" customWidth="1"/>
    <col min="6146" max="6146" width="8.625" style="114" customWidth="1"/>
    <col min="6147" max="6147" width="7.5" style="114" customWidth="1"/>
    <col min="6148" max="6148" width="6.875" style="114" customWidth="1"/>
    <col min="6149" max="6149" width="7.5" style="114" customWidth="1"/>
    <col min="6150" max="6151" width="11.125" style="114" customWidth="1"/>
    <col min="6152" max="6152" width="10.375" style="114" customWidth="1"/>
    <col min="6153" max="6153" width="9.5" style="114" bestFit="1" customWidth="1"/>
    <col min="6154" max="6154" width="9.375" style="114" bestFit="1" customWidth="1"/>
    <col min="6155" max="6155" width="9.5" style="114" bestFit="1" customWidth="1"/>
    <col min="6156" max="6398" width="8.875" style="114"/>
    <col min="6399" max="6399" width="13.5" style="114" customWidth="1"/>
    <col min="6400" max="6400" width="3.125" style="114" customWidth="1"/>
    <col min="6401" max="6401" width="8.375" style="114" customWidth="1"/>
    <col min="6402" max="6402" width="8.625" style="114" customWidth="1"/>
    <col min="6403" max="6403" width="7.5" style="114" customWidth="1"/>
    <col min="6404" max="6404" width="6.875" style="114" customWidth="1"/>
    <col min="6405" max="6405" width="7.5" style="114" customWidth="1"/>
    <col min="6406" max="6407" width="11.125" style="114" customWidth="1"/>
    <col min="6408" max="6408" width="10.375" style="114" customWidth="1"/>
    <col min="6409" max="6409" width="9.5" style="114" bestFit="1" customWidth="1"/>
    <col min="6410" max="6410" width="9.375" style="114" bestFit="1" customWidth="1"/>
    <col min="6411" max="6411" width="9.5" style="114" bestFit="1" customWidth="1"/>
    <col min="6412" max="6654" width="8.875" style="114"/>
    <col min="6655" max="6655" width="13.5" style="114" customWidth="1"/>
    <col min="6656" max="6656" width="3.125" style="114" customWidth="1"/>
    <col min="6657" max="6657" width="8.375" style="114" customWidth="1"/>
    <col min="6658" max="6658" width="8.625" style="114" customWidth="1"/>
    <col min="6659" max="6659" width="7.5" style="114" customWidth="1"/>
    <col min="6660" max="6660" width="6.875" style="114" customWidth="1"/>
    <col min="6661" max="6661" width="7.5" style="114" customWidth="1"/>
    <col min="6662" max="6663" width="11.125" style="114" customWidth="1"/>
    <col min="6664" max="6664" width="10.375" style="114" customWidth="1"/>
    <col min="6665" max="6665" width="9.5" style="114" bestFit="1" customWidth="1"/>
    <col min="6666" max="6666" width="9.375" style="114" bestFit="1" customWidth="1"/>
    <col min="6667" max="6667" width="9.5" style="114" bestFit="1" customWidth="1"/>
    <col min="6668" max="6910" width="8.875" style="114"/>
    <col min="6911" max="6911" width="13.5" style="114" customWidth="1"/>
    <col min="6912" max="6912" width="3.125" style="114" customWidth="1"/>
    <col min="6913" max="6913" width="8.375" style="114" customWidth="1"/>
    <col min="6914" max="6914" width="8.625" style="114" customWidth="1"/>
    <col min="6915" max="6915" width="7.5" style="114" customWidth="1"/>
    <col min="6916" max="6916" width="6.875" style="114" customWidth="1"/>
    <col min="6917" max="6917" width="7.5" style="114" customWidth="1"/>
    <col min="6918" max="6919" width="11.125" style="114" customWidth="1"/>
    <col min="6920" max="6920" width="10.375" style="114" customWidth="1"/>
    <col min="6921" max="6921" width="9.5" style="114" bestFit="1" customWidth="1"/>
    <col min="6922" max="6922" width="9.375" style="114" bestFit="1" customWidth="1"/>
    <col min="6923" max="6923" width="9.5" style="114" bestFit="1" customWidth="1"/>
    <col min="6924" max="7166" width="8.875" style="114"/>
    <col min="7167" max="7167" width="13.5" style="114" customWidth="1"/>
    <col min="7168" max="7168" width="3.125" style="114" customWidth="1"/>
    <col min="7169" max="7169" width="8.375" style="114" customWidth="1"/>
    <col min="7170" max="7170" width="8.625" style="114" customWidth="1"/>
    <col min="7171" max="7171" width="7.5" style="114" customWidth="1"/>
    <col min="7172" max="7172" width="6.875" style="114" customWidth="1"/>
    <col min="7173" max="7173" width="7.5" style="114" customWidth="1"/>
    <col min="7174" max="7175" width="11.125" style="114" customWidth="1"/>
    <col min="7176" max="7176" width="10.375" style="114" customWidth="1"/>
    <col min="7177" max="7177" width="9.5" style="114" bestFit="1" customWidth="1"/>
    <col min="7178" max="7178" width="9.375" style="114" bestFit="1" customWidth="1"/>
    <col min="7179" max="7179" width="9.5" style="114" bestFit="1" customWidth="1"/>
    <col min="7180" max="7422" width="8.875" style="114"/>
    <col min="7423" max="7423" width="13.5" style="114" customWidth="1"/>
    <col min="7424" max="7424" width="3.125" style="114" customWidth="1"/>
    <col min="7425" max="7425" width="8.375" style="114" customWidth="1"/>
    <col min="7426" max="7426" width="8.625" style="114" customWidth="1"/>
    <col min="7427" max="7427" width="7.5" style="114" customWidth="1"/>
    <col min="7428" max="7428" width="6.875" style="114" customWidth="1"/>
    <col min="7429" max="7429" width="7.5" style="114" customWidth="1"/>
    <col min="7430" max="7431" width="11.125" style="114" customWidth="1"/>
    <col min="7432" max="7432" width="10.375" style="114" customWidth="1"/>
    <col min="7433" max="7433" width="9.5" style="114" bestFit="1" customWidth="1"/>
    <col min="7434" max="7434" width="9.375" style="114" bestFit="1" customWidth="1"/>
    <col min="7435" max="7435" width="9.5" style="114" bestFit="1" customWidth="1"/>
    <col min="7436" max="7678" width="8.875" style="114"/>
    <col min="7679" max="7679" width="13.5" style="114" customWidth="1"/>
    <col min="7680" max="7680" width="3.125" style="114" customWidth="1"/>
    <col min="7681" max="7681" width="8.375" style="114" customWidth="1"/>
    <col min="7682" max="7682" width="8.625" style="114" customWidth="1"/>
    <col min="7683" max="7683" width="7.5" style="114" customWidth="1"/>
    <col min="7684" max="7684" width="6.875" style="114" customWidth="1"/>
    <col min="7685" max="7685" width="7.5" style="114" customWidth="1"/>
    <col min="7686" max="7687" width="11.125" style="114" customWidth="1"/>
    <col min="7688" max="7688" width="10.375" style="114" customWidth="1"/>
    <col min="7689" max="7689" width="9.5" style="114" bestFit="1" customWidth="1"/>
    <col min="7690" max="7690" width="9.375" style="114" bestFit="1" customWidth="1"/>
    <col min="7691" max="7691" width="9.5" style="114" bestFit="1" customWidth="1"/>
    <col min="7692" max="7934" width="8.875" style="114"/>
    <col min="7935" max="7935" width="13.5" style="114" customWidth="1"/>
    <col min="7936" max="7936" width="3.125" style="114" customWidth="1"/>
    <col min="7937" max="7937" width="8.375" style="114" customWidth="1"/>
    <col min="7938" max="7938" width="8.625" style="114" customWidth="1"/>
    <col min="7939" max="7939" width="7.5" style="114" customWidth="1"/>
    <col min="7940" max="7940" width="6.875" style="114" customWidth="1"/>
    <col min="7941" max="7941" width="7.5" style="114" customWidth="1"/>
    <col min="7942" max="7943" width="11.125" style="114" customWidth="1"/>
    <col min="7944" max="7944" width="10.375" style="114" customWidth="1"/>
    <col min="7945" max="7945" width="9.5" style="114" bestFit="1" customWidth="1"/>
    <col min="7946" max="7946" width="9.375" style="114" bestFit="1" customWidth="1"/>
    <col min="7947" max="7947" width="9.5" style="114" bestFit="1" customWidth="1"/>
    <col min="7948" max="8190" width="8.875" style="114"/>
    <col min="8191" max="8191" width="13.5" style="114" customWidth="1"/>
    <col min="8192" max="8192" width="3.125" style="114" customWidth="1"/>
    <col min="8193" max="8193" width="8.375" style="114" customWidth="1"/>
    <col min="8194" max="8194" width="8.625" style="114" customWidth="1"/>
    <col min="8195" max="8195" width="7.5" style="114" customWidth="1"/>
    <col min="8196" max="8196" width="6.875" style="114" customWidth="1"/>
    <col min="8197" max="8197" width="7.5" style="114" customWidth="1"/>
    <col min="8198" max="8199" width="11.125" style="114" customWidth="1"/>
    <col min="8200" max="8200" width="10.375" style="114" customWidth="1"/>
    <col min="8201" max="8201" width="9.5" style="114" bestFit="1" customWidth="1"/>
    <col min="8202" max="8202" width="9.375" style="114" bestFit="1" customWidth="1"/>
    <col min="8203" max="8203" width="9.5" style="114" bestFit="1" customWidth="1"/>
    <col min="8204" max="8446" width="8.875" style="114"/>
    <col min="8447" max="8447" width="13.5" style="114" customWidth="1"/>
    <col min="8448" max="8448" width="3.125" style="114" customWidth="1"/>
    <col min="8449" max="8449" width="8.375" style="114" customWidth="1"/>
    <col min="8450" max="8450" width="8.625" style="114" customWidth="1"/>
    <col min="8451" max="8451" width="7.5" style="114" customWidth="1"/>
    <col min="8452" max="8452" width="6.875" style="114" customWidth="1"/>
    <col min="8453" max="8453" width="7.5" style="114" customWidth="1"/>
    <col min="8454" max="8455" width="11.125" style="114" customWidth="1"/>
    <col min="8456" max="8456" width="10.375" style="114" customWidth="1"/>
    <col min="8457" max="8457" width="9.5" style="114" bestFit="1" customWidth="1"/>
    <col min="8458" max="8458" width="9.375" style="114" bestFit="1" customWidth="1"/>
    <col min="8459" max="8459" width="9.5" style="114" bestFit="1" customWidth="1"/>
    <col min="8460" max="8702" width="8.875" style="114"/>
    <col min="8703" max="8703" width="13.5" style="114" customWidth="1"/>
    <col min="8704" max="8704" width="3.125" style="114" customWidth="1"/>
    <col min="8705" max="8705" width="8.375" style="114" customWidth="1"/>
    <col min="8706" max="8706" width="8.625" style="114" customWidth="1"/>
    <col min="8707" max="8707" width="7.5" style="114" customWidth="1"/>
    <col min="8708" max="8708" width="6.875" style="114" customWidth="1"/>
    <col min="8709" max="8709" width="7.5" style="114" customWidth="1"/>
    <col min="8710" max="8711" width="11.125" style="114" customWidth="1"/>
    <col min="8712" max="8712" width="10.375" style="114" customWidth="1"/>
    <col min="8713" max="8713" width="9.5" style="114" bestFit="1" customWidth="1"/>
    <col min="8714" max="8714" width="9.375" style="114" bestFit="1" customWidth="1"/>
    <col min="8715" max="8715" width="9.5" style="114" bestFit="1" customWidth="1"/>
    <col min="8716" max="8958" width="8.875" style="114"/>
    <col min="8959" max="8959" width="13.5" style="114" customWidth="1"/>
    <col min="8960" max="8960" width="3.125" style="114" customWidth="1"/>
    <col min="8961" max="8961" width="8.375" style="114" customWidth="1"/>
    <col min="8962" max="8962" width="8.625" style="114" customWidth="1"/>
    <col min="8963" max="8963" width="7.5" style="114" customWidth="1"/>
    <col min="8964" max="8964" width="6.875" style="114" customWidth="1"/>
    <col min="8965" max="8965" width="7.5" style="114" customWidth="1"/>
    <col min="8966" max="8967" width="11.125" style="114" customWidth="1"/>
    <col min="8968" max="8968" width="10.375" style="114" customWidth="1"/>
    <col min="8969" max="8969" width="9.5" style="114" bestFit="1" customWidth="1"/>
    <col min="8970" max="8970" width="9.375" style="114" bestFit="1" customWidth="1"/>
    <col min="8971" max="8971" width="9.5" style="114" bestFit="1" customWidth="1"/>
    <col min="8972" max="9214" width="8.875" style="114"/>
    <col min="9215" max="9215" width="13.5" style="114" customWidth="1"/>
    <col min="9216" max="9216" width="3.125" style="114" customWidth="1"/>
    <col min="9217" max="9217" width="8.375" style="114" customWidth="1"/>
    <col min="9218" max="9218" width="8.625" style="114" customWidth="1"/>
    <col min="9219" max="9219" width="7.5" style="114" customWidth="1"/>
    <col min="9220" max="9220" width="6.875" style="114" customWidth="1"/>
    <col min="9221" max="9221" width="7.5" style="114" customWidth="1"/>
    <col min="9222" max="9223" width="11.125" style="114" customWidth="1"/>
    <col min="9224" max="9224" width="10.375" style="114" customWidth="1"/>
    <col min="9225" max="9225" width="9.5" style="114" bestFit="1" customWidth="1"/>
    <col min="9226" max="9226" width="9.375" style="114" bestFit="1" customWidth="1"/>
    <col min="9227" max="9227" width="9.5" style="114" bestFit="1" customWidth="1"/>
    <col min="9228" max="9470" width="8.875" style="114"/>
    <col min="9471" max="9471" width="13.5" style="114" customWidth="1"/>
    <col min="9472" max="9472" width="3.125" style="114" customWidth="1"/>
    <col min="9473" max="9473" width="8.375" style="114" customWidth="1"/>
    <col min="9474" max="9474" width="8.625" style="114" customWidth="1"/>
    <col min="9475" max="9475" width="7.5" style="114" customWidth="1"/>
    <col min="9476" max="9476" width="6.875" style="114" customWidth="1"/>
    <col min="9477" max="9477" width="7.5" style="114" customWidth="1"/>
    <col min="9478" max="9479" width="11.125" style="114" customWidth="1"/>
    <col min="9480" max="9480" width="10.375" style="114" customWidth="1"/>
    <col min="9481" max="9481" width="9.5" style="114" bestFit="1" customWidth="1"/>
    <col min="9482" max="9482" width="9.375" style="114" bestFit="1" customWidth="1"/>
    <col min="9483" max="9483" width="9.5" style="114" bestFit="1" customWidth="1"/>
    <col min="9484" max="9726" width="8.875" style="114"/>
    <col min="9727" max="9727" width="13.5" style="114" customWidth="1"/>
    <col min="9728" max="9728" width="3.125" style="114" customWidth="1"/>
    <col min="9729" max="9729" width="8.375" style="114" customWidth="1"/>
    <col min="9730" max="9730" width="8.625" style="114" customWidth="1"/>
    <col min="9731" max="9731" width="7.5" style="114" customWidth="1"/>
    <col min="9732" max="9732" width="6.875" style="114" customWidth="1"/>
    <col min="9733" max="9733" width="7.5" style="114" customWidth="1"/>
    <col min="9734" max="9735" width="11.125" style="114" customWidth="1"/>
    <col min="9736" max="9736" width="10.375" style="114" customWidth="1"/>
    <col min="9737" max="9737" width="9.5" style="114" bestFit="1" customWidth="1"/>
    <col min="9738" max="9738" width="9.375" style="114" bestFit="1" customWidth="1"/>
    <col min="9739" max="9739" width="9.5" style="114" bestFit="1" customWidth="1"/>
    <col min="9740" max="9982" width="8.875" style="114"/>
    <col min="9983" max="9983" width="13.5" style="114" customWidth="1"/>
    <col min="9984" max="9984" width="3.125" style="114" customWidth="1"/>
    <col min="9985" max="9985" width="8.375" style="114" customWidth="1"/>
    <col min="9986" max="9986" width="8.625" style="114" customWidth="1"/>
    <col min="9987" max="9987" width="7.5" style="114" customWidth="1"/>
    <col min="9988" max="9988" width="6.875" style="114" customWidth="1"/>
    <col min="9989" max="9989" width="7.5" style="114" customWidth="1"/>
    <col min="9990" max="9991" width="11.125" style="114" customWidth="1"/>
    <col min="9992" max="9992" width="10.375" style="114" customWidth="1"/>
    <col min="9993" max="9993" width="9.5" style="114" bestFit="1" customWidth="1"/>
    <col min="9994" max="9994" width="9.375" style="114" bestFit="1" customWidth="1"/>
    <col min="9995" max="9995" width="9.5" style="114" bestFit="1" customWidth="1"/>
    <col min="9996" max="10238" width="8.875" style="114"/>
    <col min="10239" max="10239" width="13.5" style="114" customWidth="1"/>
    <col min="10240" max="10240" width="3.125" style="114" customWidth="1"/>
    <col min="10241" max="10241" width="8.375" style="114" customWidth="1"/>
    <col min="10242" max="10242" width="8.625" style="114" customWidth="1"/>
    <col min="10243" max="10243" width="7.5" style="114" customWidth="1"/>
    <col min="10244" max="10244" width="6.875" style="114" customWidth="1"/>
    <col min="10245" max="10245" width="7.5" style="114" customWidth="1"/>
    <col min="10246" max="10247" width="11.125" style="114" customWidth="1"/>
    <col min="10248" max="10248" width="10.375" style="114" customWidth="1"/>
    <col min="10249" max="10249" width="9.5" style="114" bestFit="1" customWidth="1"/>
    <col min="10250" max="10250" width="9.375" style="114" bestFit="1" customWidth="1"/>
    <col min="10251" max="10251" width="9.5" style="114" bestFit="1" customWidth="1"/>
    <col min="10252" max="10494" width="8.875" style="114"/>
    <col min="10495" max="10495" width="13.5" style="114" customWidth="1"/>
    <col min="10496" max="10496" width="3.125" style="114" customWidth="1"/>
    <col min="10497" max="10497" width="8.375" style="114" customWidth="1"/>
    <col min="10498" max="10498" width="8.625" style="114" customWidth="1"/>
    <col min="10499" max="10499" width="7.5" style="114" customWidth="1"/>
    <col min="10500" max="10500" width="6.875" style="114" customWidth="1"/>
    <col min="10501" max="10501" width="7.5" style="114" customWidth="1"/>
    <col min="10502" max="10503" width="11.125" style="114" customWidth="1"/>
    <col min="10504" max="10504" width="10.375" style="114" customWidth="1"/>
    <col min="10505" max="10505" width="9.5" style="114" bestFit="1" customWidth="1"/>
    <col min="10506" max="10506" width="9.375" style="114" bestFit="1" customWidth="1"/>
    <col min="10507" max="10507" width="9.5" style="114" bestFit="1" customWidth="1"/>
    <col min="10508" max="10750" width="8.875" style="114"/>
    <col min="10751" max="10751" width="13.5" style="114" customWidth="1"/>
    <col min="10752" max="10752" width="3.125" style="114" customWidth="1"/>
    <col min="10753" max="10753" width="8.375" style="114" customWidth="1"/>
    <col min="10754" max="10754" width="8.625" style="114" customWidth="1"/>
    <col min="10755" max="10755" width="7.5" style="114" customWidth="1"/>
    <col min="10756" max="10756" width="6.875" style="114" customWidth="1"/>
    <col min="10757" max="10757" width="7.5" style="114" customWidth="1"/>
    <col min="10758" max="10759" width="11.125" style="114" customWidth="1"/>
    <col min="10760" max="10760" width="10.375" style="114" customWidth="1"/>
    <col min="10761" max="10761" width="9.5" style="114" bestFit="1" customWidth="1"/>
    <col min="10762" max="10762" width="9.375" style="114" bestFit="1" customWidth="1"/>
    <col min="10763" max="10763" width="9.5" style="114" bestFit="1" customWidth="1"/>
    <col min="10764" max="11006" width="8.875" style="114"/>
    <col min="11007" max="11007" width="13.5" style="114" customWidth="1"/>
    <col min="11008" max="11008" width="3.125" style="114" customWidth="1"/>
    <col min="11009" max="11009" width="8.375" style="114" customWidth="1"/>
    <col min="11010" max="11010" width="8.625" style="114" customWidth="1"/>
    <col min="11011" max="11011" width="7.5" style="114" customWidth="1"/>
    <col min="11012" max="11012" width="6.875" style="114" customWidth="1"/>
    <col min="11013" max="11013" width="7.5" style="114" customWidth="1"/>
    <col min="11014" max="11015" width="11.125" style="114" customWidth="1"/>
    <col min="11016" max="11016" width="10.375" style="114" customWidth="1"/>
    <col min="11017" max="11017" width="9.5" style="114" bestFit="1" customWidth="1"/>
    <col min="11018" max="11018" width="9.375" style="114" bestFit="1" customWidth="1"/>
    <col min="11019" max="11019" width="9.5" style="114" bestFit="1" customWidth="1"/>
    <col min="11020" max="11262" width="8.875" style="114"/>
    <col min="11263" max="11263" width="13.5" style="114" customWidth="1"/>
    <col min="11264" max="11264" width="3.125" style="114" customWidth="1"/>
    <col min="11265" max="11265" width="8.375" style="114" customWidth="1"/>
    <col min="11266" max="11266" width="8.625" style="114" customWidth="1"/>
    <col min="11267" max="11267" width="7.5" style="114" customWidth="1"/>
    <col min="11268" max="11268" width="6.875" style="114" customWidth="1"/>
    <col min="11269" max="11269" width="7.5" style="114" customWidth="1"/>
    <col min="11270" max="11271" width="11.125" style="114" customWidth="1"/>
    <col min="11272" max="11272" width="10.375" style="114" customWidth="1"/>
    <col min="11273" max="11273" width="9.5" style="114" bestFit="1" customWidth="1"/>
    <col min="11274" max="11274" width="9.375" style="114" bestFit="1" customWidth="1"/>
    <col min="11275" max="11275" width="9.5" style="114" bestFit="1" customWidth="1"/>
    <col min="11276" max="11518" width="8.875" style="114"/>
    <col min="11519" max="11519" width="13.5" style="114" customWidth="1"/>
    <col min="11520" max="11520" width="3.125" style="114" customWidth="1"/>
    <col min="11521" max="11521" width="8.375" style="114" customWidth="1"/>
    <col min="11522" max="11522" width="8.625" style="114" customWidth="1"/>
    <col min="11523" max="11523" width="7.5" style="114" customWidth="1"/>
    <col min="11524" max="11524" width="6.875" style="114" customWidth="1"/>
    <col min="11525" max="11525" width="7.5" style="114" customWidth="1"/>
    <col min="11526" max="11527" width="11.125" style="114" customWidth="1"/>
    <col min="11528" max="11528" width="10.375" style="114" customWidth="1"/>
    <col min="11529" max="11529" width="9.5" style="114" bestFit="1" customWidth="1"/>
    <col min="11530" max="11530" width="9.375" style="114" bestFit="1" customWidth="1"/>
    <col min="11531" max="11531" width="9.5" style="114" bestFit="1" customWidth="1"/>
    <col min="11532" max="11774" width="8.875" style="114"/>
    <col min="11775" max="11775" width="13.5" style="114" customWidth="1"/>
    <col min="11776" max="11776" width="3.125" style="114" customWidth="1"/>
    <col min="11777" max="11777" width="8.375" style="114" customWidth="1"/>
    <col min="11778" max="11778" width="8.625" style="114" customWidth="1"/>
    <col min="11779" max="11779" width="7.5" style="114" customWidth="1"/>
    <col min="11780" max="11780" width="6.875" style="114" customWidth="1"/>
    <col min="11781" max="11781" width="7.5" style="114" customWidth="1"/>
    <col min="11782" max="11783" width="11.125" style="114" customWidth="1"/>
    <col min="11784" max="11784" width="10.375" style="114" customWidth="1"/>
    <col min="11785" max="11785" width="9.5" style="114" bestFit="1" customWidth="1"/>
    <col min="11786" max="11786" width="9.375" style="114" bestFit="1" customWidth="1"/>
    <col min="11787" max="11787" width="9.5" style="114" bestFit="1" customWidth="1"/>
    <col min="11788" max="12030" width="8.875" style="114"/>
    <col min="12031" max="12031" width="13.5" style="114" customWidth="1"/>
    <col min="12032" max="12032" width="3.125" style="114" customWidth="1"/>
    <col min="12033" max="12033" width="8.375" style="114" customWidth="1"/>
    <col min="12034" max="12034" width="8.625" style="114" customWidth="1"/>
    <col min="12035" max="12035" width="7.5" style="114" customWidth="1"/>
    <col min="12036" max="12036" width="6.875" style="114" customWidth="1"/>
    <col min="12037" max="12037" width="7.5" style="114" customWidth="1"/>
    <col min="12038" max="12039" width="11.125" style="114" customWidth="1"/>
    <col min="12040" max="12040" width="10.375" style="114" customWidth="1"/>
    <col min="12041" max="12041" width="9.5" style="114" bestFit="1" customWidth="1"/>
    <col min="12042" max="12042" width="9.375" style="114" bestFit="1" customWidth="1"/>
    <col min="12043" max="12043" width="9.5" style="114" bestFit="1" customWidth="1"/>
    <col min="12044" max="12286" width="8.875" style="114"/>
    <col min="12287" max="12287" width="13.5" style="114" customWidth="1"/>
    <col min="12288" max="12288" width="3.125" style="114" customWidth="1"/>
    <col min="12289" max="12289" width="8.375" style="114" customWidth="1"/>
    <col min="12290" max="12290" width="8.625" style="114" customWidth="1"/>
    <col min="12291" max="12291" width="7.5" style="114" customWidth="1"/>
    <col min="12292" max="12292" width="6.875" style="114" customWidth="1"/>
    <col min="12293" max="12293" width="7.5" style="114" customWidth="1"/>
    <col min="12294" max="12295" width="11.125" style="114" customWidth="1"/>
    <col min="12296" max="12296" width="10.375" style="114" customWidth="1"/>
    <col min="12297" max="12297" width="9.5" style="114" bestFit="1" customWidth="1"/>
    <col min="12298" max="12298" width="9.375" style="114" bestFit="1" customWidth="1"/>
    <col min="12299" max="12299" width="9.5" style="114" bestFit="1" customWidth="1"/>
    <col min="12300" max="12542" width="8.875" style="114"/>
    <col min="12543" max="12543" width="13.5" style="114" customWidth="1"/>
    <col min="12544" max="12544" width="3.125" style="114" customWidth="1"/>
    <col min="12545" max="12545" width="8.375" style="114" customWidth="1"/>
    <col min="12546" max="12546" width="8.625" style="114" customWidth="1"/>
    <col min="12547" max="12547" width="7.5" style="114" customWidth="1"/>
    <col min="12548" max="12548" width="6.875" style="114" customWidth="1"/>
    <col min="12549" max="12549" width="7.5" style="114" customWidth="1"/>
    <col min="12550" max="12551" width="11.125" style="114" customWidth="1"/>
    <col min="12552" max="12552" width="10.375" style="114" customWidth="1"/>
    <col min="12553" max="12553" width="9.5" style="114" bestFit="1" customWidth="1"/>
    <col min="12554" max="12554" width="9.375" style="114" bestFit="1" customWidth="1"/>
    <col min="12555" max="12555" width="9.5" style="114" bestFit="1" customWidth="1"/>
    <col min="12556" max="12798" width="8.875" style="114"/>
    <col min="12799" max="12799" width="13.5" style="114" customWidth="1"/>
    <col min="12800" max="12800" width="3.125" style="114" customWidth="1"/>
    <col min="12801" max="12801" width="8.375" style="114" customWidth="1"/>
    <col min="12802" max="12802" width="8.625" style="114" customWidth="1"/>
    <col min="12803" max="12803" width="7.5" style="114" customWidth="1"/>
    <col min="12804" max="12804" width="6.875" style="114" customWidth="1"/>
    <col min="12805" max="12805" width="7.5" style="114" customWidth="1"/>
    <col min="12806" max="12807" width="11.125" style="114" customWidth="1"/>
    <col min="12808" max="12808" width="10.375" style="114" customWidth="1"/>
    <col min="12809" max="12809" width="9.5" style="114" bestFit="1" customWidth="1"/>
    <col min="12810" max="12810" width="9.375" style="114" bestFit="1" customWidth="1"/>
    <col min="12811" max="12811" width="9.5" style="114" bestFit="1" customWidth="1"/>
    <col min="12812" max="13054" width="8.875" style="114"/>
    <col min="13055" max="13055" width="13.5" style="114" customWidth="1"/>
    <col min="13056" max="13056" width="3.125" style="114" customWidth="1"/>
    <col min="13057" max="13057" width="8.375" style="114" customWidth="1"/>
    <col min="13058" max="13058" width="8.625" style="114" customWidth="1"/>
    <col min="13059" max="13059" width="7.5" style="114" customWidth="1"/>
    <col min="13060" max="13060" width="6.875" style="114" customWidth="1"/>
    <col min="13061" max="13061" width="7.5" style="114" customWidth="1"/>
    <col min="13062" max="13063" width="11.125" style="114" customWidth="1"/>
    <col min="13064" max="13064" width="10.375" style="114" customWidth="1"/>
    <col min="13065" max="13065" width="9.5" style="114" bestFit="1" customWidth="1"/>
    <col min="13066" max="13066" width="9.375" style="114" bestFit="1" customWidth="1"/>
    <col min="13067" max="13067" width="9.5" style="114" bestFit="1" customWidth="1"/>
    <col min="13068" max="13310" width="8.875" style="114"/>
    <col min="13311" max="13311" width="13.5" style="114" customWidth="1"/>
    <col min="13312" max="13312" width="3.125" style="114" customWidth="1"/>
    <col min="13313" max="13313" width="8.375" style="114" customWidth="1"/>
    <col min="13314" max="13314" width="8.625" style="114" customWidth="1"/>
    <col min="13315" max="13315" width="7.5" style="114" customWidth="1"/>
    <col min="13316" max="13316" width="6.875" style="114" customWidth="1"/>
    <col min="13317" max="13317" width="7.5" style="114" customWidth="1"/>
    <col min="13318" max="13319" width="11.125" style="114" customWidth="1"/>
    <col min="13320" max="13320" width="10.375" style="114" customWidth="1"/>
    <col min="13321" max="13321" width="9.5" style="114" bestFit="1" customWidth="1"/>
    <col min="13322" max="13322" width="9.375" style="114" bestFit="1" customWidth="1"/>
    <col min="13323" max="13323" width="9.5" style="114" bestFit="1" customWidth="1"/>
    <col min="13324" max="13566" width="8.875" style="114"/>
    <col min="13567" max="13567" width="13.5" style="114" customWidth="1"/>
    <col min="13568" max="13568" width="3.125" style="114" customWidth="1"/>
    <col min="13569" max="13569" width="8.375" style="114" customWidth="1"/>
    <col min="13570" max="13570" width="8.625" style="114" customWidth="1"/>
    <col min="13571" max="13571" width="7.5" style="114" customWidth="1"/>
    <col min="13572" max="13572" width="6.875" style="114" customWidth="1"/>
    <col min="13573" max="13573" width="7.5" style="114" customWidth="1"/>
    <col min="13574" max="13575" width="11.125" style="114" customWidth="1"/>
    <col min="13576" max="13576" width="10.375" style="114" customWidth="1"/>
    <col min="13577" max="13577" width="9.5" style="114" bestFit="1" customWidth="1"/>
    <col min="13578" max="13578" width="9.375" style="114" bestFit="1" customWidth="1"/>
    <col min="13579" max="13579" width="9.5" style="114" bestFit="1" customWidth="1"/>
    <col min="13580" max="13822" width="8.875" style="114"/>
    <col min="13823" max="13823" width="13.5" style="114" customWidth="1"/>
    <col min="13824" max="13824" width="3.125" style="114" customWidth="1"/>
    <col min="13825" max="13825" width="8.375" style="114" customWidth="1"/>
    <col min="13826" max="13826" width="8.625" style="114" customWidth="1"/>
    <col min="13827" max="13827" width="7.5" style="114" customWidth="1"/>
    <col min="13828" max="13828" width="6.875" style="114" customWidth="1"/>
    <col min="13829" max="13829" width="7.5" style="114" customWidth="1"/>
    <col min="13830" max="13831" width="11.125" style="114" customWidth="1"/>
    <col min="13832" max="13832" width="10.375" style="114" customWidth="1"/>
    <col min="13833" max="13833" width="9.5" style="114" bestFit="1" customWidth="1"/>
    <col min="13834" max="13834" width="9.375" style="114" bestFit="1" customWidth="1"/>
    <col min="13835" max="13835" width="9.5" style="114" bestFit="1" customWidth="1"/>
    <col min="13836" max="14078" width="8.875" style="114"/>
    <col min="14079" max="14079" width="13.5" style="114" customWidth="1"/>
    <col min="14080" max="14080" width="3.125" style="114" customWidth="1"/>
    <col min="14081" max="14081" width="8.375" style="114" customWidth="1"/>
    <col min="14082" max="14082" width="8.625" style="114" customWidth="1"/>
    <col min="14083" max="14083" width="7.5" style="114" customWidth="1"/>
    <col min="14084" max="14084" width="6.875" style="114" customWidth="1"/>
    <col min="14085" max="14085" width="7.5" style="114" customWidth="1"/>
    <col min="14086" max="14087" width="11.125" style="114" customWidth="1"/>
    <col min="14088" max="14088" width="10.375" style="114" customWidth="1"/>
    <col min="14089" max="14089" width="9.5" style="114" bestFit="1" customWidth="1"/>
    <col min="14090" max="14090" width="9.375" style="114" bestFit="1" customWidth="1"/>
    <col min="14091" max="14091" width="9.5" style="114" bestFit="1" customWidth="1"/>
    <col min="14092" max="14334" width="8.875" style="114"/>
    <col min="14335" max="14335" width="13.5" style="114" customWidth="1"/>
    <col min="14336" max="14336" width="3.125" style="114" customWidth="1"/>
    <col min="14337" max="14337" width="8.375" style="114" customWidth="1"/>
    <col min="14338" max="14338" width="8.625" style="114" customWidth="1"/>
    <col min="14339" max="14339" width="7.5" style="114" customWidth="1"/>
    <col min="14340" max="14340" width="6.875" style="114" customWidth="1"/>
    <col min="14341" max="14341" width="7.5" style="114" customWidth="1"/>
    <col min="14342" max="14343" width="11.125" style="114" customWidth="1"/>
    <col min="14344" max="14344" width="10.375" style="114" customWidth="1"/>
    <col min="14345" max="14345" width="9.5" style="114" bestFit="1" customWidth="1"/>
    <col min="14346" max="14346" width="9.375" style="114" bestFit="1" customWidth="1"/>
    <col min="14347" max="14347" width="9.5" style="114" bestFit="1" customWidth="1"/>
    <col min="14348" max="14590" width="8.875" style="114"/>
    <col min="14591" max="14591" width="13.5" style="114" customWidth="1"/>
    <col min="14592" max="14592" width="3.125" style="114" customWidth="1"/>
    <col min="14593" max="14593" width="8.375" style="114" customWidth="1"/>
    <col min="14594" max="14594" width="8.625" style="114" customWidth="1"/>
    <col min="14595" max="14595" width="7.5" style="114" customWidth="1"/>
    <col min="14596" max="14596" width="6.875" style="114" customWidth="1"/>
    <col min="14597" max="14597" width="7.5" style="114" customWidth="1"/>
    <col min="14598" max="14599" width="11.125" style="114" customWidth="1"/>
    <col min="14600" max="14600" width="10.375" style="114" customWidth="1"/>
    <col min="14601" max="14601" width="9.5" style="114" bestFit="1" customWidth="1"/>
    <col min="14602" max="14602" width="9.375" style="114" bestFit="1" customWidth="1"/>
    <col min="14603" max="14603" width="9.5" style="114" bestFit="1" customWidth="1"/>
    <col min="14604" max="14846" width="8.875" style="114"/>
    <col min="14847" max="14847" width="13.5" style="114" customWidth="1"/>
    <col min="14848" max="14848" width="3.125" style="114" customWidth="1"/>
    <col min="14849" max="14849" width="8.375" style="114" customWidth="1"/>
    <col min="14850" max="14850" width="8.625" style="114" customWidth="1"/>
    <col min="14851" max="14851" width="7.5" style="114" customWidth="1"/>
    <col min="14852" max="14852" width="6.875" style="114" customWidth="1"/>
    <col min="14853" max="14853" width="7.5" style="114" customWidth="1"/>
    <col min="14854" max="14855" width="11.125" style="114" customWidth="1"/>
    <col min="14856" max="14856" width="10.375" style="114" customWidth="1"/>
    <col min="14857" max="14857" width="9.5" style="114" bestFit="1" customWidth="1"/>
    <col min="14858" max="14858" width="9.375" style="114" bestFit="1" customWidth="1"/>
    <col min="14859" max="14859" width="9.5" style="114" bestFit="1" customWidth="1"/>
    <col min="14860" max="15102" width="8.875" style="114"/>
    <col min="15103" max="15103" width="13.5" style="114" customWidth="1"/>
    <col min="15104" max="15104" width="3.125" style="114" customWidth="1"/>
    <col min="15105" max="15105" width="8.375" style="114" customWidth="1"/>
    <col min="15106" max="15106" width="8.625" style="114" customWidth="1"/>
    <col min="15107" max="15107" width="7.5" style="114" customWidth="1"/>
    <col min="15108" max="15108" width="6.875" style="114" customWidth="1"/>
    <col min="15109" max="15109" width="7.5" style="114" customWidth="1"/>
    <col min="15110" max="15111" width="11.125" style="114" customWidth="1"/>
    <col min="15112" max="15112" width="10.375" style="114" customWidth="1"/>
    <col min="15113" max="15113" width="9.5" style="114" bestFit="1" customWidth="1"/>
    <col min="15114" max="15114" width="9.375" style="114" bestFit="1" customWidth="1"/>
    <col min="15115" max="15115" width="9.5" style="114" bestFit="1" customWidth="1"/>
    <col min="15116" max="15358" width="8.875" style="114"/>
    <col min="15359" max="15359" width="13.5" style="114" customWidth="1"/>
    <col min="15360" max="15360" width="3.125" style="114" customWidth="1"/>
    <col min="15361" max="15361" width="8.375" style="114" customWidth="1"/>
    <col min="15362" max="15362" width="8.625" style="114" customWidth="1"/>
    <col min="15363" max="15363" width="7.5" style="114" customWidth="1"/>
    <col min="15364" max="15364" width="6.875" style="114" customWidth="1"/>
    <col min="15365" max="15365" width="7.5" style="114" customWidth="1"/>
    <col min="15366" max="15367" width="11.125" style="114" customWidth="1"/>
    <col min="15368" max="15368" width="10.375" style="114" customWidth="1"/>
    <col min="15369" max="15369" width="9.5" style="114" bestFit="1" customWidth="1"/>
    <col min="15370" max="15370" width="9.375" style="114" bestFit="1" customWidth="1"/>
    <col min="15371" max="15371" width="9.5" style="114" bestFit="1" customWidth="1"/>
    <col min="15372" max="15614" width="8.875" style="114"/>
    <col min="15615" max="15615" width="13.5" style="114" customWidth="1"/>
    <col min="15616" max="15616" width="3.125" style="114" customWidth="1"/>
    <col min="15617" max="15617" width="8.375" style="114" customWidth="1"/>
    <col min="15618" max="15618" width="8.625" style="114" customWidth="1"/>
    <col min="15619" max="15619" width="7.5" style="114" customWidth="1"/>
    <col min="15620" max="15620" width="6.875" style="114" customWidth="1"/>
    <col min="15621" max="15621" width="7.5" style="114" customWidth="1"/>
    <col min="15622" max="15623" width="11.125" style="114" customWidth="1"/>
    <col min="15624" max="15624" width="10.375" style="114" customWidth="1"/>
    <col min="15625" max="15625" width="9.5" style="114" bestFit="1" customWidth="1"/>
    <col min="15626" max="15626" width="9.375" style="114" bestFit="1" customWidth="1"/>
    <col min="15627" max="15627" width="9.5" style="114" bestFit="1" customWidth="1"/>
    <col min="15628" max="15870" width="8.875" style="114"/>
    <col min="15871" max="15871" width="13.5" style="114" customWidth="1"/>
    <col min="15872" max="15872" width="3.125" style="114" customWidth="1"/>
    <col min="15873" max="15873" width="8.375" style="114" customWidth="1"/>
    <col min="15874" max="15874" width="8.625" style="114" customWidth="1"/>
    <col min="15875" max="15875" width="7.5" style="114" customWidth="1"/>
    <col min="15876" max="15876" width="6.875" style="114" customWidth="1"/>
    <col min="15877" max="15877" width="7.5" style="114" customWidth="1"/>
    <col min="15878" max="15879" width="11.125" style="114" customWidth="1"/>
    <col min="15880" max="15880" width="10.375" style="114" customWidth="1"/>
    <col min="15881" max="15881" width="9.5" style="114" bestFit="1" customWidth="1"/>
    <col min="15882" max="15882" width="9.375" style="114" bestFit="1" customWidth="1"/>
    <col min="15883" max="15883" width="9.5" style="114" bestFit="1" customWidth="1"/>
    <col min="15884" max="16126" width="8.875" style="114"/>
    <col min="16127" max="16127" width="13.5" style="114" customWidth="1"/>
    <col min="16128" max="16128" width="3.125" style="114" customWidth="1"/>
    <col min="16129" max="16129" width="8.375" style="114" customWidth="1"/>
    <col min="16130" max="16130" width="8.625" style="114" customWidth="1"/>
    <col min="16131" max="16131" width="7.5" style="114" customWidth="1"/>
    <col min="16132" max="16132" width="6.875" style="114" customWidth="1"/>
    <col min="16133" max="16133" width="7.5" style="114" customWidth="1"/>
    <col min="16134" max="16135" width="11.125" style="114" customWidth="1"/>
    <col min="16136" max="16136" width="10.375" style="114" customWidth="1"/>
    <col min="16137" max="16137" width="9.5" style="114" bestFit="1" customWidth="1"/>
    <col min="16138" max="16138" width="9.375" style="114" bestFit="1" customWidth="1"/>
    <col min="16139" max="16139" width="9.5" style="114" bestFit="1" customWidth="1"/>
    <col min="16140" max="16382" width="8.875" style="114"/>
    <col min="16383" max="16384" width="8.875" style="114" customWidth="1"/>
  </cols>
  <sheetData>
    <row r="1" spans="1:11" ht="30.6" customHeight="1">
      <c r="A1" s="267" t="s">
        <v>179</v>
      </c>
      <c r="B1" s="267"/>
      <c r="C1" s="267"/>
      <c r="D1" s="267"/>
      <c r="E1" s="267"/>
      <c r="F1" s="267"/>
      <c r="G1" s="267"/>
      <c r="H1" s="267"/>
      <c r="I1" s="267"/>
      <c r="J1" s="267"/>
      <c r="K1" s="267"/>
    </row>
    <row r="2" spans="1:11" ht="24.75" customHeight="1">
      <c r="A2" s="268"/>
      <c r="B2" s="270" t="s">
        <v>142</v>
      </c>
      <c r="C2" s="271"/>
      <c r="D2" s="271"/>
      <c r="E2" s="271"/>
      <c r="F2" s="271"/>
      <c r="G2" s="271" t="s">
        <v>11</v>
      </c>
      <c r="H2" s="271"/>
      <c r="I2" s="271"/>
      <c r="J2" s="271"/>
      <c r="K2" s="271"/>
    </row>
    <row r="3" spans="1:11" ht="23.1" customHeight="1">
      <c r="A3" s="269"/>
      <c r="B3" s="272" t="s">
        <v>42</v>
      </c>
      <c r="C3" s="274" t="s">
        <v>66</v>
      </c>
      <c r="D3" s="274"/>
      <c r="E3" s="274" t="s">
        <v>65</v>
      </c>
      <c r="F3" s="274"/>
      <c r="G3" s="275" t="s">
        <v>143</v>
      </c>
      <c r="H3" s="274" t="s">
        <v>64</v>
      </c>
      <c r="I3" s="274"/>
      <c r="J3" s="274" t="s">
        <v>63</v>
      </c>
      <c r="K3" s="274"/>
    </row>
    <row r="4" spans="1:11" ht="23.1" customHeight="1">
      <c r="A4" s="269"/>
      <c r="B4" s="273"/>
      <c r="C4" s="48" t="s">
        <v>59</v>
      </c>
      <c r="D4" s="48" t="s">
        <v>9</v>
      </c>
      <c r="E4" s="48" t="s">
        <v>59</v>
      </c>
      <c r="F4" s="48" t="s">
        <v>9</v>
      </c>
      <c r="G4" s="276"/>
      <c r="H4" s="48" t="s">
        <v>59</v>
      </c>
      <c r="I4" s="48" t="s">
        <v>9</v>
      </c>
      <c r="J4" s="48" t="s">
        <v>59</v>
      </c>
      <c r="K4" s="49" t="s">
        <v>9</v>
      </c>
    </row>
    <row r="5" spans="1:11" ht="18.75" customHeight="1">
      <c r="A5" s="20" t="s">
        <v>8</v>
      </c>
      <c r="B5" s="50">
        <v>47043</v>
      </c>
      <c r="C5" s="51">
        <v>39968</v>
      </c>
      <c r="D5" s="52">
        <f>C5/B5*100</f>
        <v>84.960567990986974</v>
      </c>
      <c r="E5" s="51">
        <v>7075</v>
      </c>
      <c r="F5" s="52">
        <f>100-D5</f>
        <v>15.039432009013026</v>
      </c>
      <c r="G5" s="53">
        <v>36410</v>
      </c>
      <c r="H5" s="53">
        <v>31340</v>
      </c>
      <c r="I5" s="30">
        <v>86.075254051084869</v>
      </c>
      <c r="J5" s="43">
        <v>5070</v>
      </c>
      <c r="K5" s="30">
        <v>13.924745948915133</v>
      </c>
    </row>
    <row r="6" spans="1:11" ht="18.75" customHeight="1">
      <c r="A6" s="20" t="s">
        <v>7</v>
      </c>
      <c r="B6" s="50">
        <v>43268</v>
      </c>
      <c r="C6" s="51">
        <v>36994</v>
      </c>
      <c r="D6" s="52">
        <f t="shared" ref="D6:D14" si="0">C6/B6*100</f>
        <v>85.499676435240829</v>
      </c>
      <c r="E6" s="51">
        <v>6274</v>
      </c>
      <c r="F6" s="52">
        <f t="shared" ref="F6:F14" si="1">100-D6</f>
        <v>14.500323564759171</v>
      </c>
      <c r="G6" s="53">
        <v>36096</v>
      </c>
      <c r="H6" s="53">
        <v>31323</v>
      </c>
      <c r="I6" s="30">
        <v>86.776928191489361</v>
      </c>
      <c r="J6" s="43">
        <v>4773</v>
      </c>
      <c r="K6" s="30">
        <v>13.223071808510639</v>
      </c>
    </row>
    <row r="7" spans="1:11" ht="18.75" customHeight="1">
      <c r="A7" s="20" t="s">
        <v>6</v>
      </c>
      <c r="B7" s="50">
        <v>41265</v>
      </c>
      <c r="C7" s="51">
        <v>35753</v>
      </c>
      <c r="D7" s="52">
        <f t="shared" si="0"/>
        <v>86.642433054646801</v>
      </c>
      <c r="E7" s="51">
        <v>5512</v>
      </c>
      <c r="F7" s="52">
        <f t="shared" si="1"/>
        <v>13.357566945353199</v>
      </c>
      <c r="G7" s="53">
        <v>34672</v>
      </c>
      <c r="H7" s="53">
        <v>30126</v>
      </c>
      <c r="I7" s="30">
        <v>86.888555606829726</v>
      </c>
      <c r="J7" s="43">
        <v>4546</v>
      </c>
      <c r="K7" s="30">
        <v>13.111444393170283</v>
      </c>
    </row>
    <row r="8" spans="1:11" ht="18.75" customHeight="1">
      <c r="A8" s="20" t="s">
        <v>5</v>
      </c>
      <c r="B8" s="50">
        <v>53622</v>
      </c>
      <c r="C8" s="51">
        <v>46446</v>
      </c>
      <c r="D8" s="52">
        <f t="shared" si="0"/>
        <v>86.617433143112905</v>
      </c>
      <c r="E8" s="51">
        <v>7176</v>
      </c>
      <c r="F8" s="52">
        <f t="shared" si="1"/>
        <v>13.382566856887095</v>
      </c>
      <c r="G8" s="53">
        <v>35960</v>
      </c>
      <c r="H8" s="53">
        <v>31502</v>
      </c>
      <c r="I8" s="30">
        <v>87.602892102335929</v>
      </c>
      <c r="J8" s="43">
        <v>4458</v>
      </c>
      <c r="K8" s="30">
        <v>12.397107897664071</v>
      </c>
    </row>
    <row r="9" spans="1:11" ht="18.75" customHeight="1">
      <c r="A9" s="20" t="s">
        <v>4</v>
      </c>
      <c r="B9" s="50">
        <v>58707</v>
      </c>
      <c r="C9" s="51">
        <v>50965</v>
      </c>
      <c r="D9" s="52">
        <f t="shared" si="0"/>
        <v>86.81247551399322</v>
      </c>
      <c r="E9" s="51">
        <v>7742</v>
      </c>
      <c r="F9" s="52">
        <f t="shared" si="1"/>
        <v>13.18752448600678</v>
      </c>
      <c r="G9" s="54">
        <v>40625</v>
      </c>
      <c r="H9" s="54">
        <v>35665</v>
      </c>
      <c r="I9" s="28">
        <v>87.790769230769229</v>
      </c>
      <c r="J9" s="44">
        <v>4960</v>
      </c>
      <c r="K9" s="28">
        <v>12.20923076923077</v>
      </c>
    </row>
    <row r="10" spans="1:11" ht="18.75" customHeight="1">
      <c r="A10" s="20" t="s">
        <v>3</v>
      </c>
      <c r="B10" s="50">
        <v>62644</v>
      </c>
      <c r="C10" s="51">
        <v>54295</v>
      </c>
      <c r="D10" s="52">
        <f t="shared" si="0"/>
        <v>86.672307004661263</v>
      </c>
      <c r="E10" s="51">
        <v>8349</v>
      </c>
      <c r="F10" s="52">
        <f t="shared" si="1"/>
        <v>13.327692995338737</v>
      </c>
      <c r="G10" s="54">
        <v>43281</v>
      </c>
      <c r="H10" s="54">
        <v>37827</v>
      </c>
      <c r="I10" s="28">
        <v>87.398627573300061</v>
      </c>
      <c r="J10" s="44">
        <v>5454</v>
      </c>
      <c r="K10" s="28">
        <v>12.601372426699939</v>
      </c>
    </row>
    <row r="11" spans="1:11" ht="18.75" customHeight="1">
      <c r="A11" s="20" t="s">
        <v>2</v>
      </c>
      <c r="B11" s="50">
        <v>59106</v>
      </c>
      <c r="C11" s="51">
        <v>51212</v>
      </c>
      <c r="D11" s="52">
        <f t="shared" si="0"/>
        <v>86.644333908571042</v>
      </c>
      <c r="E11" s="51">
        <v>7894</v>
      </c>
      <c r="F11" s="52">
        <f t="shared" si="1"/>
        <v>13.355666091428958</v>
      </c>
      <c r="G11" s="54">
        <v>44541</v>
      </c>
      <c r="H11" s="54">
        <v>38741</v>
      </c>
      <c r="I11" s="28">
        <v>86.978289665701269</v>
      </c>
      <c r="J11" s="44">
        <v>5800</v>
      </c>
      <c r="K11" s="28">
        <v>13.021710334298737</v>
      </c>
    </row>
    <row r="12" spans="1:11" ht="18.75" customHeight="1">
      <c r="A12" s="20" t="s">
        <v>1</v>
      </c>
      <c r="B12" s="50">
        <v>49131</v>
      </c>
      <c r="C12" s="51">
        <v>42426</v>
      </c>
      <c r="D12" s="52">
        <f t="shared" si="0"/>
        <v>86.352811870305914</v>
      </c>
      <c r="E12" s="51">
        <v>6705</v>
      </c>
      <c r="F12" s="52">
        <f t="shared" si="1"/>
        <v>13.647188129694086</v>
      </c>
      <c r="G12" s="54">
        <v>42218</v>
      </c>
      <c r="H12" s="54">
        <v>36711</v>
      </c>
      <c r="I12" s="28">
        <v>86.955800843242216</v>
      </c>
      <c r="J12" s="44">
        <v>5507</v>
      </c>
      <c r="K12" s="28">
        <v>13.044199156757779</v>
      </c>
    </row>
    <row r="13" spans="1:11" ht="18.75" customHeight="1">
      <c r="A13" s="59" t="s">
        <v>0</v>
      </c>
      <c r="B13" s="50">
        <v>47779</v>
      </c>
      <c r="C13" s="51">
        <v>41436</v>
      </c>
      <c r="D13" s="52">
        <f t="shared" si="0"/>
        <v>86.724293099478857</v>
      </c>
      <c r="E13" s="51">
        <v>6343</v>
      </c>
      <c r="F13" s="52">
        <f t="shared" si="1"/>
        <v>13.275706900521143</v>
      </c>
      <c r="G13" s="54">
        <v>33031</v>
      </c>
      <c r="H13" s="54">
        <v>28523</v>
      </c>
      <c r="I13" s="28">
        <v>86.35221458629772</v>
      </c>
      <c r="J13" s="44">
        <v>4508</v>
      </c>
      <c r="K13" s="28">
        <v>13.647785413702278</v>
      </c>
    </row>
    <row r="14" spans="1:11" ht="18.75" customHeight="1">
      <c r="A14" s="21" t="s">
        <v>183</v>
      </c>
      <c r="B14" s="55">
        <f>SUM(C14,E14)</f>
        <v>40987</v>
      </c>
      <c r="C14" s="56">
        <v>35724</v>
      </c>
      <c r="D14" s="57">
        <f t="shared" si="0"/>
        <v>87.159343206382516</v>
      </c>
      <c r="E14" s="56">
        <v>5263</v>
      </c>
      <c r="F14" s="57">
        <f t="shared" si="1"/>
        <v>12.840656793617484</v>
      </c>
      <c r="G14" s="58">
        <f>SUM(H14,J14)</f>
        <v>12914</v>
      </c>
      <c r="H14" s="58">
        <v>11324</v>
      </c>
      <c r="I14" s="35">
        <f>H14/G14*100</f>
        <v>87.687780703112907</v>
      </c>
      <c r="J14" s="47">
        <v>1590</v>
      </c>
      <c r="K14" s="35">
        <f>J14/G14*100</f>
        <v>12.312219296887099</v>
      </c>
    </row>
    <row r="15" spans="1:11" s="16" customFormat="1" ht="19.5" customHeight="1">
      <c r="A15" s="128" t="s">
        <v>127</v>
      </c>
      <c r="B15" s="129"/>
    </row>
    <row r="16" spans="1:11" s="126" customFormat="1">
      <c r="A16" s="130" t="s">
        <v>62</v>
      </c>
      <c r="B16" s="131"/>
    </row>
    <row r="17" spans="1:1">
      <c r="A17" s="16"/>
    </row>
  </sheetData>
  <mergeCells count="10">
    <mergeCell ref="A1:K1"/>
    <mergeCell ref="A2:A4"/>
    <mergeCell ref="B2:F2"/>
    <mergeCell ref="G2:K2"/>
    <mergeCell ref="B3:B4"/>
    <mergeCell ref="C3:D3"/>
    <mergeCell ref="E3:F3"/>
    <mergeCell ref="H3:I3"/>
    <mergeCell ref="J3:K3"/>
    <mergeCell ref="G3:G4"/>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8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2"/>
  <sheetViews>
    <sheetView showGridLines="0" zoomScale="85" zoomScaleNormal="85" workbookViewId="0">
      <selection activeCell="I25" sqref="I25"/>
    </sheetView>
  </sheetViews>
  <sheetFormatPr defaultColWidth="8.875" defaultRowHeight="15.75"/>
  <cols>
    <col min="1" max="3" width="8.625" style="79" customWidth="1"/>
    <col min="4" max="4" width="7.125" style="79" customWidth="1"/>
    <col min="5" max="5" width="8.625" style="79" customWidth="1"/>
    <col min="6" max="6" width="7.125" style="79" customWidth="1"/>
    <col min="7" max="7" width="8.625" style="79" customWidth="1"/>
    <col min="8" max="8" width="7.125" style="79" customWidth="1"/>
    <col min="9" max="9" width="8.625" style="79" customWidth="1"/>
    <col min="10" max="10" width="7.125" style="79" customWidth="1"/>
    <col min="11" max="11" width="8.625" style="79" customWidth="1"/>
    <col min="12" max="12" width="7.125" style="79" customWidth="1"/>
    <col min="13" max="13" width="8.625" style="79" customWidth="1"/>
    <col min="14" max="14" width="7.125" style="79" customWidth="1"/>
    <col min="15" max="15" width="8.625" style="79" customWidth="1"/>
    <col min="16" max="16" width="7.125" style="79" customWidth="1"/>
    <col min="17" max="17" width="8.625" style="79" customWidth="1"/>
    <col min="18" max="18" width="7.125" style="79" customWidth="1"/>
    <col min="19" max="19" width="8.625" style="79" customWidth="1"/>
    <col min="20" max="20" width="7.125" style="79" customWidth="1"/>
    <col min="21" max="21" width="8.625" style="79" customWidth="1"/>
    <col min="22" max="22" width="7.125" style="79" customWidth="1"/>
    <col min="23" max="23" width="8.625" style="79" customWidth="1"/>
    <col min="24" max="24" width="7.125" style="79" customWidth="1"/>
    <col min="25" max="249" width="8.875" style="79"/>
    <col min="250" max="250" width="10" style="79" customWidth="1"/>
    <col min="251" max="251" width="3.125" style="79" customWidth="1"/>
    <col min="252" max="252" width="11.125" style="79" customWidth="1"/>
    <col min="253" max="253" width="10.625" style="79" customWidth="1"/>
    <col min="254" max="254" width="8.875" style="79" customWidth="1"/>
    <col min="255" max="255" width="8.625" style="79" customWidth="1"/>
    <col min="256" max="256" width="9.625" style="79" customWidth="1"/>
    <col min="257" max="257" width="11.125" style="79" customWidth="1"/>
    <col min="258" max="258" width="9.625" style="79" customWidth="1"/>
    <col min="259" max="259" width="10.375" style="79" customWidth="1"/>
    <col min="260" max="260" width="8.875" style="79" customWidth="1"/>
    <col min="261" max="261" width="8.875" style="79"/>
    <col min="262" max="262" width="9.5" style="79" bestFit="1" customWidth="1"/>
    <col min="263" max="505" width="8.875" style="79"/>
    <col min="506" max="506" width="10" style="79" customWidth="1"/>
    <col min="507" max="507" width="3.125" style="79" customWidth="1"/>
    <col min="508" max="508" width="11.125" style="79" customWidth="1"/>
    <col min="509" max="509" width="10.625" style="79" customWidth="1"/>
    <col min="510" max="510" width="8.875" style="79" customWidth="1"/>
    <col min="511" max="511" width="8.625" style="79" customWidth="1"/>
    <col min="512" max="512" width="9.625" style="79" customWidth="1"/>
    <col min="513" max="513" width="11.125" style="79" customWidth="1"/>
    <col min="514" max="514" width="9.625" style="79" customWidth="1"/>
    <col min="515" max="515" width="10.375" style="79" customWidth="1"/>
    <col min="516" max="516" width="8.875" style="79" customWidth="1"/>
    <col min="517" max="517" width="8.875" style="79"/>
    <col min="518" max="518" width="9.5" style="79" bestFit="1" customWidth="1"/>
    <col min="519" max="761" width="8.875" style="79"/>
    <col min="762" max="762" width="10" style="79" customWidth="1"/>
    <col min="763" max="763" width="3.125" style="79" customWidth="1"/>
    <col min="764" max="764" width="11.125" style="79" customWidth="1"/>
    <col min="765" max="765" width="10.625" style="79" customWidth="1"/>
    <col min="766" max="766" width="8.875" style="79" customWidth="1"/>
    <col min="767" max="767" width="8.625" style="79" customWidth="1"/>
    <col min="768" max="768" width="9.625" style="79" customWidth="1"/>
    <col min="769" max="769" width="11.125" style="79" customWidth="1"/>
    <col min="770" max="770" width="9.625" style="79" customWidth="1"/>
    <col min="771" max="771" width="10.375" style="79" customWidth="1"/>
    <col min="772" max="772" width="8.875" style="79" customWidth="1"/>
    <col min="773" max="773" width="8.875" style="79"/>
    <col min="774" max="774" width="9.5" style="79" bestFit="1" customWidth="1"/>
    <col min="775" max="1017" width="8.875" style="79"/>
    <col min="1018" max="1018" width="10" style="79" customWidth="1"/>
    <col min="1019" max="1019" width="3.125" style="79" customWidth="1"/>
    <col min="1020" max="1020" width="11.125" style="79" customWidth="1"/>
    <col min="1021" max="1021" width="10.625" style="79" customWidth="1"/>
    <col min="1022" max="1022" width="8.875" style="79" customWidth="1"/>
    <col min="1023" max="1023" width="8.625" style="79" customWidth="1"/>
    <col min="1024" max="1024" width="9.625" style="79" customWidth="1"/>
    <col min="1025" max="1025" width="11.125" style="79" customWidth="1"/>
    <col min="1026" max="1026" width="9.625" style="79" customWidth="1"/>
    <col min="1027" max="1027" width="10.375" style="79" customWidth="1"/>
    <col min="1028" max="1028" width="8.875" style="79" customWidth="1"/>
    <col min="1029" max="1029" width="8.875" style="79"/>
    <col min="1030" max="1030" width="9.5" style="79" bestFit="1" customWidth="1"/>
    <col min="1031" max="1273" width="8.875" style="79"/>
    <col min="1274" max="1274" width="10" style="79" customWidth="1"/>
    <col min="1275" max="1275" width="3.125" style="79" customWidth="1"/>
    <col min="1276" max="1276" width="11.125" style="79" customWidth="1"/>
    <col min="1277" max="1277" width="10.625" style="79" customWidth="1"/>
    <col min="1278" max="1278" width="8.875" style="79" customWidth="1"/>
    <col min="1279" max="1279" width="8.625" style="79" customWidth="1"/>
    <col min="1280" max="1280" width="9.625" style="79" customWidth="1"/>
    <col min="1281" max="1281" width="11.125" style="79" customWidth="1"/>
    <col min="1282" max="1282" width="9.625" style="79" customWidth="1"/>
    <col min="1283" max="1283" width="10.375" style="79" customWidth="1"/>
    <col min="1284" max="1284" width="8.875" style="79" customWidth="1"/>
    <col min="1285" max="1285" width="8.875" style="79"/>
    <col min="1286" max="1286" width="9.5" style="79" bestFit="1" customWidth="1"/>
    <col min="1287" max="1529" width="8.875" style="79"/>
    <col min="1530" max="1530" width="10" style="79" customWidth="1"/>
    <col min="1531" max="1531" width="3.125" style="79" customWidth="1"/>
    <col min="1532" max="1532" width="11.125" style="79" customWidth="1"/>
    <col min="1533" max="1533" width="10.625" style="79" customWidth="1"/>
    <col min="1534" max="1534" width="8.875" style="79" customWidth="1"/>
    <col min="1535" max="1535" width="8.625" style="79" customWidth="1"/>
    <col min="1536" max="1536" width="9.625" style="79" customWidth="1"/>
    <col min="1537" max="1537" width="11.125" style="79" customWidth="1"/>
    <col min="1538" max="1538" width="9.625" style="79" customWidth="1"/>
    <col min="1539" max="1539" width="10.375" style="79" customWidth="1"/>
    <col min="1540" max="1540" width="8.875" style="79" customWidth="1"/>
    <col min="1541" max="1541" width="8.875" style="79"/>
    <col min="1542" max="1542" width="9.5" style="79" bestFit="1" customWidth="1"/>
    <col min="1543" max="1785" width="8.875" style="79"/>
    <col min="1786" max="1786" width="10" style="79" customWidth="1"/>
    <col min="1787" max="1787" width="3.125" style="79" customWidth="1"/>
    <col min="1788" max="1788" width="11.125" style="79" customWidth="1"/>
    <col min="1789" max="1789" width="10.625" style="79" customWidth="1"/>
    <col min="1790" max="1790" width="8.875" style="79" customWidth="1"/>
    <col min="1791" max="1791" width="8.625" style="79" customWidth="1"/>
    <col min="1792" max="1792" width="9.625" style="79" customWidth="1"/>
    <col min="1793" max="1793" width="11.125" style="79" customWidth="1"/>
    <col min="1794" max="1794" width="9.625" style="79" customWidth="1"/>
    <col min="1795" max="1795" width="10.375" style="79" customWidth="1"/>
    <col min="1796" max="1796" width="8.875" style="79" customWidth="1"/>
    <col min="1797" max="1797" width="8.875" style="79"/>
    <col min="1798" max="1798" width="9.5" style="79" bestFit="1" customWidth="1"/>
    <col min="1799" max="2041" width="8.875" style="79"/>
    <col min="2042" max="2042" width="10" style="79" customWidth="1"/>
    <col min="2043" max="2043" width="3.125" style="79" customWidth="1"/>
    <col min="2044" max="2044" width="11.125" style="79" customWidth="1"/>
    <col min="2045" max="2045" width="10.625" style="79" customWidth="1"/>
    <col min="2046" max="2046" width="8.875" style="79" customWidth="1"/>
    <col min="2047" max="2047" width="8.625" style="79" customWidth="1"/>
    <col min="2048" max="2048" width="9.625" style="79" customWidth="1"/>
    <col min="2049" max="2049" width="11.125" style="79" customWidth="1"/>
    <col min="2050" max="2050" width="9.625" style="79" customWidth="1"/>
    <col min="2051" max="2051" width="10.375" style="79" customWidth="1"/>
    <col min="2052" max="2052" width="8.875" style="79" customWidth="1"/>
    <col min="2053" max="2053" width="8.875" style="79"/>
    <col min="2054" max="2054" width="9.5" style="79" bestFit="1" customWidth="1"/>
    <col min="2055" max="2297" width="8.875" style="79"/>
    <col min="2298" max="2298" width="10" style="79" customWidth="1"/>
    <col min="2299" max="2299" width="3.125" style="79" customWidth="1"/>
    <col min="2300" max="2300" width="11.125" style="79" customWidth="1"/>
    <col min="2301" max="2301" width="10.625" style="79" customWidth="1"/>
    <col min="2302" max="2302" width="8.875" style="79" customWidth="1"/>
    <col min="2303" max="2303" width="8.625" style="79" customWidth="1"/>
    <col min="2304" max="2304" width="9.625" style="79" customWidth="1"/>
    <col min="2305" max="2305" width="11.125" style="79" customWidth="1"/>
    <col min="2306" max="2306" width="9.625" style="79" customWidth="1"/>
    <col min="2307" max="2307" width="10.375" style="79" customWidth="1"/>
    <col min="2308" max="2308" width="8.875" style="79" customWidth="1"/>
    <col min="2309" max="2309" width="8.875" style="79"/>
    <col min="2310" max="2310" width="9.5" style="79" bestFit="1" customWidth="1"/>
    <col min="2311" max="2553" width="8.875" style="79"/>
    <col min="2554" max="2554" width="10" style="79" customWidth="1"/>
    <col min="2555" max="2555" width="3.125" style="79" customWidth="1"/>
    <col min="2556" max="2556" width="11.125" style="79" customWidth="1"/>
    <col min="2557" max="2557" width="10.625" style="79" customWidth="1"/>
    <col min="2558" max="2558" width="8.875" style="79" customWidth="1"/>
    <col min="2559" max="2559" width="8.625" style="79" customWidth="1"/>
    <col min="2560" max="2560" width="9.625" style="79" customWidth="1"/>
    <col min="2561" max="2561" width="11.125" style="79" customWidth="1"/>
    <col min="2562" max="2562" width="9.625" style="79" customWidth="1"/>
    <col min="2563" max="2563" width="10.375" style="79" customWidth="1"/>
    <col min="2564" max="2564" width="8.875" style="79" customWidth="1"/>
    <col min="2565" max="2565" width="8.875" style="79"/>
    <col min="2566" max="2566" width="9.5" style="79" bestFit="1" customWidth="1"/>
    <col min="2567" max="2809" width="8.875" style="79"/>
    <col min="2810" max="2810" width="10" style="79" customWidth="1"/>
    <col min="2811" max="2811" width="3.125" style="79" customWidth="1"/>
    <col min="2812" max="2812" width="11.125" style="79" customWidth="1"/>
    <col min="2813" max="2813" width="10.625" style="79" customWidth="1"/>
    <col min="2814" max="2814" width="8.875" style="79" customWidth="1"/>
    <col min="2815" max="2815" width="8.625" style="79" customWidth="1"/>
    <col min="2816" max="2816" width="9.625" style="79" customWidth="1"/>
    <col min="2817" max="2817" width="11.125" style="79" customWidth="1"/>
    <col min="2818" max="2818" width="9.625" style="79" customWidth="1"/>
    <col min="2819" max="2819" width="10.375" style="79" customWidth="1"/>
    <col min="2820" max="2820" width="8.875" style="79" customWidth="1"/>
    <col min="2821" max="2821" width="8.875" style="79"/>
    <col min="2822" max="2822" width="9.5" style="79" bestFit="1" customWidth="1"/>
    <col min="2823" max="3065" width="8.875" style="79"/>
    <col min="3066" max="3066" width="10" style="79" customWidth="1"/>
    <col min="3067" max="3067" width="3.125" style="79" customWidth="1"/>
    <col min="3068" max="3068" width="11.125" style="79" customWidth="1"/>
    <col min="3069" max="3069" width="10.625" style="79" customWidth="1"/>
    <col min="3070" max="3070" width="8.875" style="79" customWidth="1"/>
    <col min="3071" max="3071" width="8.625" style="79" customWidth="1"/>
    <col min="3072" max="3072" width="9.625" style="79" customWidth="1"/>
    <col min="3073" max="3073" width="11.125" style="79" customWidth="1"/>
    <col min="3074" max="3074" width="9.625" style="79" customWidth="1"/>
    <col min="3075" max="3075" width="10.375" style="79" customWidth="1"/>
    <col min="3076" max="3076" width="8.875" style="79" customWidth="1"/>
    <col min="3077" max="3077" width="8.875" style="79"/>
    <col min="3078" max="3078" width="9.5" style="79" bestFit="1" customWidth="1"/>
    <col min="3079" max="3321" width="8.875" style="79"/>
    <col min="3322" max="3322" width="10" style="79" customWidth="1"/>
    <col min="3323" max="3323" width="3.125" style="79" customWidth="1"/>
    <col min="3324" max="3324" width="11.125" style="79" customWidth="1"/>
    <col min="3325" max="3325" width="10.625" style="79" customWidth="1"/>
    <col min="3326" max="3326" width="8.875" style="79" customWidth="1"/>
    <col min="3327" max="3327" width="8.625" style="79" customWidth="1"/>
    <col min="3328" max="3328" width="9.625" style="79" customWidth="1"/>
    <col min="3329" max="3329" width="11.125" style="79" customWidth="1"/>
    <col min="3330" max="3330" width="9.625" style="79" customWidth="1"/>
    <col min="3331" max="3331" width="10.375" style="79" customWidth="1"/>
    <col min="3332" max="3332" width="8.875" style="79" customWidth="1"/>
    <col min="3333" max="3333" width="8.875" style="79"/>
    <col min="3334" max="3334" width="9.5" style="79" bestFit="1" customWidth="1"/>
    <col min="3335" max="3577" width="8.875" style="79"/>
    <col min="3578" max="3578" width="10" style="79" customWidth="1"/>
    <col min="3579" max="3579" width="3.125" style="79" customWidth="1"/>
    <col min="3580" max="3580" width="11.125" style="79" customWidth="1"/>
    <col min="3581" max="3581" width="10.625" style="79" customWidth="1"/>
    <col min="3582" max="3582" width="8.875" style="79" customWidth="1"/>
    <col min="3583" max="3583" width="8.625" style="79" customWidth="1"/>
    <col min="3584" max="3584" width="9.625" style="79" customWidth="1"/>
    <col min="3585" max="3585" width="11.125" style="79" customWidth="1"/>
    <col min="3586" max="3586" width="9.625" style="79" customWidth="1"/>
    <col min="3587" max="3587" width="10.375" style="79" customWidth="1"/>
    <col min="3588" max="3588" width="8.875" style="79" customWidth="1"/>
    <col min="3589" max="3589" width="8.875" style="79"/>
    <col min="3590" max="3590" width="9.5" style="79" bestFit="1" customWidth="1"/>
    <col min="3591" max="3833" width="8.875" style="79"/>
    <col min="3834" max="3834" width="10" style="79" customWidth="1"/>
    <col min="3835" max="3835" width="3.125" style="79" customWidth="1"/>
    <col min="3836" max="3836" width="11.125" style="79" customWidth="1"/>
    <col min="3837" max="3837" width="10.625" style="79" customWidth="1"/>
    <col min="3838" max="3838" width="8.875" style="79" customWidth="1"/>
    <col min="3839" max="3839" width="8.625" style="79" customWidth="1"/>
    <col min="3840" max="3840" width="9.625" style="79" customWidth="1"/>
    <col min="3841" max="3841" width="11.125" style="79" customWidth="1"/>
    <col min="3842" max="3842" width="9.625" style="79" customWidth="1"/>
    <col min="3843" max="3843" width="10.375" style="79" customWidth="1"/>
    <col min="3844" max="3844" width="8.875" style="79" customWidth="1"/>
    <col min="3845" max="3845" width="8.875" style="79"/>
    <col min="3846" max="3846" width="9.5" style="79" bestFit="1" customWidth="1"/>
    <col min="3847" max="4089" width="8.875" style="79"/>
    <col min="4090" max="4090" width="10" style="79" customWidth="1"/>
    <col min="4091" max="4091" width="3.125" style="79" customWidth="1"/>
    <col min="4092" max="4092" width="11.125" style="79" customWidth="1"/>
    <col min="4093" max="4093" width="10.625" style="79" customWidth="1"/>
    <col min="4094" max="4094" width="8.875" style="79" customWidth="1"/>
    <col min="4095" max="4095" width="8.625" style="79" customWidth="1"/>
    <col min="4096" max="4096" width="9.625" style="79" customWidth="1"/>
    <col min="4097" max="4097" width="11.125" style="79" customWidth="1"/>
    <col min="4098" max="4098" width="9.625" style="79" customWidth="1"/>
    <col min="4099" max="4099" width="10.375" style="79" customWidth="1"/>
    <col min="4100" max="4100" width="8.875" style="79" customWidth="1"/>
    <col min="4101" max="4101" width="8.875" style="79"/>
    <col min="4102" max="4102" width="9.5" style="79" bestFit="1" customWidth="1"/>
    <col min="4103" max="4345" width="8.875" style="79"/>
    <col min="4346" max="4346" width="10" style="79" customWidth="1"/>
    <col min="4347" max="4347" width="3.125" style="79" customWidth="1"/>
    <col min="4348" max="4348" width="11.125" style="79" customWidth="1"/>
    <col min="4349" max="4349" width="10.625" style="79" customWidth="1"/>
    <col min="4350" max="4350" width="8.875" style="79" customWidth="1"/>
    <col min="4351" max="4351" width="8.625" style="79" customWidth="1"/>
    <col min="4352" max="4352" width="9.625" style="79" customWidth="1"/>
    <col min="4353" max="4353" width="11.125" style="79" customWidth="1"/>
    <col min="4354" max="4354" width="9.625" style="79" customWidth="1"/>
    <col min="4355" max="4355" width="10.375" style="79" customWidth="1"/>
    <col min="4356" max="4356" width="8.875" style="79" customWidth="1"/>
    <col min="4357" max="4357" width="8.875" style="79"/>
    <col min="4358" max="4358" width="9.5" style="79" bestFit="1" customWidth="1"/>
    <col min="4359" max="4601" width="8.875" style="79"/>
    <col min="4602" max="4602" width="10" style="79" customWidth="1"/>
    <col min="4603" max="4603" width="3.125" style="79" customWidth="1"/>
    <col min="4604" max="4604" width="11.125" style="79" customWidth="1"/>
    <col min="4605" max="4605" width="10.625" style="79" customWidth="1"/>
    <col min="4606" max="4606" width="8.875" style="79" customWidth="1"/>
    <col min="4607" max="4607" width="8.625" style="79" customWidth="1"/>
    <col min="4608" max="4608" width="9.625" style="79" customWidth="1"/>
    <col min="4609" max="4609" width="11.125" style="79" customWidth="1"/>
    <col min="4610" max="4610" width="9.625" style="79" customWidth="1"/>
    <col min="4611" max="4611" width="10.375" style="79" customWidth="1"/>
    <col min="4612" max="4612" width="8.875" style="79" customWidth="1"/>
    <col min="4613" max="4613" width="8.875" style="79"/>
    <col min="4614" max="4614" width="9.5" style="79" bestFit="1" customWidth="1"/>
    <col min="4615" max="4857" width="8.875" style="79"/>
    <col min="4858" max="4858" width="10" style="79" customWidth="1"/>
    <col min="4859" max="4859" width="3.125" style="79" customWidth="1"/>
    <col min="4860" max="4860" width="11.125" style="79" customWidth="1"/>
    <col min="4861" max="4861" width="10.625" style="79" customWidth="1"/>
    <col min="4862" max="4862" width="8.875" style="79" customWidth="1"/>
    <col min="4863" max="4863" width="8.625" style="79" customWidth="1"/>
    <col min="4864" max="4864" width="9.625" style="79" customWidth="1"/>
    <col min="4865" max="4865" width="11.125" style="79" customWidth="1"/>
    <col min="4866" max="4866" width="9.625" style="79" customWidth="1"/>
    <col min="4867" max="4867" width="10.375" style="79" customWidth="1"/>
    <col min="4868" max="4868" width="8.875" style="79" customWidth="1"/>
    <col min="4869" max="4869" width="8.875" style="79"/>
    <col min="4870" max="4870" width="9.5" style="79" bestFit="1" customWidth="1"/>
    <col min="4871" max="5113" width="8.875" style="79"/>
    <col min="5114" max="5114" width="10" style="79" customWidth="1"/>
    <col min="5115" max="5115" width="3.125" style="79" customWidth="1"/>
    <col min="5116" max="5116" width="11.125" style="79" customWidth="1"/>
    <col min="5117" max="5117" width="10.625" style="79" customWidth="1"/>
    <col min="5118" max="5118" width="8.875" style="79" customWidth="1"/>
    <col min="5119" max="5119" width="8.625" style="79" customWidth="1"/>
    <col min="5120" max="5120" width="9.625" style="79" customWidth="1"/>
    <col min="5121" max="5121" width="11.125" style="79" customWidth="1"/>
    <col min="5122" max="5122" width="9.625" style="79" customWidth="1"/>
    <col min="5123" max="5123" width="10.375" style="79" customWidth="1"/>
    <col min="5124" max="5124" width="8.875" style="79" customWidth="1"/>
    <col min="5125" max="5125" width="8.875" style="79"/>
    <col min="5126" max="5126" width="9.5" style="79" bestFit="1" customWidth="1"/>
    <col min="5127" max="5369" width="8.875" style="79"/>
    <col min="5370" max="5370" width="10" style="79" customWidth="1"/>
    <col min="5371" max="5371" width="3.125" style="79" customWidth="1"/>
    <col min="5372" max="5372" width="11.125" style="79" customWidth="1"/>
    <col min="5373" max="5373" width="10.625" style="79" customWidth="1"/>
    <col min="5374" max="5374" width="8.875" style="79" customWidth="1"/>
    <col min="5375" max="5375" width="8.625" style="79" customWidth="1"/>
    <col min="5376" max="5376" width="9.625" style="79" customWidth="1"/>
    <col min="5377" max="5377" width="11.125" style="79" customWidth="1"/>
    <col min="5378" max="5378" width="9.625" style="79" customWidth="1"/>
    <col min="5379" max="5379" width="10.375" style="79" customWidth="1"/>
    <col min="5380" max="5380" width="8.875" style="79" customWidth="1"/>
    <col min="5381" max="5381" width="8.875" style="79"/>
    <col min="5382" max="5382" width="9.5" style="79" bestFit="1" customWidth="1"/>
    <col min="5383" max="5625" width="8.875" style="79"/>
    <col min="5626" max="5626" width="10" style="79" customWidth="1"/>
    <col min="5627" max="5627" width="3.125" style="79" customWidth="1"/>
    <col min="5628" max="5628" width="11.125" style="79" customWidth="1"/>
    <col min="5629" max="5629" width="10.625" style="79" customWidth="1"/>
    <col min="5630" max="5630" width="8.875" style="79" customWidth="1"/>
    <col min="5631" max="5631" width="8.625" style="79" customWidth="1"/>
    <col min="5632" max="5632" width="9.625" style="79" customWidth="1"/>
    <col min="5633" max="5633" width="11.125" style="79" customWidth="1"/>
    <col min="5634" max="5634" width="9.625" style="79" customWidth="1"/>
    <col min="5635" max="5635" width="10.375" style="79" customWidth="1"/>
    <col min="5636" max="5636" width="8.875" style="79" customWidth="1"/>
    <col min="5637" max="5637" width="8.875" style="79"/>
    <col min="5638" max="5638" width="9.5" style="79" bestFit="1" customWidth="1"/>
    <col min="5639" max="5881" width="8.875" style="79"/>
    <col min="5882" max="5882" width="10" style="79" customWidth="1"/>
    <col min="5883" max="5883" width="3.125" style="79" customWidth="1"/>
    <col min="5884" max="5884" width="11.125" style="79" customWidth="1"/>
    <col min="5885" max="5885" width="10.625" style="79" customWidth="1"/>
    <col min="5886" max="5886" width="8.875" style="79" customWidth="1"/>
    <col min="5887" max="5887" width="8.625" style="79" customWidth="1"/>
    <col min="5888" max="5888" width="9.625" style="79" customWidth="1"/>
    <col min="5889" max="5889" width="11.125" style="79" customWidth="1"/>
    <col min="5890" max="5890" width="9.625" style="79" customWidth="1"/>
    <col min="5891" max="5891" width="10.375" style="79" customWidth="1"/>
    <col min="5892" max="5892" width="8.875" style="79" customWidth="1"/>
    <col min="5893" max="5893" width="8.875" style="79"/>
    <col min="5894" max="5894" width="9.5" style="79" bestFit="1" customWidth="1"/>
    <col min="5895" max="6137" width="8.875" style="79"/>
    <col min="6138" max="6138" width="10" style="79" customWidth="1"/>
    <col min="6139" max="6139" width="3.125" style="79" customWidth="1"/>
    <col min="6140" max="6140" width="11.125" style="79" customWidth="1"/>
    <col min="6141" max="6141" width="10.625" style="79" customWidth="1"/>
    <col min="6142" max="6142" width="8.875" style="79" customWidth="1"/>
    <col min="6143" max="6143" width="8.625" style="79" customWidth="1"/>
    <col min="6144" max="6144" width="9.625" style="79" customWidth="1"/>
    <col min="6145" max="6145" width="11.125" style="79" customWidth="1"/>
    <col min="6146" max="6146" width="9.625" style="79" customWidth="1"/>
    <col min="6147" max="6147" width="10.375" style="79" customWidth="1"/>
    <col min="6148" max="6148" width="8.875" style="79" customWidth="1"/>
    <col min="6149" max="6149" width="8.875" style="79"/>
    <col min="6150" max="6150" width="9.5" style="79" bestFit="1" customWidth="1"/>
    <col min="6151" max="6393" width="8.875" style="79"/>
    <col min="6394" max="6394" width="10" style="79" customWidth="1"/>
    <col min="6395" max="6395" width="3.125" style="79" customWidth="1"/>
    <col min="6396" max="6396" width="11.125" style="79" customWidth="1"/>
    <col min="6397" max="6397" width="10.625" style="79" customWidth="1"/>
    <col min="6398" max="6398" width="8.875" style="79" customWidth="1"/>
    <col min="6399" max="6399" width="8.625" style="79" customWidth="1"/>
    <col min="6400" max="6400" width="9.625" style="79" customWidth="1"/>
    <col min="6401" max="6401" width="11.125" style="79" customWidth="1"/>
    <col min="6402" max="6402" width="9.625" style="79" customWidth="1"/>
    <col min="6403" max="6403" width="10.375" style="79" customWidth="1"/>
    <col min="6404" max="6404" width="8.875" style="79" customWidth="1"/>
    <col min="6405" max="6405" width="8.875" style="79"/>
    <col min="6406" max="6406" width="9.5" style="79" bestFit="1" customWidth="1"/>
    <col min="6407" max="6649" width="8.875" style="79"/>
    <col min="6650" max="6650" width="10" style="79" customWidth="1"/>
    <col min="6651" max="6651" width="3.125" style="79" customWidth="1"/>
    <col min="6652" max="6652" width="11.125" style="79" customWidth="1"/>
    <col min="6653" max="6653" width="10.625" style="79" customWidth="1"/>
    <col min="6654" max="6654" width="8.875" style="79" customWidth="1"/>
    <col min="6655" max="6655" width="8.625" style="79" customWidth="1"/>
    <col min="6656" max="6656" width="9.625" style="79" customWidth="1"/>
    <col min="6657" max="6657" width="11.125" style="79" customWidth="1"/>
    <col min="6658" max="6658" width="9.625" style="79" customWidth="1"/>
    <col min="6659" max="6659" width="10.375" style="79" customWidth="1"/>
    <col min="6660" max="6660" width="8.875" style="79" customWidth="1"/>
    <col min="6661" max="6661" width="8.875" style="79"/>
    <col min="6662" max="6662" width="9.5" style="79" bestFit="1" customWidth="1"/>
    <col min="6663" max="6905" width="8.875" style="79"/>
    <col min="6906" max="6906" width="10" style="79" customWidth="1"/>
    <col min="6907" max="6907" width="3.125" style="79" customWidth="1"/>
    <col min="6908" max="6908" width="11.125" style="79" customWidth="1"/>
    <col min="6909" max="6909" width="10.625" style="79" customWidth="1"/>
    <col min="6910" max="6910" width="8.875" style="79" customWidth="1"/>
    <col min="6911" max="6911" width="8.625" style="79" customWidth="1"/>
    <col min="6912" max="6912" width="9.625" style="79" customWidth="1"/>
    <col min="6913" max="6913" width="11.125" style="79" customWidth="1"/>
    <col min="6914" max="6914" width="9.625" style="79" customWidth="1"/>
    <col min="6915" max="6915" width="10.375" style="79" customWidth="1"/>
    <col min="6916" max="6916" width="8.875" style="79" customWidth="1"/>
    <col min="6917" max="6917" width="8.875" style="79"/>
    <col min="6918" max="6918" width="9.5" style="79" bestFit="1" customWidth="1"/>
    <col min="6919" max="7161" width="8.875" style="79"/>
    <col min="7162" max="7162" width="10" style="79" customWidth="1"/>
    <col min="7163" max="7163" width="3.125" style="79" customWidth="1"/>
    <col min="7164" max="7164" width="11.125" style="79" customWidth="1"/>
    <col min="7165" max="7165" width="10.625" style="79" customWidth="1"/>
    <col min="7166" max="7166" width="8.875" style="79" customWidth="1"/>
    <col min="7167" max="7167" width="8.625" style="79" customWidth="1"/>
    <col min="7168" max="7168" width="9.625" style="79" customWidth="1"/>
    <col min="7169" max="7169" width="11.125" style="79" customWidth="1"/>
    <col min="7170" max="7170" width="9.625" style="79" customWidth="1"/>
    <col min="7171" max="7171" width="10.375" style="79" customWidth="1"/>
    <col min="7172" max="7172" width="8.875" style="79" customWidth="1"/>
    <col min="7173" max="7173" width="8.875" style="79"/>
    <col min="7174" max="7174" width="9.5" style="79" bestFit="1" customWidth="1"/>
    <col min="7175" max="7417" width="8.875" style="79"/>
    <col min="7418" max="7418" width="10" style="79" customWidth="1"/>
    <col min="7419" max="7419" width="3.125" style="79" customWidth="1"/>
    <col min="7420" max="7420" width="11.125" style="79" customWidth="1"/>
    <col min="7421" max="7421" width="10.625" style="79" customWidth="1"/>
    <col min="7422" max="7422" width="8.875" style="79" customWidth="1"/>
    <col min="7423" max="7423" width="8.625" style="79" customWidth="1"/>
    <col min="7424" max="7424" width="9.625" style="79" customWidth="1"/>
    <col min="7425" max="7425" width="11.125" style="79" customWidth="1"/>
    <col min="7426" max="7426" width="9.625" style="79" customWidth="1"/>
    <col min="7427" max="7427" width="10.375" style="79" customWidth="1"/>
    <col min="7428" max="7428" width="8.875" style="79" customWidth="1"/>
    <col min="7429" max="7429" width="8.875" style="79"/>
    <col min="7430" max="7430" width="9.5" style="79" bestFit="1" customWidth="1"/>
    <col min="7431" max="7673" width="8.875" style="79"/>
    <col min="7674" max="7674" width="10" style="79" customWidth="1"/>
    <col min="7675" max="7675" width="3.125" style="79" customWidth="1"/>
    <col min="7676" max="7676" width="11.125" style="79" customWidth="1"/>
    <col min="7677" max="7677" width="10.625" style="79" customWidth="1"/>
    <col min="7678" max="7678" width="8.875" style="79" customWidth="1"/>
    <col min="7679" max="7679" width="8.625" style="79" customWidth="1"/>
    <col min="7680" max="7680" width="9.625" style="79" customWidth="1"/>
    <col min="7681" max="7681" width="11.125" style="79" customWidth="1"/>
    <col min="7682" max="7682" width="9.625" style="79" customWidth="1"/>
    <col min="7683" max="7683" width="10.375" style="79" customWidth="1"/>
    <col min="7684" max="7684" width="8.875" style="79" customWidth="1"/>
    <col min="7685" max="7685" width="8.875" style="79"/>
    <col min="7686" max="7686" width="9.5" style="79" bestFit="1" customWidth="1"/>
    <col min="7687" max="7929" width="8.875" style="79"/>
    <col min="7930" max="7930" width="10" style="79" customWidth="1"/>
    <col min="7931" max="7931" width="3.125" style="79" customWidth="1"/>
    <col min="7932" max="7932" width="11.125" style="79" customWidth="1"/>
    <col min="7933" max="7933" width="10.625" style="79" customWidth="1"/>
    <col min="7934" max="7934" width="8.875" style="79" customWidth="1"/>
    <col min="7935" max="7935" width="8.625" style="79" customWidth="1"/>
    <col min="7936" max="7936" width="9.625" style="79" customWidth="1"/>
    <col min="7937" max="7937" width="11.125" style="79" customWidth="1"/>
    <col min="7938" max="7938" width="9.625" style="79" customWidth="1"/>
    <col min="7939" max="7939" width="10.375" style="79" customWidth="1"/>
    <col min="7940" max="7940" width="8.875" style="79" customWidth="1"/>
    <col min="7941" max="7941" width="8.875" style="79"/>
    <col min="7942" max="7942" width="9.5" style="79" bestFit="1" customWidth="1"/>
    <col min="7943" max="8185" width="8.875" style="79"/>
    <col min="8186" max="8186" width="10" style="79" customWidth="1"/>
    <col min="8187" max="8187" width="3.125" style="79" customWidth="1"/>
    <col min="8188" max="8188" width="11.125" style="79" customWidth="1"/>
    <col min="8189" max="8189" width="10.625" style="79" customWidth="1"/>
    <col min="8190" max="8190" width="8.875" style="79" customWidth="1"/>
    <col min="8191" max="8191" width="8.625" style="79" customWidth="1"/>
    <col min="8192" max="8192" width="9.625" style="79" customWidth="1"/>
    <col min="8193" max="8193" width="11.125" style="79" customWidth="1"/>
    <col min="8194" max="8194" width="9.625" style="79" customWidth="1"/>
    <col min="8195" max="8195" width="10.375" style="79" customWidth="1"/>
    <col min="8196" max="8196" width="8.875" style="79" customWidth="1"/>
    <col min="8197" max="8197" width="8.875" style="79"/>
    <col min="8198" max="8198" width="9.5" style="79" bestFit="1" customWidth="1"/>
    <col min="8199" max="8441" width="8.875" style="79"/>
    <col min="8442" max="8442" width="10" style="79" customWidth="1"/>
    <col min="8443" max="8443" width="3.125" style="79" customWidth="1"/>
    <col min="8444" max="8444" width="11.125" style="79" customWidth="1"/>
    <col min="8445" max="8445" width="10.625" style="79" customWidth="1"/>
    <col min="8446" max="8446" width="8.875" style="79" customWidth="1"/>
    <col min="8447" max="8447" width="8.625" style="79" customWidth="1"/>
    <col min="8448" max="8448" width="9.625" style="79" customWidth="1"/>
    <col min="8449" max="8449" width="11.125" style="79" customWidth="1"/>
    <col min="8450" max="8450" width="9.625" style="79" customWidth="1"/>
    <col min="8451" max="8451" width="10.375" style="79" customWidth="1"/>
    <col min="8452" max="8452" width="8.875" style="79" customWidth="1"/>
    <col min="8453" max="8453" width="8.875" style="79"/>
    <col min="8454" max="8454" width="9.5" style="79" bestFit="1" customWidth="1"/>
    <col min="8455" max="8697" width="8.875" style="79"/>
    <col min="8698" max="8698" width="10" style="79" customWidth="1"/>
    <col min="8699" max="8699" width="3.125" style="79" customWidth="1"/>
    <col min="8700" max="8700" width="11.125" style="79" customWidth="1"/>
    <col min="8701" max="8701" width="10.625" style="79" customWidth="1"/>
    <col min="8702" max="8702" width="8.875" style="79" customWidth="1"/>
    <col min="8703" max="8703" width="8.625" style="79" customWidth="1"/>
    <col min="8704" max="8704" width="9.625" style="79" customWidth="1"/>
    <col min="8705" max="8705" width="11.125" style="79" customWidth="1"/>
    <col min="8706" max="8706" width="9.625" style="79" customWidth="1"/>
    <col min="8707" max="8707" width="10.375" style="79" customWidth="1"/>
    <col min="8708" max="8708" width="8.875" style="79" customWidth="1"/>
    <col min="8709" max="8709" width="8.875" style="79"/>
    <col min="8710" max="8710" width="9.5" style="79" bestFit="1" customWidth="1"/>
    <col min="8711" max="8953" width="8.875" style="79"/>
    <col min="8954" max="8954" width="10" style="79" customWidth="1"/>
    <col min="8955" max="8955" width="3.125" style="79" customWidth="1"/>
    <col min="8956" max="8956" width="11.125" style="79" customWidth="1"/>
    <col min="8957" max="8957" width="10.625" style="79" customWidth="1"/>
    <col min="8958" max="8958" width="8.875" style="79" customWidth="1"/>
    <col min="8959" max="8959" width="8.625" style="79" customWidth="1"/>
    <col min="8960" max="8960" width="9.625" style="79" customWidth="1"/>
    <col min="8961" max="8961" width="11.125" style="79" customWidth="1"/>
    <col min="8962" max="8962" width="9.625" style="79" customWidth="1"/>
    <col min="8963" max="8963" width="10.375" style="79" customWidth="1"/>
    <col min="8964" max="8964" width="8.875" style="79" customWidth="1"/>
    <col min="8965" max="8965" width="8.875" style="79"/>
    <col min="8966" max="8966" width="9.5" style="79" bestFit="1" customWidth="1"/>
    <col min="8967" max="9209" width="8.875" style="79"/>
    <col min="9210" max="9210" width="10" style="79" customWidth="1"/>
    <col min="9211" max="9211" width="3.125" style="79" customWidth="1"/>
    <col min="9212" max="9212" width="11.125" style="79" customWidth="1"/>
    <col min="9213" max="9213" width="10.625" style="79" customWidth="1"/>
    <col min="9214" max="9214" width="8.875" style="79" customWidth="1"/>
    <col min="9215" max="9215" width="8.625" style="79" customWidth="1"/>
    <col min="9216" max="9216" width="9.625" style="79" customWidth="1"/>
    <col min="9217" max="9217" width="11.125" style="79" customWidth="1"/>
    <col min="9218" max="9218" width="9.625" style="79" customWidth="1"/>
    <col min="9219" max="9219" width="10.375" style="79" customWidth="1"/>
    <col min="9220" max="9220" width="8.875" style="79" customWidth="1"/>
    <col min="9221" max="9221" width="8.875" style="79"/>
    <col min="9222" max="9222" width="9.5" style="79" bestFit="1" customWidth="1"/>
    <col min="9223" max="9465" width="8.875" style="79"/>
    <col min="9466" max="9466" width="10" style="79" customWidth="1"/>
    <col min="9467" max="9467" width="3.125" style="79" customWidth="1"/>
    <col min="9468" max="9468" width="11.125" style="79" customWidth="1"/>
    <col min="9469" max="9469" width="10.625" style="79" customWidth="1"/>
    <col min="9470" max="9470" width="8.875" style="79" customWidth="1"/>
    <col min="9471" max="9471" width="8.625" style="79" customWidth="1"/>
    <col min="9472" max="9472" width="9.625" style="79" customWidth="1"/>
    <col min="9473" max="9473" width="11.125" style="79" customWidth="1"/>
    <col min="9474" max="9474" width="9.625" style="79" customWidth="1"/>
    <col min="9475" max="9475" width="10.375" style="79" customWidth="1"/>
    <col min="9476" max="9476" width="8.875" style="79" customWidth="1"/>
    <col min="9477" max="9477" width="8.875" style="79"/>
    <col min="9478" max="9478" width="9.5" style="79" bestFit="1" customWidth="1"/>
    <col min="9479" max="9721" width="8.875" style="79"/>
    <col min="9722" max="9722" width="10" style="79" customWidth="1"/>
    <col min="9723" max="9723" width="3.125" style="79" customWidth="1"/>
    <col min="9724" max="9724" width="11.125" style="79" customWidth="1"/>
    <col min="9725" max="9725" width="10.625" style="79" customWidth="1"/>
    <col min="9726" max="9726" width="8.875" style="79" customWidth="1"/>
    <col min="9727" max="9727" width="8.625" style="79" customWidth="1"/>
    <col min="9728" max="9728" width="9.625" style="79" customWidth="1"/>
    <col min="9729" max="9729" width="11.125" style="79" customWidth="1"/>
    <col min="9730" max="9730" width="9.625" style="79" customWidth="1"/>
    <col min="9731" max="9731" width="10.375" style="79" customWidth="1"/>
    <col min="9732" max="9732" width="8.875" style="79" customWidth="1"/>
    <col min="9733" max="9733" width="8.875" style="79"/>
    <col min="9734" max="9734" width="9.5" style="79" bestFit="1" customWidth="1"/>
    <col min="9735" max="9977" width="8.875" style="79"/>
    <col min="9978" max="9978" width="10" style="79" customWidth="1"/>
    <col min="9979" max="9979" width="3.125" style="79" customWidth="1"/>
    <col min="9980" max="9980" width="11.125" style="79" customWidth="1"/>
    <col min="9981" max="9981" width="10.625" style="79" customWidth="1"/>
    <col min="9982" max="9982" width="8.875" style="79" customWidth="1"/>
    <col min="9983" max="9983" width="8.625" style="79" customWidth="1"/>
    <col min="9984" max="9984" width="9.625" style="79" customWidth="1"/>
    <col min="9985" max="9985" width="11.125" style="79" customWidth="1"/>
    <col min="9986" max="9986" width="9.625" style="79" customWidth="1"/>
    <col min="9987" max="9987" width="10.375" style="79" customWidth="1"/>
    <col min="9988" max="9988" width="8.875" style="79" customWidth="1"/>
    <col min="9989" max="9989" width="8.875" style="79"/>
    <col min="9990" max="9990" width="9.5" style="79" bestFit="1" customWidth="1"/>
    <col min="9991" max="10233" width="8.875" style="79"/>
    <col min="10234" max="10234" width="10" style="79" customWidth="1"/>
    <col min="10235" max="10235" width="3.125" style="79" customWidth="1"/>
    <col min="10236" max="10236" width="11.125" style="79" customWidth="1"/>
    <col min="10237" max="10237" width="10.625" style="79" customWidth="1"/>
    <col min="10238" max="10238" width="8.875" style="79" customWidth="1"/>
    <col min="10239" max="10239" width="8.625" style="79" customWidth="1"/>
    <col min="10240" max="10240" width="9.625" style="79" customWidth="1"/>
    <col min="10241" max="10241" width="11.125" style="79" customWidth="1"/>
    <col min="10242" max="10242" width="9.625" style="79" customWidth="1"/>
    <col min="10243" max="10243" width="10.375" style="79" customWidth="1"/>
    <col min="10244" max="10244" width="8.875" style="79" customWidth="1"/>
    <col min="10245" max="10245" width="8.875" style="79"/>
    <col min="10246" max="10246" width="9.5" style="79" bestFit="1" customWidth="1"/>
    <col min="10247" max="10489" width="8.875" style="79"/>
    <col min="10490" max="10490" width="10" style="79" customWidth="1"/>
    <col min="10491" max="10491" width="3.125" style="79" customWidth="1"/>
    <col min="10492" max="10492" width="11.125" style="79" customWidth="1"/>
    <col min="10493" max="10493" width="10.625" style="79" customWidth="1"/>
    <col min="10494" max="10494" width="8.875" style="79" customWidth="1"/>
    <col min="10495" max="10495" width="8.625" style="79" customWidth="1"/>
    <col min="10496" max="10496" width="9.625" style="79" customWidth="1"/>
    <col min="10497" max="10497" width="11.125" style="79" customWidth="1"/>
    <col min="10498" max="10498" width="9.625" style="79" customWidth="1"/>
    <col min="10499" max="10499" width="10.375" style="79" customWidth="1"/>
    <col min="10500" max="10500" width="8.875" style="79" customWidth="1"/>
    <col min="10501" max="10501" width="8.875" style="79"/>
    <col min="10502" max="10502" width="9.5" style="79" bestFit="1" customWidth="1"/>
    <col min="10503" max="10745" width="8.875" style="79"/>
    <col min="10746" max="10746" width="10" style="79" customWidth="1"/>
    <col min="10747" max="10747" width="3.125" style="79" customWidth="1"/>
    <col min="10748" max="10748" width="11.125" style="79" customWidth="1"/>
    <col min="10749" max="10749" width="10.625" style="79" customWidth="1"/>
    <col min="10750" max="10750" width="8.875" style="79" customWidth="1"/>
    <col min="10751" max="10751" width="8.625" style="79" customWidth="1"/>
    <col min="10752" max="10752" width="9.625" style="79" customWidth="1"/>
    <col min="10753" max="10753" width="11.125" style="79" customWidth="1"/>
    <col min="10754" max="10754" width="9.625" style="79" customWidth="1"/>
    <col min="10755" max="10755" width="10.375" style="79" customWidth="1"/>
    <col min="10756" max="10756" width="8.875" style="79" customWidth="1"/>
    <col min="10757" max="10757" width="8.875" style="79"/>
    <col min="10758" max="10758" width="9.5" style="79" bestFit="1" customWidth="1"/>
    <col min="10759" max="11001" width="8.875" style="79"/>
    <col min="11002" max="11002" width="10" style="79" customWidth="1"/>
    <col min="11003" max="11003" width="3.125" style="79" customWidth="1"/>
    <col min="11004" max="11004" width="11.125" style="79" customWidth="1"/>
    <col min="11005" max="11005" width="10.625" style="79" customWidth="1"/>
    <col min="11006" max="11006" width="8.875" style="79" customWidth="1"/>
    <col min="11007" max="11007" width="8.625" style="79" customWidth="1"/>
    <col min="11008" max="11008" width="9.625" style="79" customWidth="1"/>
    <col min="11009" max="11009" width="11.125" style="79" customWidth="1"/>
    <col min="11010" max="11010" width="9.625" style="79" customWidth="1"/>
    <col min="11011" max="11011" width="10.375" style="79" customWidth="1"/>
    <col min="11012" max="11012" width="8.875" style="79" customWidth="1"/>
    <col min="11013" max="11013" width="8.875" style="79"/>
    <col min="11014" max="11014" width="9.5" style="79" bestFit="1" customWidth="1"/>
    <col min="11015" max="11257" width="8.875" style="79"/>
    <col min="11258" max="11258" width="10" style="79" customWidth="1"/>
    <col min="11259" max="11259" width="3.125" style="79" customWidth="1"/>
    <col min="11260" max="11260" width="11.125" style="79" customWidth="1"/>
    <col min="11261" max="11261" width="10.625" style="79" customWidth="1"/>
    <col min="11262" max="11262" width="8.875" style="79" customWidth="1"/>
    <col min="11263" max="11263" width="8.625" style="79" customWidth="1"/>
    <col min="11264" max="11264" width="9.625" style="79" customWidth="1"/>
    <col min="11265" max="11265" width="11.125" style="79" customWidth="1"/>
    <col min="11266" max="11266" width="9.625" style="79" customWidth="1"/>
    <col min="11267" max="11267" width="10.375" style="79" customWidth="1"/>
    <col min="11268" max="11268" width="8.875" style="79" customWidth="1"/>
    <col min="11269" max="11269" width="8.875" style="79"/>
    <col min="11270" max="11270" width="9.5" style="79" bestFit="1" customWidth="1"/>
    <col min="11271" max="11513" width="8.875" style="79"/>
    <col min="11514" max="11514" width="10" style="79" customWidth="1"/>
    <col min="11515" max="11515" width="3.125" style="79" customWidth="1"/>
    <col min="11516" max="11516" width="11.125" style="79" customWidth="1"/>
    <col min="11517" max="11517" width="10.625" style="79" customWidth="1"/>
    <col min="11518" max="11518" width="8.875" style="79" customWidth="1"/>
    <col min="11519" max="11519" width="8.625" style="79" customWidth="1"/>
    <col min="11520" max="11520" width="9.625" style="79" customWidth="1"/>
    <col min="11521" max="11521" width="11.125" style="79" customWidth="1"/>
    <col min="11522" max="11522" width="9.625" style="79" customWidth="1"/>
    <col min="11523" max="11523" width="10.375" style="79" customWidth="1"/>
    <col min="11524" max="11524" width="8.875" style="79" customWidth="1"/>
    <col min="11525" max="11525" width="8.875" style="79"/>
    <col min="11526" max="11526" width="9.5" style="79" bestFit="1" customWidth="1"/>
    <col min="11527" max="11769" width="8.875" style="79"/>
    <col min="11770" max="11770" width="10" style="79" customWidth="1"/>
    <col min="11771" max="11771" width="3.125" style="79" customWidth="1"/>
    <col min="11772" max="11772" width="11.125" style="79" customWidth="1"/>
    <col min="11773" max="11773" width="10.625" style="79" customWidth="1"/>
    <col min="11774" max="11774" width="8.875" style="79" customWidth="1"/>
    <col min="11775" max="11775" width="8.625" style="79" customWidth="1"/>
    <col min="11776" max="11776" width="9.625" style="79" customWidth="1"/>
    <col min="11777" max="11777" width="11.125" style="79" customWidth="1"/>
    <col min="11778" max="11778" width="9.625" style="79" customWidth="1"/>
    <col min="11779" max="11779" width="10.375" style="79" customWidth="1"/>
    <col min="11780" max="11780" width="8.875" style="79" customWidth="1"/>
    <col min="11781" max="11781" width="8.875" style="79"/>
    <col min="11782" max="11782" width="9.5" style="79" bestFit="1" customWidth="1"/>
    <col min="11783" max="12025" width="8.875" style="79"/>
    <col min="12026" max="12026" width="10" style="79" customWidth="1"/>
    <col min="12027" max="12027" width="3.125" style="79" customWidth="1"/>
    <col min="12028" max="12028" width="11.125" style="79" customWidth="1"/>
    <col min="12029" max="12029" width="10.625" style="79" customWidth="1"/>
    <col min="12030" max="12030" width="8.875" style="79" customWidth="1"/>
    <col min="12031" max="12031" width="8.625" style="79" customWidth="1"/>
    <col min="12032" max="12032" width="9.625" style="79" customWidth="1"/>
    <col min="12033" max="12033" width="11.125" style="79" customWidth="1"/>
    <col min="12034" max="12034" width="9.625" style="79" customWidth="1"/>
    <col min="12035" max="12035" width="10.375" style="79" customWidth="1"/>
    <col min="12036" max="12036" width="8.875" style="79" customWidth="1"/>
    <col min="12037" max="12037" width="8.875" style="79"/>
    <col min="12038" max="12038" width="9.5" style="79" bestFit="1" customWidth="1"/>
    <col min="12039" max="12281" width="8.875" style="79"/>
    <col min="12282" max="12282" width="10" style="79" customWidth="1"/>
    <col min="12283" max="12283" width="3.125" style="79" customWidth="1"/>
    <col min="12284" max="12284" width="11.125" style="79" customWidth="1"/>
    <col min="12285" max="12285" width="10.625" style="79" customWidth="1"/>
    <col min="12286" max="12286" width="8.875" style="79" customWidth="1"/>
    <col min="12287" max="12287" width="8.625" style="79" customWidth="1"/>
    <col min="12288" max="12288" width="9.625" style="79" customWidth="1"/>
    <col min="12289" max="12289" width="11.125" style="79" customWidth="1"/>
    <col min="12290" max="12290" width="9.625" style="79" customWidth="1"/>
    <col min="12291" max="12291" width="10.375" style="79" customWidth="1"/>
    <col min="12292" max="12292" width="8.875" style="79" customWidth="1"/>
    <col min="12293" max="12293" width="8.875" style="79"/>
    <col min="12294" max="12294" width="9.5" style="79" bestFit="1" customWidth="1"/>
    <col min="12295" max="12537" width="8.875" style="79"/>
    <col min="12538" max="12538" width="10" style="79" customWidth="1"/>
    <col min="12539" max="12539" width="3.125" style="79" customWidth="1"/>
    <col min="12540" max="12540" width="11.125" style="79" customWidth="1"/>
    <col min="12541" max="12541" width="10.625" style="79" customWidth="1"/>
    <col min="12542" max="12542" width="8.875" style="79" customWidth="1"/>
    <col min="12543" max="12543" width="8.625" style="79" customWidth="1"/>
    <col min="12544" max="12544" width="9.625" style="79" customWidth="1"/>
    <col min="12545" max="12545" width="11.125" style="79" customWidth="1"/>
    <col min="12546" max="12546" width="9.625" style="79" customWidth="1"/>
    <col min="12547" max="12547" width="10.375" style="79" customWidth="1"/>
    <col min="12548" max="12548" width="8.875" style="79" customWidth="1"/>
    <col min="12549" max="12549" width="8.875" style="79"/>
    <col min="12550" max="12550" width="9.5" style="79" bestFit="1" customWidth="1"/>
    <col min="12551" max="12793" width="8.875" style="79"/>
    <col min="12794" max="12794" width="10" style="79" customWidth="1"/>
    <col min="12795" max="12795" width="3.125" style="79" customWidth="1"/>
    <col min="12796" max="12796" width="11.125" style="79" customWidth="1"/>
    <col min="12797" max="12797" width="10.625" style="79" customWidth="1"/>
    <col min="12798" max="12798" width="8.875" style="79" customWidth="1"/>
    <col min="12799" max="12799" width="8.625" style="79" customWidth="1"/>
    <col min="12800" max="12800" width="9.625" style="79" customWidth="1"/>
    <col min="12801" max="12801" width="11.125" style="79" customWidth="1"/>
    <col min="12802" max="12802" width="9.625" style="79" customWidth="1"/>
    <col min="12803" max="12803" width="10.375" style="79" customWidth="1"/>
    <col min="12804" max="12804" width="8.875" style="79" customWidth="1"/>
    <col min="12805" max="12805" width="8.875" style="79"/>
    <col min="12806" max="12806" width="9.5" style="79" bestFit="1" customWidth="1"/>
    <col min="12807" max="13049" width="8.875" style="79"/>
    <col min="13050" max="13050" width="10" style="79" customWidth="1"/>
    <col min="13051" max="13051" width="3.125" style="79" customWidth="1"/>
    <col min="13052" max="13052" width="11.125" style="79" customWidth="1"/>
    <col min="13053" max="13053" width="10.625" style="79" customWidth="1"/>
    <col min="13054" max="13054" width="8.875" style="79" customWidth="1"/>
    <col min="13055" max="13055" width="8.625" style="79" customWidth="1"/>
    <col min="13056" max="13056" width="9.625" style="79" customWidth="1"/>
    <col min="13057" max="13057" width="11.125" style="79" customWidth="1"/>
    <col min="13058" max="13058" width="9.625" style="79" customWidth="1"/>
    <col min="13059" max="13059" width="10.375" style="79" customWidth="1"/>
    <col min="13060" max="13060" width="8.875" style="79" customWidth="1"/>
    <col min="13061" max="13061" width="8.875" style="79"/>
    <col min="13062" max="13062" width="9.5" style="79" bestFit="1" customWidth="1"/>
    <col min="13063" max="13305" width="8.875" style="79"/>
    <col min="13306" max="13306" width="10" style="79" customWidth="1"/>
    <col min="13307" max="13307" width="3.125" style="79" customWidth="1"/>
    <col min="13308" max="13308" width="11.125" style="79" customWidth="1"/>
    <col min="13309" max="13309" width="10.625" style="79" customWidth="1"/>
    <col min="13310" max="13310" width="8.875" style="79" customWidth="1"/>
    <col min="13311" max="13311" width="8.625" style="79" customWidth="1"/>
    <col min="13312" max="13312" width="9.625" style="79" customWidth="1"/>
    <col min="13313" max="13313" width="11.125" style="79" customWidth="1"/>
    <col min="13314" max="13314" width="9.625" style="79" customWidth="1"/>
    <col min="13315" max="13315" width="10.375" style="79" customWidth="1"/>
    <col min="13316" max="13316" width="8.875" style="79" customWidth="1"/>
    <col min="13317" max="13317" width="8.875" style="79"/>
    <col min="13318" max="13318" width="9.5" style="79" bestFit="1" customWidth="1"/>
    <col min="13319" max="13561" width="8.875" style="79"/>
    <col min="13562" max="13562" width="10" style="79" customWidth="1"/>
    <col min="13563" max="13563" width="3.125" style="79" customWidth="1"/>
    <col min="13564" max="13564" width="11.125" style="79" customWidth="1"/>
    <col min="13565" max="13565" width="10.625" style="79" customWidth="1"/>
    <col min="13566" max="13566" width="8.875" style="79" customWidth="1"/>
    <col min="13567" max="13567" width="8.625" style="79" customWidth="1"/>
    <col min="13568" max="13568" width="9.625" style="79" customWidth="1"/>
    <col min="13569" max="13569" width="11.125" style="79" customWidth="1"/>
    <col min="13570" max="13570" width="9.625" style="79" customWidth="1"/>
    <col min="13571" max="13571" width="10.375" style="79" customWidth="1"/>
    <col min="13572" max="13572" width="8.875" style="79" customWidth="1"/>
    <col min="13573" max="13573" width="8.875" style="79"/>
    <col min="13574" max="13574" width="9.5" style="79" bestFit="1" customWidth="1"/>
    <col min="13575" max="13817" width="8.875" style="79"/>
    <col min="13818" max="13818" width="10" style="79" customWidth="1"/>
    <col min="13819" max="13819" width="3.125" style="79" customWidth="1"/>
    <col min="13820" max="13820" width="11.125" style="79" customWidth="1"/>
    <col min="13821" max="13821" width="10.625" style="79" customWidth="1"/>
    <col min="13822" max="13822" width="8.875" style="79" customWidth="1"/>
    <col min="13823" max="13823" width="8.625" style="79" customWidth="1"/>
    <col min="13824" max="13824" width="9.625" style="79" customWidth="1"/>
    <col min="13825" max="13825" width="11.125" style="79" customWidth="1"/>
    <col min="13826" max="13826" width="9.625" style="79" customWidth="1"/>
    <col min="13827" max="13827" width="10.375" style="79" customWidth="1"/>
    <col min="13828" max="13828" width="8.875" style="79" customWidth="1"/>
    <col min="13829" max="13829" width="8.875" style="79"/>
    <col min="13830" max="13830" width="9.5" style="79" bestFit="1" customWidth="1"/>
    <col min="13831" max="14073" width="8.875" style="79"/>
    <col min="14074" max="14074" width="10" style="79" customWidth="1"/>
    <col min="14075" max="14075" width="3.125" style="79" customWidth="1"/>
    <col min="14076" max="14076" width="11.125" style="79" customWidth="1"/>
    <col min="14077" max="14077" width="10.625" style="79" customWidth="1"/>
    <col min="14078" max="14078" width="8.875" style="79" customWidth="1"/>
    <col min="14079" max="14079" width="8.625" style="79" customWidth="1"/>
    <col min="14080" max="14080" width="9.625" style="79" customWidth="1"/>
    <col min="14081" max="14081" width="11.125" style="79" customWidth="1"/>
    <col min="14082" max="14082" width="9.625" style="79" customWidth="1"/>
    <col min="14083" max="14083" width="10.375" style="79" customWidth="1"/>
    <col min="14084" max="14084" width="8.875" style="79" customWidth="1"/>
    <col min="14085" max="14085" width="8.875" style="79"/>
    <col min="14086" max="14086" width="9.5" style="79" bestFit="1" customWidth="1"/>
    <col min="14087" max="14329" width="8.875" style="79"/>
    <col min="14330" max="14330" width="10" style="79" customWidth="1"/>
    <col min="14331" max="14331" width="3.125" style="79" customWidth="1"/>
    <col min="14332" max="14332" width="11.125" style="79" customWidth="1"/>
    <col min="14333" max="14333" width="10.625" style="79" customWidth="1"/>
    <col min="14334" max="14334" width="8.875" style="79" customWidth="1"/>
    <col min="14335" max="14335" width="8.625" style="79" customWidth="1"/>
    <col min="14336" max="14336" width="9.625" style="79" customWidth="1"/>
    <col min="14337" max="14337" width="11.125" style="79" customWidth="1"/>
    <col min="14338" max="14338" width="9.625" style="79" customWidth="1"/>
    <col min="14339" max="14339" width="10.375" style="79" customWidth="1"/>
    <col min="14340" max="14340" width="8.875" style="79" customWidth="1"/>
    <col min="14341" max="14341" width="8.875" style="79"/>
    <col min="14342" max="14342" width="9.5" style="79" bestFit="1" customWidth="1"/>
    <col min="14343" max="14585" width="8.875" style="79"/>
    <col min="14586" max="14586" width="10" style="79" customWidth="1"/>
    <col min="14587" max="14587" width="3.125" style="79" customWidth="1"/>
    <col min="14588" max="14588" width="11.125" style="79" customWidth="1"/>
    <col min="14589" max="14589" width="10.625" style="79" customWidth="1"/>
    <col min="14590" max="14590" width="8.875" style="79" customWidth="1"/>
    <col min="14591" max="14591" width="8.625" style="79" customWidth="1"/>
    <col min="14592" max="14592" width="9.625" style="79" customWidth="1"/>
    <col min="14593" max="14593" width="11.125" style="79" customWidth="1"/>
    <col min="14594" max="14594" width="9.625" style="79" customWidth="1"/>
    <col min="14595" max="14595" width="10.375" style="79" customWidth="1"/>
    <col min="14596" max="14596" width="8.875" style="79" customWidth="1"/>
    <col min="14597" max="14597" width="8.875" style="79"/>
    <col min="14598" max="14598" width="9.5" style="79" bestFit="1" customWidth="1"/>
    <col min="14599" max="14841" width="8.875" style="79"/>
    <col min="14842" max="14842" width="10" style="79" customWidth="1"/>
    <col min="14843" max="14843" width="3.125" style="79" customWidth="1"/>
    <col min="14844" max="14844" width="11.125" style="79" customWidth="1"/>
    <col min="14845" max="14845" width="10.625" style="79" customWidth="1"/>
    <col min="14846" max="14846" width="8.875" style="79" customWidth="1"/>
    <col min="14847" max="14847" width="8.625" style="79" customWidth="1"/>
    <col min="14848" max="14848" width="9.625" style="79" customWidth="1"/>
    <col min="14849" max="14849" width="11.125" style="79" customWidth="1"/>
    <col min="14850" max="14850" width="9.625" style="79" customWidth="1"/>
    <col min="14851" max="14851" width="10.375" style="79" customWidth="1"/>
    <col min="14852" max="14852" width="8.875" style="79" customWidth="1"/>
    <col min="14853" max="14853" width="8.875" style="79"/>
    <col min="14854" max="14854" width="9.5" style="79" bestFit="1" customWidth="1"/>
    <col min="14855" max="15097" width="8.875" style="79"/>
    <col min="15098" max="15098" width="10" style="79" customWidth="1"/>
    <col min="15099" max="15099" width="3.125" style="79" customWidth="1"/>
    <col min="15100" max="15100" width="11.125" style="79" customWidth="1"/>
    <col min="15101" max="15101" width="10.625" style="79" customWidth="1"/>
    <col min="15102" max="15102" width="8.875" style="79" customWidth="1"/>
    <col min="15103" max="15103" width="8.625" style="79" customWidth="1"/>
    <col min="15104" max="15104" width="9.625" style="79" customWidth="1"/>
    <col min="15105" max="15105" width="11.125" style="79" customWidth="1"/>
    <col min="15106" max="15106" width="9.625" style="79" customWidth="1"/>
    <col min="15107" max="15107" width="10.375" style="79" customWidth="1"/>
    <col min="15108" max="15108" width="8.875" style="79" customWidth="1"/>
    <col min="15109" max="15109" width="8.875" style="79"/>
    <col min="15110" max="15110" width="9.5" style="79" bestFit="1" customWidth="1"/>
    <col min="15111" max="15353" width="8.875" style="79"/>
    <col min="15354" max="15354" width="10" style="79" customWidth="1"/>
    <col min="15355" max="15355" width="3.125" style="79" customWidth="1"/>
    <col min="15356" max="15356" width="11.125" style="79" customWidth="1"/>
    <col min="15357" max="15357" width="10.625" style="79" customWidth="1"/>
    <col min="15358" max="15358" width="8.875" style="79" customWidth="1"/>
    <col min="15359" max="15359" width="8.625" style="79" customWidth="1"/>
    <col min="15360" max="15360" width="9.625" style="79" customWidth="1"/>
    <col min="15361" max="15361" width="11.125" style="79" customWidth="1"/>
    <col min="15362" max="15362" width="9.625" style="79" customWidth="1"/>
    <col min="15363" max="15363" width="10.375" style="79" customWidth="1"/>
    <col min="15364" max="15364" width="8.875" style="79" customWidth="1"/>
    <col min="15365" max="15365" width="8.875" style="79"/>
    <col min="15366" max="15366" width="9.5" style="79" bestFit="1" customWidth="1"/>
    <col min="15367" max="15609" width="8.875" style="79"/>
    <col min="15610" max="15610" width="10" style="79" customWidth="1"/>
    <col min="15611" max="15611" width="3.125" style="79" customWidth="1"/>
    <col min="15612" max="15612" width="11.125" style="79" customWidth="1"/>
    <col min="15613" max="15613" width="10.625" style="79" customWidth="1"/>
    <col min="15614" max="15614" width="8.875" style="79" customWidth="1"/>
    <col min="15615" max="15615" width="8.625" style="79" customWidth="1"/>
    <col min="15616" max="15616" width="9.625" style="79" customWidth="1"/>
    <col min="15617" max="15617" width="11.125" style="79" customWidth="1"/>
    <col min="15618" max="15618" width="9.625" style="79" customWidth="1"/>
    <col min="15619" max="15619" width="10.375" style="79" customWidth="1"/>
    <col min="15620" max="15620" width="8.875" style="79" customWidth="1"/>
    <col min="15621" max="15621" width="8.875" style="79"/>
    <col min="15622" max="15622" width="9.5" style="79" bestFit="1" customWidth="1"/>
    <col min="15623" max="15865" width="8.875" style="79"/>
    <col min="15866" max="15866" width="10" style="79" customWidth="1"/>
    <col min="15867" max="15867" width="3.125" style="79" customWidth="1"/>
    <col min="15868" max="15868" width="11.125" style="79" customWidth="1"/>
    <col min="15869" max="15869" width="10.625" style="79" customWidth="1"/>
    <col min="15870" max="15870" width="8.875" style="79" customWidth="1"/>
    <col min="15871" max="15871" width="8.625" style="79" customWidth="1"/>
    <col min="15872" max="15872" width="9.625" style="79" customWidth="1"/>
    <col min="15873" max="15873" width="11.125" style="79" customWidth="1"/>
    <col min="15874" max="15874" width="9.625" style="79" customWidth="1"/>
    <col min="15875" max="15875" width="10.375" style="79" customWidth="1"/>
    <col min="15876" max="15876" width="8.875" style="79" customWidth="1"/>
    <col min="15877" max="15877" width="8.875" style="79"/>
    <col min="15878" max="15878" width="9.5" style="79" bestFit="1" customWidth="1"/>
    <col min="15879" max="16121" width="8.875" style="79"/>
    <col min="16122" max="16122" width="10" style="79" customWidth="1"/>
    <col min="16123" max="16123" width="3.125" style="79" customWidth="1"/>
    <col min="16124" max="16124" width="11.125" style="79" customWidth="1"/>
    <col min="16125" max="16125" width="10.625" style="79" customWidth="1"/>
    <col min="16126" max="16126" width="8.875" style="79" customWidth="1"/>
    <col min="16127" max="16127" width="8.625" style="79" customWidth="1"/>
    <col min="16128" max="16128" width="9.625" style="79" customWidth="1"/>
    <col min="16129" max="16129" width="11.125" style="79" customWidth="1"/>
    <col min="16130" max="16130" width="9.625" style="79" customWidth="1"/>
    <col min="16131" max="16131" width="10.375" style="79" customWidth="1"/>
    <col min="16132" max="16132" width="8.875" style="79" customWidth="1"/>
    <col min="16133" max="16133" width="8.875" style="79"/>
    <col min="16134" max="16134" width="9.5" style="79" bestFit="1" customWidth="1"/>
    <col min="16135" max="16384" width="8.875" style="79"/>
  </cols>
  <sheetData>
    <row r="1" spans="1:28" ht="30.6" customHeight="1">
      <c r="A1" s="279" t="s">
        <v>157</v>
      </c>
      <c r="B1" s="279"/>
      <c r="C1" s="279"/>
      <c r="D1" s="279"/>
      <c r="E1" s="279"/>
      <c r="F1" s="279"/>
      <c r="G1" s="279"/>
      <c r="H1" s="279"/>
      <c r="I1" s="279"/>
      <c r="J1" s="279"/>
      <c r="K1" s="279"/>
      <c r="L1" s="279"/>
      <c r="M1" s="279"/>
      <c r="N1" s="279"/>
      <c r="O1" s="279"/>
      <c r="P1" s="279"/>
      <c r="Q1" s="279"/>
      <c r="R1" s="279"/>
      <c r="S1" s="279"/>
      <c r="T1" s="279"/>
      <c r="U1" s="279"/>
      <c r="V1" s="279"/>
      <c r="W1" s="279"/>
      <c r="X1" s="279"/>
    </row>
    <row r="2" spans="1:28" s="147" customFormat="1" ht="25.35" customHeight="1">
      <c r="A2" s="280"/>
      <c r="B2" s="280" t="s">
        <v>44</v>
      </c>
      <c r="C2" s="283" t="s">
        <v>173</v>
      </c>
      <c r="D2" s="284"/>
      <c r="E2" s="284"/>
      <c r="F2" s="284"/>
      <c r="G2" s="284"/>
      <c r="H2" s="284"/>
      <c r="I2" s="284"/>
      <c r="J2" s="284"/>
      <c r="K2" s="283" t="s">
        <v>73</v>
      </c>
      <c r="L2" s="284"/>
      <c r="M2" s="284"/>
      <c r="N2" s="284"/>
      <c r="O2" s="283" t="s">
        <v>159</v>
      </c>
      <c r="P2" s="284"/>
      <c r="Q2" s="284"/>
      <c r="R2" s="284"/>
      <c r="S2" s="284"/>
      <c r="T2" s="284"/>
      <c r="U2" s="284"/>
      <c r="V2" s="284"/>
      <c r="W2" s="280" t="s">
        <v>72</v>
      </c>
      <c r="X2" s="285"/>
    </row>
    <row r="3" spans="1:28" ht="25.35" customHeight="1">
      <c r="A3" s="281"/>
      <c r="B3" s="282"/>
      <c r="C3" s="278" t="s">
        <v>71</v>
      </c>
      <c r="D3" s="278"/>
      <c r="E3" s="278" t="s">
        <v>70</v>
      </c>
      <c r="F3" s="278"/>
      <c r="G3" s="278" t="s">
        <v>69</v>
      </c>
      <c r="H3" s="278"/>
      <c r="I3" s="278" t="s">
        <v>68</v>
      </c>
      <c r="J3" s="278"/>
      <c r="K3" s="278" t="s">
        <v>71</v>
      </c>
      <c r="L3" s="278"/>
      <c r="M3" s="278" t="s">
        <v>70</v>
      </c>
      <c r="N3" s="278"/>
      <c r="O3" s="278" t="s">
        <v>71</v>
      </c>
      <c r="P3" s="278"/>
      <c r="Q3" s="278" t="s">
        <v>70</v>
      </c>
      <c r="R3" s="278"/>
      <c r="S3" s="278" t="s">
        <v>69</v>
      </c>
      <c r="T3" s="278"/>
      <c r="U3" s="278" t="s">
        <v>68</v>
      </c>
      <c r="V3" s="278"/>
      <c r="W3" s="286"/>
      <c r="X3" s="286"/>
    </row>
    <row r="4" spans="1:28" ht="25.35" customHeight="1">
      <c r="A4" s="281"/>
      <c r="B4" s="196" t="s">
        <v>67</v>
      </c>
      <c r="C4" s="202" t="s">
        <v>43</v>
      </c>
      <c r="D4" s="202" t="s">
        <v>28</v>
      </c>
      <c r="E4" s="202" t="s">
        <v>43</v>
      </c>
      <c r="F4" s="202" t="s">
        <v>28</v>
      </c>
      <c r="G4" s="202" t="s">
        <v>43</v>
      </c>
      <c r="H4" s="202" t="s">
        <v>28</v>
      </c>
      <c r="I4" s="202" t="s">
        <v>43</v>
      </c>
      <c r="J4" s="202" t="s">
        <v>28</v>
      </c>
      <c r="K4" s="202" t="s">
        <v>43</v>
      </c>
      <c r="L4" s="202" t="s">
        <v>28</v>
      </c>
      <c r="M4" s="202" t="s">
        <v>43</v>
      </c>
      <c r="N4" s="202" t="s">
        <v>28</v>
      </c>
      <c r="O4" s="202" t="s">
        <v>43</v>
      </c>
      <c r="P4" s="202" t="s">
        <v>28</v>
      </c>
      <c r="Q4" s="202" t="s">
        <v>43</v>
      </c>
      <c r="R4" s="202" t="s">
        <v>28</v>
      </c>
      <c r="S4" s="202" t="s">
        <v>43</v>
      </c>
      <c r="T4" s="202" t="s">
        <v>28</v>
      </c>
      <c r="U4" s="202" t="s">
        <v>43</v>
      </c>
      <c r="V4" s="202" t="s">
        <v>28</v>
      </c>
      <c r="W4" s="202" t="s">
        <v>43</v>
      </c>
      <c r="X4" s="202" t="s">
        <v>28</v>
      </c>
    </row>
    <row r="5" spans="1:28" ht="25.35" customHeight="1">
      <c r="A5" s="2" t="s">
        <v>258</v>
      </c>
      <c r="B5" s="203">
        <v>36410</v>
      </c>
      <c r="C5" s="123">
        <v>1521</v>
      </c>
      <c r="D5" s="28">
        <f>C5/$B5*100</f>
        <v>4.1774237846745406</v>
      </c>
      <c r="E5" s="123">
        <v>2271</v>
      </c>
      <c r="F5" s="28">
        <f>E5/$B5*100</f>
        <v>6.2372974457566599</v>
      </c>
      <c r="G5" s="123">
        <v>1122</v>
      </c>
      <c r="H5" s="28">
        <f>G5/$B5*100</f>
        <v>3.0815709969788521</v>
      </c>
      <c r="I5" s="123">
        <v>60</v>
      </c>
      <c r="J5" s="28">
        <f>I5/$B5*100</f>
        <v>0.16478989288656962</v>
      </c>
      <c r="K5" s="123">
        <v>13507</v>
      </c>
      <c r="L5" s="28">
        <f>K5/$B5*100</f>
        <v>37.096951386981594</v>
      </c>
      <c r="M5" s="123">
        <v>15036</v>
      </c>
      <c r="N5" s="28">
        <f>M5/$B5*100</f>
        <v>41.296347157374349</v>
      </c>
      <c r="O5" s="123">
        <v>531</v>
      </c>
      <c r="P5" s="28">
        <f>O5/$B5*100</f>
        <v>1.4583905520461411</v>
      </c>
      <c r="Q5" s="123">
        <v>1175</v>
      </c>
      <c r="R5" s="28">
        <f>Q5/$B5*100</f>
        <v>3.2271354023619887</v>
      </c>
      <c r="S5" s="123">
        <v>553</v>
      </c>
      <c r="T5" s="28">
        <f>S5/$B5*100</f>
        <v>1.5188135127712168</v>
      </c>
      <c r="U5" s="123">
        <v>6</v>
      </c>
      <c r="V5" s="28">
        <f>U5/$B5*100</f>
        <v>1.6478989288656962E-2</v>
      </c>
      <c r="W5" s="123">
        <f>B5-SUM(C5,E5,G5,I5,K5,M5,O5,Q5,S5,U5)</f>
        <v>628</v>
      </c>
      <c r="X5" s="28">
        <f>W5/$B5*100</f>
        <v>1.7248008788794289</v>
      </c>
      <c r="Y5" s="204"/>
      <c r="Z5" s="28"/>
      <c r="AA5" s="44"/>
      <c r="AB5" s="28"/>
    </row>
    <row r="6" spans="1:28" ht="25.35" customHeight="1">
      <c r="A6" s="2" t="s">
        <v>7</v>
      </c>
      <c r="B6" s="123">
        <v>36096</v>
      </c>
      <c r="C6" s="123">
        <v>1419</v>
      </c>
      <c r="D6" s="28">
        <f t="shared" ref="D6:F14" si="0">C6/$B6*100</f>
        <v>3.9311835106382982</v>
      </c>
      <c r="E6" s="123">
        <v>2214</v>
      </c>
      <c r="F6" s="28">
        <f t="shared" si="0"/>
        <v>6.1336436170212769</v>
      </c>
      <c r="G6" s="123">
        <v>1178</v>
      </c>
      <c r="H6" s="28">
        <f t="shared" ref="H6" si="1">G6/$B6*100</f>
        <v>3.2635195035460995</v>
      </c>
      <c r="I6" s="123">
        <v>56</v>
      </c>
      <c r="J6" s="28">
        <f t="shared" ref="J6" si="2">I6/$B6*100</f>
        <v>0.15514184397163122</v>
      </c>
      <c r="K6" s="123">
        <v>11524</v>
      </c>
      <c r="L6" s="28">
        <f t="shared" ref="L6" si="3">K6/$B6*100</f>
        <v>31.925975177304966</v>
      </c>
      <c r="M6" s="123">
        <v>16171</v>
      </c>
      <c r="N6" s="28">
        <f t="shared" ref="N6" si="4">M6/$B6*100</f>
        <v>44.799977836879435</v>
      </c>
      <c r="O6" s="123">
        <v>474</v>
      </c>
      <c r="P6" s="28">
        <f t="shared" ref="P6" si="5">O6/$B6*100</f>
        <v>1.3131648936170213</v>
      </c>
      <c r="Q6" s="123">
        <v>1320</v>
      </c>
      <c r="R6" s="28">
        <f t="shared" ref="R6" si="6">Q6/$B6*100</f>
        <v>3.6569148936170213</v>
      </c>
      <c r="S6" s="123">
        <v>805</v>
      </c>
      <c r="T6" s="28">
        <f t="shared" ref="T6" si="7">S6/$B6*100</f>
        <v>2.2301640070921986</v>
      </c>
      <c r="U6" s="123">
        <v>11</v>
      </c>
      <c r="V6" s="28">
        <f t="shared" ref="V6" si="8">U6/$B6*100</f>
        <v>3.0474290780141845E-2</v>
      </c>
      <c r="W6" s="123">
        <f t="shared" ref="W6:W14" si="9">B6-SUM(C6,E6,G6,I6,K6,M6,O6,Q6,S6,U6)</f>
        <v>924</v>
      </c>
      <c r="X6" s="28">
        <f t="shared" ref="X6" si="10">W6/$B6*100</f>
        <v>2.5598404255319149</v>
      </c>
      <c r="Y6" s="204"/>
      <c r="Z6" s="28"/>
      <c r="AA6" s="44"/>
      <c r="AB6" s="28"/>
    </row>
    <row r="7" spans="1:28" ht="25.35" customHeight="1">
      <c r="A7" s="2" t="s">
        <v>6</v>
      </c>
      <c r="B7" s="123">
        <v>34672</v>
      </c>
      <c r="C7" s="123">
        <v>1199</v>
      </c>
      <c r="D7" s="28">
        <f t="shared" si="0"/>
        <v>3.4581218274111674</v>
      </c>
      <c r="E7" s="123">
        <v>1943</v>
      </c>
      <c r="F7" s="28">
        <f t="shared" si="0"/>
        <v>5.6039455468389479</v>
      </c>
      <c r="G7" s="123">
        <v>1248</v>
      </c>
      <c r="H7" s="28">
        <f t="shared" ref="H7" si="11">G7/$B7*100</f>
        <v>3.599446239040148</v>
      </c>
      <c r="I7" s="123">
        <v>31</v>
      </c>
      <c r="J7" s="28">
        <f t="shared" ref="J7" si="12">I7/$B7*100</f>
        <v>8.9409321642824183E-2</v>
      </c>
      <c r="K7" s="123">
        <v>9254</v>
      </c>
      <c r="L7" s="28">
        <f t="shared" ref="L7" si="13">K7/$B7*100</f>
        <v>26.69012459621597</v>
      </c>
      <c r="M7" s="123">
        <v>17941</v>
      </c>
      <c r="N7" s="28">
        <f t="shared" ref="N7" si="14">M7/$B7*100</f>
        <v>51.744923857868017</v>
      </c>
      <c r="O7" s="123">
        <v>432</v>
      </c>
      <c r="P7" s="28">
        <f t="shared" ref="P7" si="15">O7/$B7*100</f>
        <v>1.2459621596677435</v>
      </c>
      <c r="Q7" s="123">
        <v>1250</v>
      </c>
      <c r="R7" s="28">
        <f t="shared" ref="R7" si="16">Q7/$B7*100</f>
        <v>3.6052145823719428</v>
      </c>
      <c r="S7" s="123">
        <v>730</v>
      </c>
      <c r="T7" s="28">
        <f t="shared" ref="T7" si="17">S7/$B7*100</f>
        <v>2.1054453161052145</v>
      </c>
      <c r="U7" s="123">
        <v>4</v>
      </c>
      <c r="V7" s="28">
        <f t="shared" ref="V7" si="18">U7/$B7*100</f>
        <v>1.1536686663590217E-2</v>
      </c>
      <c r="W7" s="123">
        <f t="shared" si="9"/>
        <v>640</v>
      </c>
      <c r="X7" s="28">
        <f t="shared" ref="X7" si="19">W7/$B7*100</f>
        <v>1.8458698661744346</v>
      </c>
      <c r="Y7" s="204"/>
      <c r="Z7" s="28"/>
      <c r="AA7" s="44"/>
      <c r="AB7" s="28"/>
    </row>
    <row r="8" spans="1:28" ht="25.35" customHeight="1">
      <c r="A8" s="2" t="s">
        <v>5</v>
      </c>
      <c r="B8" s="123">
        <v>35960</v>
      </c>
      <c r="C8" s="123">
        <v>928</v>
      </c>
      <c r="D8" s="28">
        <f t="shared" si="0"/>
        <v>2.5806451612903225</v>
      </c>
      <c r="E8" s="123">
        <v>1629</v>
      </c>
      <c r="F8" s="28">
        <f t="shared" si="0"/>
        <v>4.5300333704115685</v>
      </c>
      <c r="G8" s="123">
        <v>965</v>
      </c>
      <c r="H8" s="28">
        <f t="shared" ref="H8" si="20">G8/$B8*100</f>
        <v>2.6835372636262513</v>
      </c>
      <c r="I8" s="123">
        <v>18</v>
      </c>
      <c r="J8" s="28">
        <f t="shared" ref="J8" si="21">I8/$B8*100</f>
        <v>5.0055617352614018E-2</v>
      </c>
      <c r="K8" s="123">
        <v>9410</v>
      </c>
      <c r="L8" s="28">
        <f t="shared" ref="L8" si="22">K8/$B8*100</f>
        <v>26.167964404894327</v>
      </c>
      <c r="M8" s="123">
        <v>20068</v>
      </c>
      <c r="N8" s="28">
        <f t="shared" ref="N8" si="23">M8/$B8*100</f>
        <v>55.806451612903231</v>
      </c>
      <c r="O8" s="123">
        <v>452</v>
      </c>
      <c r="P8" s="28">
        <f t="shared" ref="P8" si="24">O8/$B8*100</f>
        <v>1.256952169076752</v>
      </c>
      <c r="Q8" s="123">
        <v>1256</v>
      </c>
      <c r="R8" s="28">
        <f t="shared" ref="R8" si="25">Q8/$B8*100</f>
        <v>3.4927697441601775</v>
      </c>
      <c r="S8" s="123">
        <v>736</v>
      </c>
      <c r="T8" s="28">
        <f t="shared" ref="T8" si="26">S8/$B8*100</f>
        <v>2.0467185761957731</v>
      </c>
      <c r="U8" s="123">
        <v>3</v>
      </c>
      <c r="V8" s="28">
        <f t="shared" ref="V8" si="27">U8/$B8*100</f>
        <v>8.3426028921023358E-3</v>
      </c>
      <c r="W8" s="123">
        <f t="shared" si="9"/>
        <v>495</v>
      </c>
      <c r="X8" s="28">
        <f t="shared" ref="X8" si="28">W8/$B8*100</f>
        <v>1.3765294771968855</v>
      </c>
      <c r="Y8" s="204"/>
      <c r="Z8" s="28"/>
      <c r="AA8" s="44"/>
      <c r="AB8" s="28"/>
    </row>
    <row r="9" spans="1:28" ht="25.35" customHeight="1">
      <c r="A9" s="2" t="s">
        <v>4</v>
      </c>
      <c r="B9" s="123">
        <v>40625</v>
      </c>
      <c r="C9" s="123">
        <v>855</v>
      </c>
      <c r="D9" s="28">
        <f t="shared" si="0"/>
        <v>2.1046153846153848</v>
      </c>
      <c r="E9" s="123">
        <v>1555</v>
      </c>
      <c r="F9" s="28">
        <f t="shared" si="0"/>
        <v>3.8276923076923075</v>
      </c>
      <c r="G9" s="123">
        <v>868</v>
      </c>
      <c r="H9" s="28">
        <f t="shared" ref="H9" si="29">G9/$B9*100</f>
        <v>2.1366153846153848</v>
      </c>
      <c r="I9" s="123">
        <v>14</v>
      </c>
      <c r="J9" s="28">
        <f t="shared" ref="J9" si="30">I9/$B9*100</f>
        <v>3.446153846153846E-2</v>
      </c>
      <c r="K9" s="123">
        <v>10245</v>
      </c>
      <c r="L9" s="28">
        <f t="shared" ref="L9" si="31">K9/$B9*100</f>
        <v>25.21846153846154</v>
      </c>
      <c r="M9" s="123">
        <v>23728</v>
      </c>
      <c r="N9" s="28">
        <f t="shared" ref="N9" si="32">M9/$B9*100</f>
        <v>58.407384615384615</v>
      </c>
      <c r="O9" s="123">
        <v>492</v>
      </c>
      <c r="P9" s="28">
        <f t="shared" ref="P9" si="33">O9/$B9*100</f>
        <v>1.2110769230769232</v>
      </c>
      <c r="Q9" s="123">
        <v>1500</v>
      </c>
      <c r="R9" s="28">
        <f t="shared" ref="R9" si="34">Q9/$B9*100</f>
        <v>3.6923076923076925</v>
      </c>
      <c r="S9" s="123">
        <v>863</v>
      </c>
      <c r="T9" s="28">
        <f t="shared" ref="T9" si="35">S9/$B9*100</f>
        <v>2.1243076923076925</v>
      </c>
      <c r="U9" s="123">
        <v>2</v>
      </c>
      <c r="V9" s="28">
        <f t="shared" ref="V9" si="36">U9/$B9*100</f>
        <v>4.9230769230769232E-3</v>
      </c>
      <c r="W9" s="123">
        <f t="shared" si="9"/>
        <v>503</v>
      </c>
      <c r="X9" s="28">
        <f t="shared" ref="X9" si="37">W9/$B9*100</f>
        <v>1.2381538461538462</v>
      </c>
      <c r="Y9" s="204"/>
      <c r="Z9" s="28"/>
      <c r="AA9" s="44"/>
      <c r="AB9" s="28"/>
    </row>
    <row r="10" spans="1:28" ht="25.35" customHeight="1">
      <c r="A10" s="2" t="s">
        <v>3</v>
      </c>
      <c r="B10" s="123">
        <v>43281</v>
      </c>
      <c r="C10" s="123">
        <v>859</v>
      </c>
      <c r="D10" s="28">
        <f t="shared" si="0"/>
        <v>1.9847046047919412</v>
      </c>
      <c r="E10" s="123">
        <v>1831</v>
      </c>
      <c r="F10" s="28">
        <f t="shared" si="0"/>
        <v>4.2304937501444053</v>
      </c>
      <c r="G10" s="123">
        <v>714</v>
      </c>
      <c r="H10" s="28">
        <f t="shared" ref="H10" si="38">G10/$B10*100</f>
        <v>1.6496846191169336</v>
      </c>
      <c r="I10" s="123">
        <v>15</v>
      </c>
      <c r="J10" s="28">
        <f t="shared" ref="J10" si="39">I10/$B10*100</f>
        <v>3.4657239897414566E-2</v>
      </c>
      <c r="K10" s="123">
        <v>10359</v>
      </c>
      <c r="L10" s="28">
        <f t="shared" ref="L10" si="40">K10/$B10*100</f>
        <v>23.934289873154501</v>
      </c>
      <c r="M10" s="123">
        <v>26177</v>
      </c>
      <c r="N10" s="28">
        <f t="shared" ref="N10" si="41">M10/$B10*100</f>
        <v>60.481504586308077</v>
      </c>
      <c r="O10" s="123">
        <v>555</v>
      </c>
      <c r="P10" s="28">
        <f t="shared" ref="P10" si="42">O10/$B10*100</f>
        <v>1.2823178762043392</v>
      </c>
      <c r="Q10" s="123">
        <v>1724</v>
      </c>
      <c r="R10" s="28">
        <f t="shared" ref="R10" si="43">Q10/$B10*100</f>
        <v>3.9832721055428477</v>
      </c>
      <c r="S10" s="123">
        <v>513</v>
      </c>
      <c r="T10" s="28">
        <f t="shared" ref="T10" si="44">S10/$B10*100</f>
        <v>1.1852776044915783</v>
      </c>
      <c r="U10" s="123">
        <v>2</v>
      </c>
      <c r="V10" s="28">
        <f t="shared" ref="V10" si="45">U10/$B10*100</f>
        <v>4.6209653196552757E-3</v>
      </c>
      <c r="W10" s="123">
        <f t="shared" si="9"/>
        <v>532</v>
      </c>
      <c r="X10" s="28">
        <f t="shared" ref="X10" si="46">W10/$B10*100</f>
        <v>1.2291767750283034</v>
      </c>
      <c r="Y10" s="204"/>
      <c r="Z10" s="28"/>
      <c r="AA10" s="44"/>
      <c r="AB10" s="28"/>
    </row>
    <row r="11" spans="1:28" ht="25.35" customHeight="1">
      <c r="A11" s="2" t="s">
        <v>2</v>
      </c>
      <c r="B11" s="123">
        <v>44541</v>
      </c>
      <c r="C11" s="123">
        <v>1008</v>
      </c>
      <c r="D11" s="28">
        <f t="shared" si="0"/>
        <v>2.2630834512022631</v>
      </c>
      <c r="E11" s="123">
        <v>2241</v>
      </c>
      <c r="F11" s="28">
        <f t="shared" si="0"/>
        <v>5.0313194584764593</v>
      </c>
      <c r="G11" s="123">
        <v>917</v>
      </c>
      <c r="H11" s="28">
        <f t="shared" ref="H11" si="47">G11/$B11*100</f>
        <v>2.0587773063020589</v>
      </c>
      <c r="I11" s="123">
        <v>21</v>
      </c>
      <c r="J11" s="28">
        <f t="shared" ref="J11" si="48">I11/$B11*100</f>
        <v>4.7147571900047147E-2</v>
      </c>
      <c r="K11" s="123">
        <v>10163</v>
      </c>
      <c r="L11" s="28">
        <f t="shared" ref="L11" si="49">K11/$B11*100</f>
        <v>22.81717967715139</v>
      </c>
      <c r="M11" s="123">
        <v>26767</v>
      </c>
      <c r="N11" s="28">
        <f t="shared" ref="N11" si="50">M11/$B11*100</f>
        <v>60.095193192788663</v>
      </c>
      <c r="O11" s="123">
        <v>543</v>
      </c>
      <c r="P11" s="28">
        <f t="shared" ref="P11" si="51">O11/$B11*100</f>
        <v>1.2191015019869333</v>
      </c>
      <c r="Q11" s="123">
        <v>1877</v>
      </c>
      <c r="R11" s="28">
        <f t="shared" ref="R11" si="52">Q11/$B11*100</f>
        <v>4.2140948788756427</v>
      </c>
      <c r="S11" s="123">
        <v>387</v>
      </c>
      <c r="T11" s="28">
        <f t="shared" ref="T11" si="53">S11/$B11*100</f>
        <v>0.86886239644372609</v>
      </c>
      <c r="U11" s="123">
        <v>4</v>
      </c>
      <c r="V11" s="28">
        <f t="shared" ref="V11" si="54">U11/$B11*100</f>
        <v>8.9804898857232668E-3</v>
      </c>
      <c r="W11" s="123">
        <f t="shared" si="9"/>
        <v>613</v>
      </c>
      <c r="X11" s="28">
        <f t="shared" ref="X11" si="55">W11/$B11*100</f>
        <v>1.3762600749870906</v>
      </c>
      <c r="Y11" s="204"/>
      <c r="Z11" s="28"/>
      <c r="AA11" s="44"/>
      <c r="AB11" s="28"/>
    </row>
    <row r="12" spans="1:28" ht="25.35" customHeight="1">
      <c r="A12" s="2" t="s">
        <v>1</v>
      </c>
      <c r="B12" s="123">
        <v>42218</v>
      </c>
      <c r="C12" s="123">
        <v>962</v>
      </c>
      <c r="D12" s="28">
        <f t="shared" si="0"/>
        <v>2.2786489175233315</v>
      </c>
      <c r="E12" s="123">
        <v>2487</v>
      </c>
      <c r="F12" s="28">
        <f t="shared" si="0"/>
        <v>5.8908522431190491</v>
      </c>
      <c r="G12" s="123">
        <v>1122</v>
      </c>
      <c r="H12" s="28">
        <f t="shared" ref="H12" si="56">G12/$B12*100</f>
        <v>2.6576341844710787</v>
      </c>
      <c r="I12" s="123">
        <v>22</v>
      </c>
      <c r="J12" s="28">
        <f t="shared" ref="J12" si="57">I12/$B12*100</f>
        <v>5.2110474205315262E-2</v>
      </c>
      <c r="K12" s="123">
        <v>9793</v>
      </c>
      <c r="L12" s="28">
        <f t="shared" ref="L12" si="58">K12/$B12*100</f>
        <v>23.196266995120567</v>
      </c>
      <c r="M12" s="123">
        <v>24521</v>
      </c>
      <c r="N12" s="28">
        <f t="shared" ref="N12" si="59">M12/$B12*100</f>
        <v>58.081860817660711</v>
      </c>
      <c r="O12" s="123">
        <v>470</v>
      </c>
      <c r="P12" s="28">
        <f t="shared" ref="P12" si="60">O12/$B12*100</f>
        <v>1.1132692216590081</v>
      </c>
      <c r="Q12" s="123">
        <v>1879</v>
      </c>
      <c r="R12" s="28">
        <f t="shared" ref="R12" si="61">Q12/$B12*100</f>
        <v>4.4507082287176081</v>
      </c>
      <c r="S12" s="123">
        <v>389</v>
      </c>
      <c r="T12" s="28">
        <f t="shared" ref="T12" si="62">S12/$B12*100</f>
        <v>0.92140793026671086</v>
      </c>
      <c r="U12" s="123">
        <v>1</v>
      </c>
      <c r="V12" s="28">
        <f t="shared" ref="V12" si="63">U12/$B12*100</f>
        <v>2.3686579184234212E-3</v>
      </c>
      <c r="W12" s="123">
        <f t="shared" si="9"/>
        <v>572</v>
      </c>
      <c r="X12" s="28">
        <f t="shared" ref="X12" si="64">W12/$B12*100</f>
        <v>1.354872329338197</v>
      </c>
      <c r="Y12" s="204"/>
      <c r="Z12" s="28"/>
      <c r="AA12" s="44"/>
      <c r="AB12" s="28"/>
    </row>
    <row r="13" spans="1:28" ht="25.35" customHeight="1">
      <c r="A13" s="2" t="s">
        <v>0</v>
      </c>
      <c r="B13" s="123">
        <v>33031</v>
      </c>
      <c r="C13" s="123">
        <v>1044</v>
      </c>
      <c r="D13" s="28">
        <f t="shared" si="0"/>
        <v>3.1606672519754171</v>
      </c>
      <c r="E13" s="123">
        <v>2924</v>
      </c>
      <c r="F13" s="28">
        <f t="shared" si="0"/>
        <v>8.8522902727740611</v>
      </c>
      <c r="G13" s="123">
        <v>1280</v>
      </c>
      <c r="H13" s="28">
        <f t="shared" ref="H13" si="65">G13/$B13*100</f>
        <v>3.875147588628864</v>
      </c>
      <c r="I13" s="123">
        <v>45</v>
      </c>
      <c r="J13" s="28">
        <f t="shared" ref="J13" si="66">I13/$B13*100</f>
        <v>0.1362356574127335</v>
      </c>
      <c r="K13" s="123">
        <v>6961</v>
      </c>
      <c r="L13" s="28">
        <f t="shared" ref="L13" si="67">K13/$B13*100</f>
        <v>21.074142472223063</v>
      </c>
      <c r="M13" s="123">
        <v>18032</v>
      </c>
      <c r="N13" s="28">
        <f t="shared" ref="N13" si="68">M13/$B13*100</f>
        <v>54.591141654809114</v>
      </c>
      <c r="O13" s="123">
        <v>447</v>
      </c>
      <c r="P13" s="28">
        <f t="shared" ref="P13" si="69">O13/$B13*100</f>
        <v>1.3532741969664859</v>
      </c>
      <c r="Q13" s="179">
        <v>1449</v>
      </c>
      <c r="R13" s="28">
        <f t="shared" ref="R13" si="70">Q13/$B13*100</f>
        <v>4.3867881686900185</v>
      </c>
      <c r="S13" s="123">
        <v>302</v>
      </c>
      <c r="T13" s="28">
        <f t="shared" ref="T13" si="71">S13/$B13*100</f>
        <v>0.91429263419212248</v>
      </c>
      <c r="U13" s="123">
        <v>2</v>
      </c>
      <c r="V13" s="28">
        <f t="shared" ref="V13" si="72">U13/$B13*100</f>
        <v>6.0549181072325998E-3</v>
      </c>
      <c r="W13" s="123">
        <f t="shared" si="9"/>
        <v>545</v>
      </c>
      <c r="X13" s="28">
        <f t="shared" ref="X13" si="73">W13/$B13*100</f>
        <v>1.6499651842208833</v>
      </c>
      <c r="Y13" s="204"/>
      <c r="Z13" s="28"/>
      <c r="AA13" s="44"/>
      <c r="AB13" s="28"/>
    </row>
    <row r="14" spans="1:28" ht="25.35" customHeight="1">
      <c r="A14" s="1" t="s">
        <v>250</v>
      </c>
      <c r="B14" s="124">
        <v>12914</v>
      </c>
      <c r="C14" s="124">
        <v>856</v>
      </c>
      <c r="D14" s="35">
        <f t="shared" si="0"/>
        <v>6.6284652315316714</v>
      </c>
      <c r="E14" s="124">
        <v>2605</v>
      </c>
      <c r="F14" s="35">
        <f t="shared" si="0"/>
        <v>20.171906458107479</v>
      </c>
      <c r="G14" s="124">
        <v>1408</v>
      </c>
      <c r="H14" s="35">
        <f t="shared" ref="H14" si="74">G14/$B14*100</f>
        <v>10.90289608177172</v>
      </c>
      <c r="I14" s="124">
        <v>51</v>
      </c>
      <c r="J14" s="35">
        <f t="shared" ref="J14" si="75">I14/$B14*100</f>
        <v>0.39492024159826544</v>
      </c>
      <c r="K14" s="124">
        <v>686</v>
      </c>
      <c r="L14" s="35">
        <f t="shared" ref="L14" si="76">K14/$B14*100</f>
        <v>5.3120644262041194</v>
      </c>
      <c r="M14" s="124">
        <v>4605</v>
      </c>
      <c r="N14" s="35">
        <f t="shared" ref="N14" si="77">M14/$B14*100</f>
        <v>35.658974756078678</v>
      </c>
      <c r="O14" s="124">
        <v>400</v>
      </c>
      <c r="P14" s="35">
        <f t="shared" ref="P14" si="78">O14/$B14*100</f>
        <v>3.0974136595942388</v>
      </c>
      <c r="Q14" s="125">
        <v>1400</v>
      </c>
      <c r="R14" s="35">
        <f t="shared" ref="R14" si="79">Q14/$B14*100</f>
        <v>10.840947808579836</v>
      </c>
      <c r="S14" s="124">
        <v>434</v>
      </c>
      <c r="T14" s="35">
        <f t="shared" ref="T14" si="80">S14/$B14*100</f>
        <v>3.3606938206597494</v>
      </c>
      <c r="U14" s="124">
        <v>6</v>
      </c>
      <c r="V14" s="35">
        <f t="shared" ref="V14" si="81">U14/$B14*100</f>
        <v>4.6461204893913581E-2</v>
      </c>
      <c r="W14" s="124">
        <f t="shared" si="9"/>
        <v>463</v>
      </c>
      <c r="X14" s="35">
        <f t="shared" ref="X14" si="82">W14/$B14*100</f>
        <v>3.5852563109803315</v>
      </c>
      <c r="Y14" s="204"/>
      <c r="Z14" s="28"/>
      <c r="AA14" s="44"/>
      <c r="AB14" s="28"/>
    </row>
    <row r="15" spans="1:28" s="82" customFormat="1" ht="14.25">
      <c r="A15" s="277" t="s">
        <v>158</v>
      </c>
      <c r="B15" s="277"/>
      <c r="C15" s="277"/>
      <c r="D15" s="277"/>
      <c r="E15" s="277"/>
      <c r="F15" s="277"/>
      <c r="G15" s="277"/>
      <c r="H15" s="277"/>
      <c r="I15" s="277"/>
      <c r="J15" s="277"/>
      <c r="K15" s="205"/>
      <c r="L15" s="205"/>
    </row>
    <row r="16" spans="1:28" s="83" customFormat="1">
      <c r="A16" s="277" t="s">
        <v>174</v>
      </c>
      <c r="B16" s="277"/>
      <c r="C16" s="277"/>
      <c r="D16" s="277"/>
      <c r="E16" s="277"/>
      <c r="F16" s="277"/>
      <c r="G16" s="277"/>
      <c r="H16" s="277"/>
      <c r="I16" s="277"/>
      <c r="J16" s="277"/>
      <c r="K16" s="205"/>
      <c r="L16" s="205"/>
    </row>
    <row r="18" spans="3:16" ht="16.5">
      <c r="C18" s="127"/>
      <c r="M18" s="44"/>
      <c r="N18" s="28"/>
      <c r="O18" s="28"/>
      <c r="P18" s="28"/>
    </row>
    <row r="19" spans="3:16">
      <c r="M19" s="44"/>
      <c r="N19" s="28"/>
      <c r="O19" s="28"/>
      <c r="P19" s="28"/>
    </row>
    <row r="20" spans="3:16">
      <c r="M20" s="44"/>
      <c r="N20" s="28"/>
      <c r="O20" s="28"/>
      <c r="P20" s="28"/>
    </row>
    <row r="21" spans="3:16">
      <c r="M21" s="44"/>
      <c r="N21" s="28"/>
      <c r="O21" s="28"/>
      <c r="P21" s="28"/>
    </row>
    <row r="22" spans="3:16">
      <c r="M22" s="44"/>
      <c r="N22" s="28"/>
      <c r="O22" s="28"/>
      <c r="P22" s="28"/>
    </row>
  </sheetData>
  <mergeCells count="19">
    <mergeCell ref="A1:X1"/>
    <mergeCell ref="A2:A4"/>
    <mergeCell ref="B2:B3"/>
    <mergeCell ref="C2:J2"/>
    <mergeCell ref="K2:N2"/>
    <mergeCell ref="O2:V2"/>
    <mergeCell ref="W2:X3"/>
    <mergeCell ref="U3:V3"/>
    <mergeCell ref="O3:P3"/>
    <mergeCell ref="Q3:R3"/>
    <mergeCell ref="S3:T3"/>
    <mergeCell ref="A15:J15"/>
    <mergeCell ref="A16:J16"/>
    <mergeCell ref="I3:J3"/>
    <mergeCell ref="K3:L3"/>
    <mergeCell ref="M3:N3"/>
    <mergeCell ref="C3:D3"/>
    <mergeCell ref="E3:F3"/>
    <mergeCell ref="G3:H3"/>
  </mergeCells>
  <phoneticPr fontId="19" type="noConversion"/>
  <printOptions horizontalCentered="1" verticalCentered="1"/>
  <pageMargins left="0.39370078740157483" right="0.39370078740157483" top="0.74803149606299213" bottom="0.74803149606299213" header="0.31496062992125984" footer="0.31496062992125984"/>
  <pageSetup paperSize="11" scale="49" firstPageNumber="262" orientation="landscape" r:id="rId1"/>
  <headerFooter differentOddEven="1" scaleWithDoc="0">
    <oddHeader>&amp;L&amp;"Times New Roman,標準"&amp;8 107&amp;"標楷體,標準"年犯罪狀況及其分析</oddHeader>
    <evenHeader>&amp;R&amp;"標楷體,標準"&amp;8第四篇　特定類型犯罪者之犯罪趨勢與處遇</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文件" ma:contentTypeID="0x01010099CB94CB91197445B96F548C8EA39553" ma:contentTypeVersion="10" ma:contentTypeDescription="建立新的文件。" ma:contentTypeScope="" ma:versionID="54d4b77404842950c11ab7daa010af32">
  <xsd:schema xmlns:xsd="http://www.w3.org/2001/XMLSchema" xmlns:xs="http://www.w3.org/2001/XMLSchema" xmlns:p="http://schemas.microsoft.com/office/2006/metadata/properties" xmlns:ns3="0b18f7c4-ce05-4010-99d6-62ac43eef436" targetNamespace="http://schemas.microsoft.com/office/2006/metadata/properties" ma:root="true" ma:fieldsID="e692d6cabbba95f295be0a55ba9b7ba4" ns3:_="">
    <xsd:import namespace="0b18f7c4-ce05-4010-99d6-62ac43eef43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8f7c4-ce05-4010-99d6-62ac43eef4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C206DF-1ADD-4DA9-B910-346DF1E74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8f7c4-ce05-4010-99d6-62ac43eef4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8A09A-D036-486D-BEE7-4E9785DD2909}">
  <ds:schemaRefs>
    <ds:schemaRef ds:uri="http://schemas.microsoft.com/office/2006/documentManagement/types"/>
    <ds:schemaRef ds:uri="http://www.w3.org/XML/1998/namespace"/>
    <ds:schemaRef ds:uri="http://schemas.microsoft.com/office/2006/metadata/properties"/>
    <ds:schemaRef ds:uri="0b18f7c4-ce05-4010-99d6-62ac43eef436"/>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5F6E89C6-C10E-4A54-96E6-978BEABADF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已命名的範圍</vt:lpstr>
      </vt:variant>
      <vt:variant>
        <vt:i4>15</vt:i4>
      </vt:variant>
    </vt:vector>
  </HeadingPairs>
  <TitlesOfParts>
    <vt:vector size="30" baseType="lpstr">
      <vt:lpstr>4-1-1</vt:lpstr>
      <vt:lpstr>4-1-2</vt:lpstr>
      <vt:lpstr>4-1-3</vt:lpstr>
      <vt:lpstr>4-2-1</vt:lpstr>
      <vt:lpstr>4-2-2</vt:lpstr>
      <vt:lpstr>4-2-3</vt:lpstr>
      <vt:lpstr>4-2-4</vt:lpstr>
      <vt:lpstr>4-3-1</vt:lpstr>
      <vt:lpstr>4-3-2</vt:lpstr>
      <vt:lpstr>4-3-3</vt:lpstr>
      <vt:lpstr>4-3-4</vt:lpstr>
      <vt:lpstr>4-3-5</vt:lpstr>
      <vt:lpstr>4-4-1</vt:lpstr>
      <vt:lpstr>4-4-2</vt:lpstr>
      <vt:lpstr>4-4-3</vt:lpstr>
      <vt:lpstr>'4-1-1'!Print_Area</vt:lpstr>
      <vt:lpstr>'4-1-2'!Print_Area</vt:lpstr>
      <vt:lpstr>'4-1-3'!Print_Area</vt:lpstr>
      <vt:lpstr>'4-2-1'!Print_Area</vt:lpstr>
      <vt:lpstr>'4-2-2'!Print_Area</vt:lpstr>
      <vt:lpstr>'4-2-3'!Print_Area</vt:lpstr>
      <vt:lpstr>'4-2-4'!Print_Area</vt:lpstr>
      <vt:lpstr>'4-3-1'!Print_Area</vt:lpstr>
      <vt:lpstr>'4-3-2'!Print_Area</vt:lpstr>
      <vt:lpstr>'4-3-3'!Print_Area</vt:lpstr>
      <vt:lpstr>'4-3-4'!Print_Area</vt:lpstr>
      <vt:lpstr>'4-3-5'!Print_Area</vt:lpstr>
      <vt:lpstr>'4-4-1'!Print_Area</vt:lpstr>
      <vt:lpstr>'4-4-2'!Print_Area</vt:lpstr>
      <vt:lpstr>'4-4-3'!Print_Area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dc:creator>
  <cp:lastModifiedBy>蔡宜家</cp:lastModifiedBy>
  <cp:lastPrinted>2022-08-31T06:18:48Z</cp:lastPrinted>
  <dcterms:created xsi:type="dcterms:W3CDTF">2021-06-17T09:27:21Z</dcterms:created>
  <dcterms:modified xsi:type="dcterms:W3CDTF">2022-12-06T12:44:20Z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0x01010099CB94CB91197445B96F548C8EA39553</vt:lpwstr>
  </property>
</Properties>
</file>