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1年犯罪狀況及其分析\7. 完稿與出版\"/>
    </mc:Choice>
  </mc:AlternateContent>
  <bookViews>
    <workbookView xWindow="0" yWindow="0" windowWidth="28800" windowHeight="12255" tabRatio="709"/>
  </bookViews>
  <sheets>
    <sheet name="本篇表次" sheetId="18" r:id="rId1"/>
    <sheet name="5-1-1" sheetId="1" r:id="rId2"/>
    <sheet name="5-1-2" sheetId="2" r:id="rId3"/>
    <sheet name="5-1-3" sheetId="4" r:id="rId4"/>
    <sheet name="5-2-1" sheetId="5" r:id="rId5"/>
    <sheet name="5-2-2" sheetId="16" r:id="rId6"/>
    <sheet name="5-3-1" sheetId="6" r:id="rId7"/>
    <sheet name="5-3-2" sheetId="7" r:id="rId8"/>
    <sheet name="5-3-3" sheetId="8" r:id="rId9"/>
    <sheet name="5-3-4" sheetId="9" r:id="rId10"/>
    <sheet name="5-3-5" sheetId="10" r:id="rId11"/>
    <sheet name="5-3-6" sheetId="11" r:id="rId12"/>
    <sheet name="5-3-7" sheetId="12" r:id="rId13"/>
    <sheet name="5-3-8" sheetId="13" r:id="rId14"/>
  </sheets>
  <definedNames>
    <definedName name="_xlnm.Print_Area" localSheetId="1">'5-1-1'!$A$1:$U$159</definedName>
    <definedName name="_xlnm.Print_Area" localSheetId="2">'5-1-2'!$A$1:$Y$108</definedName>
    <definedName name="_xlnm.Print_Area" localSheetId="3">'5-1-3'!$A$1:$R$15</definedName>
    <definedName name="_xlnm.Print_Area" localSheetId="4">'5-2-1'!$A$1:$M$35</definedName>
    <definedName name="_xlnm.Print_Area" localSheetId="6">'5-3-1'!$A$1:$L$23</definedName>
    <definedName name="_xlnm.Print_Area" localSheetId="7">'5-3-2'!$A$1:$K$13</definedName>
    <definedName name="_xlnm.Print_Area" localSheetId="9">'5-3-4'!$A$1:$S$14</definedName>
    <definedName name="_xlnm.Print_Area" localSheetId="10">'5-3-5'!$A$1:$K$14</definedName>
    <definedName name="_xlnm.Print_Area" localSheetId="11">'5-3-6'!$A$1:$K$13</definedName>
    <definedName name="_xlnm.Print_Area" localSheetId="12">'5-3-7'!$A$1:$L$14</definedName>
    <definedName name="_xlnm.Print_Area" localSheetId="13">'5-3-8'!$A$1:$I$14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3" l="1"/>
  <c r="C7" i="13"/>
  <c r="C8" i="13"/>
  <c r="C9" i="13"/>
  <c r="C10" i="13"/>
  <c r="C11" i="13"/>
  <c r="C12" i="13"/>
  <c r="C13" i="13"/>
  <c r="C5" i="13"/>
  <c r="C4" i="13"/>
  <c r="B6" i="13"/>
  <c r="B7" i="13"/>
  <c r="B8" i="13"/>
  <c r="B9" i="13"/>
  <c r="B10" i="13"/>
  <c r="B11" i="13"/>
  <c r="B12" i="13"/>
  <c r="B5" i="13"/>
  <c r="B4" i="13"/>
  <c r="G13" i="13"/>
  <c r="E13" i="13"/>
  <c r="AO56" i="2" l="1"/>
  <c r="AC52" i="2"/>
  <c r="AQ42" i="2"/>
  <c r="AQ41" i="2"/>
  <c r="AQ37" i="2"/>
  <c r="AE36" i="2"/>
  <c r="AQ27" i="2"/>
  <c r="AQ25" i="2"/>
  <c r="AQ18" i="2"/>
  <c r="AS41" i="2"/>
  <c r="AQ104" i="2"/>
  <c r="AM16" i="2"/>
  <c r="AK35" i="2"/>
  <c r="AI69" i="2"/>
  <c r="AE46" i="2"/>
  <c r="AC89" i="2"/>
  <c r="AI10" i="2" l="1"/>
  <c r="AS22" i="2"/>
  <c r="AQ46" i="2"/>
  <c r="AQ12" i="2"/>
  <c r="AQ24" i="2"/>
  <c r="AS12" i="2"/>
  <c r="AI19" i="2"/>
  <c r="AK29" i="2"/>
  <c r="AQ9" i="2"/>
  <c r="AQ45" i="2"/>
  <c r="AI6" i="2"/>
  <c r="AQ8" i="2"/>
  <c r="AM10" i="2"/>
  <c r="AI15" i="2"/>
  <c r="AQ17" i="2"/>
  <c r="AM19" i="2"/>
  <c r="AC26" i="2"/>
  <c r="AO30" i="2"/>
  <c r="AQ34" i="2"/>
  <c r="AK38" i="2"/>
  <c r="AE43" i="2"/>
  <c r="AE48" i="2"/>
  <c r="AI60" i="2"/>
  <c r="AQ72" i="2"/>
  <c r="AA6" i="2"/>
  <c r="AA15" i="2"/>
  <c r="AQ6" i="2"/>
  <c r="AA9" i="2"/>
  <c r="AM11" i="2"/>
  <c r="AI13" i="2"/>
  <c r="AQ15" i="2"/>
  <c r="AA18" i="2"/>
  <c r="AM20" i="2"/>
  <c r="AQ23" i="2"/>
  <c r="AQ26" i="2"/>
  <c r="AQ31" i="2"/>
  <c r="AC35" i="2"/>
  <c r="AQ49" i="2"/>
  <c r="AC61" i="2"/>
  <c r="AQ96" i="2"/>
  <c r="AM8" i="2"/>
  <c r="AM17" i="2"/>
  <c r="AS6" i="2"/>
  <c r="AI9" i="2"/>
  <c r="AQ11" i="2"/>
  <c r="AM13" i="2"/>
  <c r="AS15" i="2"/>
  <c r="AI18" i="2"/>
  <c r="AQ20" i="2"/>
  <c r="AS23" i="2"/>
  <c r="AE27" i="2"/>
  <c r="AQ32" i="2"/>
  <c r="AQ35" i="2"/>
  <c r="AQ44" i="2"/>
  <c r="AI63" i="2"/>
  <c r="AI7" i="2"/>
  <c r="AA12" i="2"/>
  <c r="AM14" i="2"/>
  <c r="AI16" i="2"/>
  <c r="AA21" i="2"/>
  <c r="AQ100" i="2"/>
  <c r="AM7" i="2"/>
  <c r="AI12" i="2"/>
  <c r="AQ14" i="2"/>
  <c r="AQ28" i="2"/>
  <c r="AQ33" i="2"/>
  <c r="AQ36" i="2"/>
  <c r="AI54" i="2"/>
  <c r="AG106" i="2"/>
  <c r="AG103" i="2"/>
  <c r="AG101" i="2"/>
  <c r="AG100" i="2"/>
  <c r="AG98" i="2"/>
  <c r="AG81" i="2"/>
  <c r="AG80" i="2"/>
  <c r="AG79" i="2"/>
  <c r="AG78" i="2"/>
  <c r="AG77" i="2"/>
  <c r="AG75" i="2"/>
  <c r="AG74" i="2"/>
  <c r="AG73" i="2"/>
  <c r="AG72" i="2"/>
  <c r="AG71" i="2"/>
  <c r="AG93" i="2"/>
  <c r="AG88" i="2"/>
  <c r="AG94" i="2"/>
  <c r="AG86" i="2"/>
  <c r="AG69" i="2"/>
  <c r="AG66" i="2"/>
  <c r="AG63" i="2"/>
  <c r="AG60" i="2"/>
  <c r="AG57" i="2"/>
  <c r="AG54" i="2"/>
  <c r="AG51" i="2"/>
  <c r="AG47" i="2"/>
  <c r="AG44" i="2"/>
  <c r="AG41" i="2"/>
  <c r="AG38" i="2"/>
  <c r="AG35" i="2"/>
  <c r="AG32" i="2"/>
  <c r="AG29" i="2"/>
  <c r="AG26" i="2"/>
  <c r="AG23" i="2"/>
  <c r="AG96" i="2"/>
  <c r="AG83" i="2"/>
  <c r="AG84" i="2"/>
  <c r="AG68" i="2"/>
  <c r="AG62" i="2"/>
  <c r="AG59" i="2"/>
  <c r="AG56" i="2"/>
  <c r="AG53" i="2"/>
  <c r="AG50" i="2"/>
  <c r="AG49" i="2"/>
  <c r="AG46" i="2"/>
  <c r="AG43" i="2"/>
  <c r="AG87" i="2"/>
  <c r="AG90" i="2"/>
  <c r="AG70" i="2"/>
  <c r="AG67" i="2"/>
  <c r="AG64" i="2"/>
  <c r="AG61" i="2"/>
  <c r="AG58" i="2"/>
  <c r="AG55" i="2"/>
  <c r="AG52" i="2"/>
  <c r="AG48" i="2"/>
  <c r="AG45" i="2"/>
  <c r="AG42" i="2"/>
  <c r="AG39" i="2"/>
  <c r="AG36" i="2"/>
  <c r="AG33" i="2"/>
  <c r="AG30" i="2"/>
  <c r="AG27" i="2"/>
  <c r="AG24" i="2"/>
  <c r="AG22" i="2"/>
  <c r="AG8" i="2"/>
  <c r="AG28" i="2"/>
  <c r="AG37" i="2"/>
  <c r="AI106" i="2"/>
  <c r="AI103" i="2"/>
  <c r="AI100" i="2"/>
  <c r="AI92" i="2"/>
  <c r="AI86" i="2"/>
  <c r="AI83" i="2"/>
  <c r="AI90" i="2"/>
  <c r="AI81" i="2"/>
  <c r="AI78" i="2"/>
  <c r="AI75" i="2"/>
  <c r="AI72" i="2"/>
  <c r="AI49" i="2"/>
  <c r="AI48" i="2"/>
  <c r="AI47" i="2"/>
  <c r="AI46" i="2"/>
  <c r="AI45" i="2"/>
  <c r="AI44" i="2"/>
  <c r="AI43" i="2"/>
  <c r="AI42" i="2"/>
  <c r="AI41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96" i="2"/>
  <c r="AI80" i="2"/>
  <c r="AI77" i="2"/>
  <c r="AI74" i="2"/>
  <c r="AI71" i="2"/>
  <c r="AI73" i="2"/>
  <c r="AI68" i="2"/>
  <c r="AI62" i="2"/>
  <c r="AI59" i="2"/>
  <c r="AI56" i="2"/>
  <c r="AI53" i="2"/>
  <c r="AI50" i="2"/>
  <c r="AI87" i="2"/>
  <c r="AI88" i="2"/>
  <c r="AI70" i="2"/>
  <c r="AI67" i="2"/>
  <c r="AI61" i="2"/>
  <c r="AI58" i="2"/>
  <c r="AI55" i="2"/>
  <c r="AI52" i="2"/>
  <c r="AI98" i="2"/>
  <c r="AQ99" i="2"/>
  <c r="AQ98" i="2"/>
  <c r="AQ94" i="2"/>
  <c r="AQ89" i="2"/>
  <c r="AQ71" i="2"/>
  <c r="AQ102" i="2"/>
  <c r="AQ101" i="2"/>
  <c r="AQ95" i="2"/>
  <c r="AQ90" i="2"/>
  <c r="AQ68" i="2"/>
  <c r="AQ65" i="2"/>
  <c r="AQ63" i="2"/>
  <c r="AQ60" i="2"/>
  <c r="AQ59" i="2"/>
  <c r="AQ58" i="2"/>
  <c r="AQ57" i="2"/>
  <c r="AQ56" i="2"/>
  <c r="AQ55" i="2"/>
  <c r="AQ54" i="2"/>
  <c r="AQ53" i="2"/>
  <c r="AQ52" i="2"/>
  <c r="AQ97" i="2"/>
  <c r="AQ22" i="2"/>
  <c r="AQ105" i="2"/>
  <c r="AQ88" i="2"/>
  <c r="AQ106" i="2"/>
  <c r="AQ91" i="2"/>
  <c r="AQ92" i="2"/>
  <c r="AQ47" i="2"/>
  <c r="AQ103" i="2"/>
  <c r="AQ93" i="2"/>
  <c r="AQ21" i="2"/>
  <c r="AE6" i="2"/>
  <c r="AU6" i="2"/>
  <c r="AQ7" i="2"/>
  <c r="AI8" i="2"/>
  <c r="AE9" i="2"/>
  <c r="AQ10" i="2"/>
  <c r="AI11" i="2"/>
  <c r="AE12" i="2"/>
  <c r="AU12" i="2"/>
  <c r="AQ13" i="2"/>
  <c r="AI14" i="2"/>
  <c r="AE15" i="2"/>
  <c r="AU15" i="2"/>
  <c r="AQ16" i="2"/>
  <c r="AI17" i="2"/>
  <c r="AE18" i="2"/>
  <c r="AQ19" i="2"/>
  <c r="AI20" i="2"/>
  <c r="AE21" i="2"/>
  <c r="AA22" i="2"/>
  <c r="AA23" i="2"/>
  <c r="AE25" i="2"/>
  <c r="AE26" i="2"/>
  <c r="AK27" i="2"/>
  <c r="AK28" i="2"/>
  <c r="AQ30" i="2"/>
  <c r="AE34" i="2"/>
  <c r="AE35" i="2"/>
  <c r="AK36" i="2"/>
  <c r="AK37" i="2"/>
  <c r="AQ38" i="2"/>
  <c r="AQ39" i="2"/>
  <c r="AK43" i="2"/>
  <c r="AK46" i="2"/>
  <c r="AU52" i="2"/>
  <c r="AI57" i="2"/>
  <c r="AU61" i="2"/>
  <c r="AI66" i="2"/>
  <c r="AC102" i="2"/>
  <c r="AG11" i="2"/>
  <c r="AG14" i="2"/>
  <c r="AG17" i="2"/>
  <c r="AG20" i="2"/>
  <c r="AA93" i="2"/>
  <c r="AA84" i="2"/>
  <c r="AA89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102" i="2"/>
  <c r="AA77" i="2"/>
  <c r="AA76" i="2"/>
  <c r="AA104" i="2"/>
  <c r="AA74" i="2"/>
  <c r="AA82" i="2"/>
  <c r="AA73" i="2"/>
  <c r="AA105" i="2"/>
  <c r="AA85" i="2"/>
  <c r="AA81" i="2"/>
  <c r="AA80" i="2"/>
  <c r="AA72" i="2"/>
  <c r="AS94" i="2"/>
  <c r="AS82" i="2"/>
  <c r="AS81" i="2"/>
  <c r="AS77" i="2"/>
  <c r="AS70" i="2"/>
  <c r="AS61" i="2"/>
  <c r="AS52" i="2"/>
  <c r="AS48" i="2"/>
  <c r="AS39" i="2"/>
  <c r="AS36" i="2"/>
  <c r="AS30" i="2"/>
  <c r="AS24" i="2"/>
  <c r="AS63" i="2"/>
  <c r="AS54" i="2"/>
  <c r="AS83" i="2"/>
  <c r="AS68" i="2"/>
  <c r="AS62" i="2"/>
  <c r="AS43" i="2"/>
  <c r="AS37" i="2"/>
  <c r="AS34" i="2"/>
  <c r="AG6" i="2"/>
  <c r="AA7" i="2"/>
  <c r="AS7" i="2"/>
  <c r="AG9" i="2"/>
  <c r="AA10" i="2"/>
  <c r="AS10" i="2"/>
  <c r="AG12" i="2"/>
  <c r="AA13" i="2"/>
  <c r="AS13" i="2"/>
  <c r="AG15" i="2"/>
  <c r="AA16" i="2"/>
  <c r="AS16" i="2"/>
  <c r="AG18" i="2"/>
  <c r="AA19" i="2"/>
  <c r="AS19" i="2"/>
  <c r="AG21" i="2"/>
  <c r="AE22" i="2"/>
  <c r="AC23" i="2"/>
  <c r="AE24" i="2"/>
  <c r="AG25" i="2"/>
  <c r="AK26" i="2"/>
  <c r="AO27" i="2"/>
  <c r="AS29" i="2"/>
  <c r="AC32" i="2"/>
  <c r="AE33" i="2"/>
  <c r="AG34" i="2"/>
  <c r="AO36" i="2"/>
  <c r="AC41" i="2"/>
  <c r="AE42" i="2"/>
  <c r="AE45" i="2"/>
  <c r="AO53" i="2"/>
  <c r="AC58" i="2"/>
  <c r="AC67" i="2"/>
  <c r="AC80" i="2"/>
  <c r="AC77" i="2"/>
  <c r="AC74" i="2"/>
  <c r="AC82" i="2"/>
  <c r="AC79" i="2"/>
  <c r="AC76" i="2"/>
  <c r="AC48" i="2"/>
  <c r="AC45" i="2"/>
  <c r="AC42" i="2"/>
  <c r="AC39" i="2"/>
  <c r="AC36" i="2"/>
  <c r="AC33" i="2"/>
  <c r="AC30" i="2"/>
  <c r="AC27" i="2"/>
  <c r="AC24" i="2"/>
  <c r="AC22" i="2"/>
  <c r="AC69" i="2"/>
  <c r="AC66" i="2"/>
  <c r="AC63" i="2"/>
  <c r="AC60" i="2"/>
  <c r="AC57" i="2"/>
  <c r="AC54" i="2"/>
  <c r="AC51" i="2"/>
  <c r="AC47" i="2"/>
  <c r="AC44" i="2"/>
  <c r="AC85" i="2"/>
  <c r="AC84" i="2"/>
  <c r="AC81" i="2"/>
  <c r="AC72" i="2"/>
  <c r="AC65" i="2"/>
  <c r="AC62" i="2"/>
  <c r="AC59" i="2"/>
  <c r="AC56" i="2"/>
  <c r="AC53" i="2"/>
  <c r="AC50" i="2"/>
  <c r="AC49" i="2"/>
  <c r="AC46" i="2"/>
  <c r="AC43" i="2"/>
  <c r="AC37" i="2"/>
  <c r="AC34" i="2"/>
  <c r="AC31" i="2"/>
  <c r="AC28" i="2"/>
  <c r="AC25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K101" i="2"/>
  <c r="AK94" i="2"/>
  <c r="AK93" i="2"/>
  <c r="AK91" i="2"/>
  <c r="AK90" i="2"/>
  <c r="AK88" i="2"/>
  <c r="AK87" i="2"/>
  <c r="AK86" i="2"/>
  <c r="AK84" i="2"/>
  <c r="AK68" i="2"/>
  <c r="AK62" i="2"/>
  <c r="AK59" i="2"/>
  <c r="AK56" i="2"/>
  <c r="AK53" i="2"/>
  <c r="AK50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81" i="2"/>
  <c r="AK49" i="2"/>
  <c r="AK80" i="2"/>
  <c r="AK79" i="2"/>
  <c r="AK70" i="2"/>
  <c r="AK67" i="2"/>
  <c r="AK64" i="2"/>
  <c r="AK61" i="2"/>
  <c r="AK58" i="2"/>
  <c r="AK55" i="2"/>
  <c r="AK52" i="2"/>
  <c r="AK48" i="2"/>
  <c r="AK69" i="2"/>
  <c r="AK66" i="2"/>
  <c r="AK63" i="2"/>
  <c r="AK60" i="2"/>
  <c r="AK57" i="2"/>
  <c r="AK54" i="2"/>
  <c r="AK51" i="2"/>
  <c r="AU83" i="2"/>
  <c r="AU48" i="2"/>
  <c r="AU43" i="2"/>
  <c r="AU41" i="2"/>
  <c r="AU39" i="2"/>
  <c r="AU37" i="2"/>
  <c r="AU36" i="2"/>
  <c r="AU35" i="2"/>
  <c r="AU34" i="2"/>
  <c r="AU30" i="2"/>
  <c r="AU29" i="2"/>
  <c r="AU26" i="2"/>
  <c r="AU24" i="2"/>
  <c r="AU23" i="2"/>
  <c r="AU22" i="2"/>
  <c r="AU70" i="2"/>
  <c r="AU77" i="2"/>
  <c r="AU63" i="2"/>
  <c r="AU54" i="2"/>
  <c r="AU94" i="2"/>
  <c r="AU68" i="2"/>
  <c r="AU62" i="2"/>
  <c r="AU82" i="2"/>
  <c r="AU81" i="2"/>
  <c r="AE7" i="2"/>
  <c r="AU7" i="2"/>
  <c r="AE10" i="2"/>
  <c r="AU10" i="2"/>
  <c r="AE13" i="2"/>
  <c r="AU13" i="2"/>
  <c r="AE16" i="2"/>
  <c r="AU16" i="2"/>
  <c r="AE19" i="2"/>
  <c r="AU19" i="2"/>
  <c r="AK21" i="2"/>
  <c r="AK22" i="2"/>
  <c r="AE23" i="2"/>
  <c r="AK24" i="2"/>
  <c r="AK25" i="2"/>
  <c r="AE31" i="2"/>
  <c r="AE32" i="2"/>
  <c r="AK33" i="2"/>
  <c r="AK34" i="2"/>
  <c r="AE41" i="2"/>
  <c r="AK42" i="2"/>
  <c r="AK45" i="2"/>
  <c r="AE47" i="2"/>
  <c r="AM79" i="2"/>
  <c r="AM76" i="2"/>
  <c r="AM70" i="2"/>
  <c r="AM68" i="2"/>
  <c r="AM65" i="2"/>
  <c r="AM63" i="2"/>
  <c r="AM61" i="2"/>
  <c r="AM60" i="2"/>
  <c r="AM59" i="2"/>
  <c r="AM58" i="2"/>
  <c r="AM57" i="2"/>
  <c r="AM56" i="2"/>
  <c r="AM55" i="2"/>
  <c r="AM54" i="2"/>
  <c r="AM53" i="2"/>
  <c r="AM52" i="2"/>
  <c r="AM50" i="2"/>
  <c r="AM88" i="2"/>
  <c r="AM72" i="2"/>
  <c r="AM49" i="2"/>
  <c r="AM47" i="2"/>
  <c r="AM46" i="2"/>
  <c r="AM45" i="2"/>
  <c r="AM44" i="2"/>
  <c r="AM43" i="2"/>
  <c r="AM42" i="2"/>
  <c r="AM41" i="2"/>
  <c r="AM39" i="2"/>
  <c r="AM38" i="2"/>
  <c r="AM37" i="2"/>
  <c r="AM36" i="2"/>
  <c r="AM35" i="2"/>
  <c r="AM34" i="2"/>
  <c r="AM33" i="2"/>
  <c r="AM32" i="2"/>
  <c r="AM31" i="2"/>
  <c r="AM30" i="2"/>
  <c r="AM28" i="2"/>
  <c r="AM27" i="2"/>
  <c r="AM26" i="2"/>
  <c r="AM25" i="2"/>
  <c r="AM24" i="2"/>
  <c r="AM23" i="2"/>
  <c r="AM21" i="2"/>
  <c r="AM71" i="2"/>
  <c r="AM92" i="2"/>
  <c r="AM91" i="2"/>
  <c r="AM6" i="2"/>
  <c r="AG7" i="2"/>
  <c r="AA8" i="2"/>
  <c r="AM9" i="2"/>
  <c r="AG10" i="2"/>
  <c r="AA11" i="2"/>
  <c r="AS11" i="2"/>
  <c r="AM12" i="2"/>
  <c r="AG13" i="2"/>
  <c r="AA14" i="2"/>
  <c r="AS14" i="2"/>
  <c r="AM15" i="2"/>
  <c r="AG16" i="2"/>
  <c r="AA17" i="2"/>
  <c r="AS17" i="2"/>
  <c r="AM18" i="2"/>
  <c r="AG19" i="2"/>
  <c r="AA20" i="2"/>
  <c r="AS20" i="2"/>
  <c r="AO21" i="2"/>
  <c r="AM22" i="2"/>
  <c r="AK23" i="2"/>
  <c r="AO24" i="2"/>
  <c r="AS26" i="2"/>
  <c r="AC29" i="2"/>
  <c r="AE30" i="2"/>
  <c r="AG31" i="2"/>
  <c r="AK32" i="2"/>
  <c r="AO33" i="2"/>
  <c r="AS35" i="2"/>
  <c r="AC38" i="2"/>
  <c r="AE39" i="2"/>
  <c r="AK41" i="2"/>
  <c r="AE44" i="2"/>
  <c r="AK47" i="2"/>
  <c r="AO50" i="2"/>
  <c r="AC55" i="2"/>
  <c r="AO59" i="2"/>
  <c r="AC64" i="2"/>
  <c r="AO68" i="2"/>
  <c r="AA79" i="2"/>
  <c r="AG91" i="2"/>
  <c r="AE104" i="2"/>
  <c r="AE89" i="2"/>
  <c r="AE84" i="2"/>
  <c r="AE70" i="2"/>
  <c r="AE69" i="2"/>
  <c r="AE68" i="2"/>
  <c r="AE66" i="2"/>
  <c r="AE65" i="2"/>
  <c r="AE64" i="2"/>
  <c r="AE63" i="2"/>
  <c r="AE62" i="2"/>
  <c r="AE61" i="2"/>
  <c r="AE59" i="2"/>
  <c r="AE58" i="2"/>
  <c r="AE57" i="2"/>
  <c r="AE56" i="2"/>
  <c r="AE55" i="2"/>
  <c r="AE54" i="2"/>
  <c r="AE53" i="2"/>
  <c r="AE52" i="2"/>
  <c r="AE51" i="2"/>
  <c r="AE50" i="2"/>
  <c r="AE93" i="2"/>
  <c r="AE76" i="2"/>
  <c r="AE73" i="2"/>
  <c r="AE105" i="2"/>
  <c r="AE49" i="2"/>
  <c r="AE79" i="2"/>
  <c r="AO92" i="2"/>
  <c r="AO72" i="2"/>
  <c r="AO49" i="2"/>
  <c r="AO46" i="2"/>
  <c r="AO43" i="2"/>
  <c r="AO37" i="2"/>
  <c r="AO34" i="2"/>
  <c r="AO31" i="2"/>
  <c r="AO25" i="2"/>
  <c r="AO79" i="2"/>
  <c r="AO70" i="2"/>
  <c r="AO61" i="2"/>
  <c r="AO58" i="2"/>
  <c r="AO55" i="2"/>
  <c r="AO45" i="2"/>
  <c r="AO42" i="2"/>
  <c r="AO91" i="2"/>
  <c r="AO76" i="2"/>
  <c r="AO63" i="2"/>
  <c r="AO60" i="2"/>
  <c r="AO57" i="2"/>
  <c r="AO54" i="2"/>
  <c r="AO47" i="2"/>
  <c r="AO44" i="2"/>
  <c r="AO41" i="2"/>
  <c r="AO38" i="2"/>
  <c r="AO35" i="2"/>
  <c r="AO32" i="2"/>
  <c r="AO26" i="2"/>
  <c r="AO23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W7" i="2"/>
  <c r="AE8" i="2"/>
  <c r="AE11" i="2"/>
  <c r="AU11" i="2"/>
  <c r="AE14" i="2"/>
  <c r="AU14" i="2"/>
  <c r="AE17" i="2"/>
  <c r="AU17" i="2"/>
  <c r="AE20" i="2"/>
  <c r="AU20" i="2"/>
  <c r="AO22" i="2"/>
  <c r="AE28" i="2"/>
  <c r="AE29" i="2"/>
  <c r="AK30" i="2"/>
  <c r="AK31" i="2"/>
  <c r="AE37" i="2"/>
  <c r="AE38" i="2"/>
  <c r="AK39" i="2"/>
  <c r="AK44" i="2"/>
  <c r="AG92" i="2"/>
  <c r="AQ5" i="2" l="1"/>
  <c r="AA5" i="2"/>
  <c r="AS5" i="2"/>
  <c r="AI5" i="2"/>
  <c r="AK5" i="2"/>
  <c r="AW5" i="2"/>
  <c r="AC5" i="2"/>
  <c r="AG5" i="2"/>
  <c r="AO5" i="2"/>
  <c r="AM5" i="2"/>
  <c r="AU5" i="2"/>
  <c r="AE5" i="2"/>
  <c r="C75" i="2" l="1"/>
  <c r="C14" i="2"/>
  <c r="C22" i="2"/>
  <c r="C30" i="2"/>
  <c r="C38" i="2"/>
  <c r="C46" i="2"/>
  <c r="C54" i="2"/>
  <c r="C62" i="2"/>
  <c r="C70" i="2"/>
  <c r="C79" i="2"/>
  <c r="C87" i="2"/>
  <c r="C95" i="2"/>
  <c r="C103" i="2"/>
  <c r="C7" i="2"/>
  <c r="C15" i="2"/>
  <c r="C23" i="2"/>
  <c r="C31" i="2"/>
  <c r="C39" i="2"/>
  <c r="C47" i="2"/>
  <c r="C55" i="2"/>
  <c r="C63" i="2"/>
  <c r="C71" i="2"/>
  <c r="C80" i="2"/>
  <c r="C88" i="2"/>
  <c r="C96" i="2"/>
  <c r="C104" i="2"/>
  <c r="C8" i="2"/>
  <c r="C16" i="2"/>
  <c r="C24" i="2"/>
  <c r="C32" i="2"/>
  <c r="C40" i="2"/>
  <c r="C48" i="2"/>
  <c r="C56" i="2"/>
  <c r="C64" i="2"/>
  <c r="C72" i="2"/>
  <c r="C81" i="2"/>
  <c r="C89" i="2"/>
  <c r="C97" i="2"/>
  <c r="C105" i="2"/>
  <c r="C9" i="2"/>
  <c r="C17" i="2"/>
  <c r="C25" i="2"/>
  <c r="C33" i="2"/>
  <c r="C13" i="2"/>
  <c r="C21" i="2"/>
  <c r="C29" i="2"/>
  <c r="C37" i="2"/>
  <c r="C45" i="2"/>
  <c r="C53" i="2"/>
  <c r="C61" i="2"/>
  <c r="C69" i="2"/>
  <c r="C78" i="2"/>
  <c r="C86" i="2"/>
  <c r="C94" i="2"/>
  <c r="C102" i="2"/>
  <c r="C10" i="2"/>
  <c r="C28" i="2"/>
  <c r="C49" i="2"/>
  <c r="C65" i="2"/>
  <c r="C82" i="2"/>
  <c r="C98" i="2"/>
  <c r="C11" i="2"/>
  <c r="C34" i="2"/>
  <c r="C50" i="2"/>
  <c r="C66" i="2"/>
  <c r="C83" i="2"/>
  <c r="C99" i="2"/>
  <c r="C12" i="2"/>
  <c r="C35" i="2"/>
  <c r="C51" i="2"/>
  <c r="C67" i="2"/>
  <c r="C84" i="2"/>
  <c r="C100" i="2"/>
  <c r="C18" i="2"/>
  <c r="C36" i="2"/>
  <c r="C52" i="2"/>
  <c r="C68" i="2"/>
  <c r="C85" i="2"/>
  <c r="C101" i="2"/>
  <c r="C19" i="2"/>
  <c r="C41" i="2"/>
  <c r="C57" i="2"/>
  <c r="C73" i="2"/>
  <c r="C90" i="2"/>
  <c r="C106" i="2"/>
  <c r="C20" i="2"/>
  <c r="C42" i="2"/>
  <c r="C58" i="2"/>
  <c r="C74" i="2"/>
  <c r="C91" i="2"/>
  <c r="C27" i="2"/>
  <c r="C44" i="2"/>
  <c r="C60" i="2"/>
  <c r="C77" i="2"/>
  <c r="C93" i="2"/>
  <c r="C26" i="2"/>
  <c r="C43" i="2"/>
  <c r="C59" i="2"/>
  <c r="C92" i="2"/>
  <c r="C76" i="2"/>
  <c r="S6" i="1" l="1"/>
  <c r="S7" i="1"/>
  <c r="S8" i="1"/>
  <c r="S9" i="1"/>
  <c r="S10" i="1"/>
  <c r="S11" i="1"/>
  <c r="S12" i="1"/>
  <c r="S13" i="1"/>
  <c r="S14" i="1"/>
  <c r="S15" i="1"/>
  <c r="S16" i="1"/>
  <c r="S17" i="1"/>
  <c r="S20" i="1"/>
  <c r="S19" i="1"/>
  <c r="S22" i="1"/>
  <c r="S23" i="1"/>
  <c r="S21" i="1"/>
  <c r="S18" i="1"/>
  <c r="S25" i="1"/>
  <c r="S24" i="1"/>
  <c r="S26" i="1"/>
  <c r="S29" i="1"/>
  <c r="S27" i="1"/>
  <c r="S28" i="1"/>
  <c r="S32" i="1"/>
  <c r="S31" i="1"/>
  <c r="S34" i="1"/>
  <c r="S35" i="1"/>
  <c r="S37" i="1"/>
  <c r="S38" i="1"/>
  <c r="S41" i="1"/>
  <c r="S39" i="1"/>
  <c r="S40" i="1"/>
  <c r="S43" i="1"/>
  <c r="S42" i="1"/>
  <c r="S48" i="1"/>
  <c r="S46" i="1"/>
  <c r="S45" i="1"/>
  <c r="S44" i="1"/>
  <c r="S53" i="1"/>
  <c r="S30" i="1"/>
  <c r="S51" i="1"/>
  <c r="S49" i="1"/>
  <c r="S47" i="1"/>
  <c r="S50" i="1"/>
  <c r="S52" i="1"/>
  <c r="S54" i="1"/>
  <c r="S55" i="1"/>
  <c r="S96" i="1"/>
  <c r="S82" i="1"/>
  <c r="S56" i="1"/>
  <c r="S61" i="1"/>
  <c r="S106" i="1"/>
  <c r="S58" i="1"/>
  <c r="S77" i="1"/>
  <c r="S78" i="1"/>
  <c r="S64" i="1"/>
  <c r="S60" i="1"/>
  <c r="S57" i="1"/>
  <c r="S67" i="1"/>
  <c r="S97" i="1"/>
  <c r="S65" i="1"/>
  <c r="S69" i="1"/>
  <c r="S59" i="1"/>
  <c r="S83" i="1"/>
  <c r="S107" i="1"/>
  <c r="S63" i="1"/>
  <c r="S108" i="1"/>
  <c r="S68" i="1"/>
  <c r="S5" i="1"/>
  <c r="T4" i="1" l="1"/>
  <c r="U11" i="1" l="1"/>
  <c r="U17" i="1"/>
  <c r="U18" i="1"/>
  <c r="U28" i="1"/>
  <c r="U38" i="1"/>
  <c r="U48" i="1"/>
  <c r="U51" i="1"/>
  <c r="U55" i="1"/>
  <c r="U58" i="1"/>
  <c r="U67" i="1"/>
  <c r="U80" i="1"/>
  <c r="U70" i="1"/>
  <c r="U98" i="1"/>
  <c r="U90" i="1"/>
  <c r="U76" i="1"/>
  <c r="U91" i="1"/>
  <c r="U81" i="1"/>
  <c r="U100" i="1"/>
  <c r="U94" i="1"/>
  <c r="U87" i="1"/>
  <c r="U41" i="1"/>
  <c r="U97" i="1"/>
  <c r="U99" i="1"/>
  <c r="U101" i="1"/>
  <c r="U104" i="1"/>
  <c r="U13" i="1"/>
  <c r="U31" i="1"/>
  <c r="U45" i="1"/>
  <c r="U82" i="1"/>
  <c r="U65" i="1"/>
  <c r="U74" i="1"/>
  <c r="U88" i="1"/>
  <c r="U9" i="1"/>
  <c r="U15" i="1"/>
  <c r="U23" i="1"/>
  <c r="U29" i="1"/>
  <c r="U35" i="1"/>
  <c r="U43" i="1"/>
  <c r="U53" i="1"/>
  <c r="U52" i="1"/>
  <c r="U61" i="1"/>
  <c r="U60" i="1"/>
  <c r="U59" i="1"/>
  <c r="U72" i="1"/>
  <c r="U36" i="1"/>
  <c r="U92" i="1"/>
  <c r="U102" i="1"/>
  <c r="U103" i="1"/>
  <c r="U10" i="1"/>
  <c r="U16" i="1"/>
  <c r="U21" i="1"/>
  <c r="U27" i="1"/>
  <c r="U37" i="1"/>
  <c r="U42" i="1"/>
  <c r="U30" i="1"/>
  <c r="U54" i="1"/>
  <c r="U57" i="1"/>
  <c r="U83" i="1"/>
  <c r="U79" i="1"/>
  <c r="U75" i="1"/>
  <c r="U66" i="1"/>
  <c r="U85" i="1"/>
  <c r="U86" i="1"/>
  <c r="U95" i="1"/>
  <c r="U6" i="1"/>
  <c r="U12" i="1"/>
  <c r="U20" i="1"/>
  <c r="U25" i="1"/>
  <c r="U32" i="1"/>
  <c r="U46" i="1"/>
  <c r="U49" i="1"/>
  <c r="U96" i="1"/>
  <c r="U77" i="1"/>
  <c r="U63" i="1"/>
  <c r="U73" i="1"/>
  <c r="U62" i="1"/>
  <c r="U7" i="1"/>
  <c r="U19" i="1"/>
  <c r="U24" i="1"/>
  <c r="U39" i="1"/>
  <c r="U47" i="1"/>
  <c r="U78" i="1"/>
  <c r="U34" i="1"/>
  <c r="U69" i="1"/>
  <c r="U71" i="1"/>
  <c r="U40" i="1"/>
  <c r="U68" i="1"/>
  <c r="U8" i="1"/>
  <c r="U44" i="1"/>
  <c r="U84" i="1"/>
  <c r="U14" i="1"/>
  <c r="U50" i="1"/>
  <c r="U93" i="1"/>
  <c r="U22" i="1"/>
  <c r="U56" i="1"/>
  <c r="U89" i="1"/>
  <c r="U33" i="1"/>
  <c r="U26" i="1"/>
  <c r="U64" i="1"/>
  <c r="U105" i="1"/>
  <c r="U5" i="1"/>
  <c r="U4" i="1" l="1"/>
  <c r="L8" i="6"/>
  <c r="L3" i="6"/>
  <c r="B78" i="16" l="1"/>
  <c r="B61" i="16"/>
  <c r="B70" i="16"/>
  <c r="B8" i="16"/>
  <c r="O13" i="4" l="1"/>
  <c r="C13" i="4"/>
  <c r="I13" i="13" l="1"/>
  <c r="G11" i="13"/>
  <c r="G10" i="13"/>
  <c r="G9" i="13"/>
  <c r="L13" i="12"/>
  <c r="L12" i="12"/>
  <c r="L11" i="12"/>
  <c r="L10" i="12"/>
  <c r="L9" i="12"/>
  <c r="L8" i="12"/>
  <c r="L7" i="12"/>
  <c r="L6" i="12"/>
  <c r="L5" i="12"/>
  <c r="L4" i="12"/>
  <c r="E4" i="13" l="1"/>
  <c r="G4" i="13"/>
  <c r="E5" i="13"/>
  <c r="G5" i="13"/>
  <c r="E6" i="13"/>
  <c r="G6" i="13"/>
  <c r="E12" i="13"/>
  <c r="G12" i="13"/>
  <c r="E7" i="13"/>
  <c r="G7" i="13"/>
  <c r="E8" i="13"/>
  <c r="G8" i="13"/>
  <c r="E9" i="13"/>
  <c r="E11" i="13"/>
  <c r="E10" i="13"/>
  <c r="I4" i="13"/>
  <c r="I8" i="13"/>
  <c r="I5" i="13"/>
  <c r="I12" i="13"/>
  <c r="I11" i="13"/>
  <c r="I6" i="13"/>
  <c r="I9" i="13"/>
  <c r="I10" i="13"/>
  <c r="I7" i="13"/>
  <c r="J4" i="11"/>
  <c r="I4" i="11"/>
  <c r="H4" i="11"/>
  <c r="G4" i="11"/>
  <c r="F4" i="11"/>
  <c r="E4" i="11"/>
  <c r="D4" i="11"/>
  <c r="C4" i="11"/>
  <c r="B4" i="11"/>
  <c r="J4" i="10"/>
  <c r="I4" i="10"/>
  <c r="H4" i="10"/>
  <c r="G4" i="10"/>
  <c r="F4" i="10"/>
  <c r="E4" i="10"/>
  <c r="D4" i="10"/>
  <c r="C4" i="10"/>
  <c r="B4" i="10"/>
  <c r="S7" i="9"/>
  <c r="S11" i="9"/>
  <c r="S12" i="9"/>
  <c r="S13" i="9"/>
  <c r="Q6" i="9"/>
  <c r="Q10" i="9"/>
  <c r="Q11" i="9"/>
  <c r="Q12" i="9"/>
  <c r="Q13" i="9"/>
  <c r="O10" i="9"/>
  <c r="O11" i="9"/>
  <c r="O12" i="9"/>
  <c r="O13" i="9"/>
  <c r="M9" i="9"/>
  <c r="M10" i="9"/>
  <c r="M11" i="9"/>
  <c r="M12" i="9"/>
  <c r="M13" i="9"/>
  <c r="K9" i="9"/>
  <c r="K10" i="9"/>
  <c r="K11" i="9"/>
  <c r="K13" i="9"/>
  <c r="I8" i="9"/>
  <c r="I9" i="9"/>
  <c r="I10" i="9"/>
  <c r="I13" i="9"/>
  <c r="G8" i="9"/>
  <c r="G9" i="9"/>
  <c r="G13" i="9"/>
  <c r="E7" i="9"/>
  <c r="E8" i="9"/>
  <c r="E11" i="9"/>
  <c r="E12" i="9"/>
  <c r="E13" i="9"/>
  <c r="C13" i="9"/>
  <c r="B12" i="9"/>
  <c r="K12" i="9" s="1"/>
  <c r="B11" i="9"/>
  <c r="I11" i="9" s="1"/>
  <c r="B10" i="9"/>
  <c r="G10" i="9" s="1"/>
  <c r="B9" i="9"/>
  <c r="E9" i="9" s="1"/>
  <c r="B8" i="9"/>
  <c r="S8" i="9" s="1"/>
  <c r="B7" i="9"/>
  <c r="Q7" i="9" s="1"/>
  <c r="B6" i="9"/>
  <c r="O6" i="9" s="1"/>
  <c r="B5" i="9"/>
  <c r="M5" i="9" s="1"/>
  <c r="B4" i="9"/>
  <c r="S4" i="9" s="1"/>
  <c r="B5" i="8"/>
  <c r="G5" i="8" s="1"/>
  <c r="B6" i="8"/>
  <c r="G6" i="8" s="1"/>
  <c r="B7" i="8"/>
  <c r="B8" i="8"/>
  <c r="B9" i="8"/>
  <c r="E9" i="8" s="1"/>
  <c r="C9" i="8" s="1"/>
  <c r="B10" i="8"/>
  <c r="B11" i="8"/>
  <c r="E11" i="8" s="1"/>
  <c r="C11" i="8" s="1"/>
  <c r="B12" i="8"/>
  <c r="G12" i="8" s="1"/>
  <c r="B13" i="8"/>
  <c r="E13" i="8" s="1"/>
  <c r="C13" i="8" s="1"/>
  <c r="G7" i="8"/>
  <c r="G8" i="8"/>
  <c r="G9" i="8"/>
  <c r="G10" i="8"/>
  <c r="G11" i="8"/>
  <c r="G13" i="8"/>
  <c r="E7" i="8"/>
  <c r="C7" i="8" s="1"/>
  <c r="B4" i="8"/>
  <c r="G4" i="8" s="1"/>
  <c r="B79" i="16"/>
  <c r="B75" i="16"/>
  <c r="B7" i="16"/>
  <c r="L7" i="16"/>
  <c r="L8" i="16"/>
  <c r="L9" i="16"/>
  <c r="L10" i="16"/>
  <c r="L14" i="16"/>
  <c r="L11" i="16"/>
  <c r="L13" i="16"/>
  <c r="L15" i="16"/>
  <c r="L12" i="16"/>
  <c r="L16" i="16"/>
  <c r="L18" i="16"/>
  <c r="L24" i="16"/>
  <c r="L21" i="16"/>
  <c r="L19" i="16"/>
  <c r="L17" i="16"/>
  <c r="L26" i="16"/>
  <c r="L27" i="16"/>
  <c r="L33" i="16"/>
  <c r="L28" i="16"/>
  <c r="L29" i="16"/>
  <c r="L30" i="16"/>
  <c r="L34" i="16"/>
  <c r="L22" i="16"/>
  <c r="L31" i="16"/>
  <c r="L25" i="16"/>
  <c r="L20" i="16"/>
  <c r="L23" i="16"/>
  <c r="L32" i="16"/>
  <c r="L35" i="16"/>
  <c r="L36" i="16"/>
  <c r="L37" i="16"/>
  <c r="L38" i="16"/>
  <c r="L39" i="16"/>
  <c r="L40" i="16"/>
  <c r="L41" i="16"/>
  <c r="L42" i="16"/>
  <c r="L43" i="16"/>
  <c r="F7" i="16"/>
  <c r="F49" i="16"/>
  <c r="E7" i="16"/>
  <c r="E8" i="16"/>
  <c r="E9" i="16"/>
  <c r="E10" i="16"/>
  <c r="E14" i="16"/>
  <c r="E11" i="16"/>
  <c r="E13" i="16"/>
  <c r="E15" i="16"/>
  <c r="E12" i="16"/>
  <c r="E16" i="16"/>
  <c r="E18" i="16"/>
  <c r="E24" i="16"/>
  <c r="E21" i="16"/>
  <c r="E19" i="16"/>
  <c r="E17" i="16"/>
  <c r="E26" i="16"/>
  <c r="E27" i="16"/>
  <c r="E33" i="16"/>
  <c r="E28" i="16"/>
  <c r="E29" i="16"/>
  <c r="E30" i="16"/>
  <c r="E34" i="16"/>
  <c r="E22" i="16"/>
  <c r="E31" i="16"/>
  <c r="E25" i="16"/>
  <c r="E20" i="16"/>
  <c r="E23" i="16"/>
  <c r="E32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50" i="16"/>
  <c r="E53" i="16"/>
  <c r="E56" i="16"/>
  <c r="E57" i="16"/>
  <c r="E58" i="16"/>
  <c r="E54" i="16"/>
  <c r="E59" i="16"/>
  <c r="E60" i="16"/>
  <c r="E51" i="16"/>
  <c r="E55" i="16"/>
  <c r="E52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C35" i="16"/>
  <c r="C45" i="16"/>
  <c r="C46" i="16"/>
  <c r="C47" i="16"/>
  <c r="C48" i="16"/>
  <c r="C50" i="16"/>
  <c r="C53" i="16"/>
  <c r="C56" i="16"/>
  <c r="C57" i="16"/>
  <c r="C58" i="16"/>
  <c r="C54" i="16"/>
  <c r="C59" i="16"/>
  <c r="C60" i="16"/>
  <c r="C51" i="16"/>
  <c r="C55" i="16"/>
  <c r="C52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8" i="16"/>
  <c r="C9" i="16"/>
  <c r="C10" i="16"/>
  <c r="C14" i="16"/>
  <c r="C11" i="16"/>
  <c r="C13" i="16"/>
  <c r="C15" i="16"/>
  <c r="C12" i="16"/>
  <c r="C16" i="16"/>
  <c r="C18" i="16"/>
  <c r="C24" i="16"/>
  <c r="C21" i="16"/>
  <c r="C19" i="16"/>
  <c r="C17" i="16"/>
  <c r="C26" i="16"/>
  <c r="C27" i="16"/>
  <c r="C33" i="16"/>
  <c r="C28" i="16"/>
  <c r="C29" i="16"/>
  <c r="C30" i="16"/>
  <c r="C34" i="16"/>
  <c r="C22" i="16"/>
  <c r="C31" i="16"/>
  <c r="C25" i="16"/>
  <c r="C20" i="16"/>
  <c r="C23" i="16"/>
  <c r="C32" i="16"/>
  <c r="C36" i="16"/>
  <c r="C37" i="16"/>
  <c r="C38" i="16"/>
  <c r="C39" i="16"/>
  <c r="C40" i="16"/>
  <c r="C41" i="16"/>
  <c r="C42" i="16"/>
  <c r="C43" i="16"/>
  <c r="C44" i="16"/>
  <c r="D78" i="16"/>
  <c r="N49" i="16"/>
  <c r="E6" i="9" l="1"/>
  <c r="G7" i="9"/>
  <c r="S5" i="9"/>
  <c r="O5" i="9"/>
  <c r="E4" i="9"/>
  <c r="E5" i="9"/>
  <c r="G6" i="9"/>
  <c r="I7" i="9"/>
  <c r="K8" i="9"/>
  <c r="G4" i="9"/>
  <c r="G5" i="9"/>
  <c r="I6" i="9"/>
  <c r="K7" i="9"/>
  <c r="M8" i="9"/>
  <c r="C8" i="9" s="1"/>
  <c r="O9" i="9"/>
  <c r="C9" i="9" s="1"/>
  <c r="Q5" i="9"/>
  <c r="S6" i="9"/>
  <c r="E5" i="8"/>
  <c r="C5" i="8" s="1"/>
  <c r="I4" i="9"/>
  <c r="G12" i="9"/>
  <c r="I5" i="9"/>
  <c r="K6" i="9"/>
  <c r="M7" i="9"/>
  <c r="O8" i="9"/>
  <c r="Q9" i="9"/>
  <c r="S10" i="9"/>
  <c r="K4" i="9"/>
  <c r="E10" i="9"/>
  <c r="C10" i="9" s="1"/>
  <c r="G11" i="9"/>
  <c r="C11" i="9" s="1"/>
  <c r="I12" i="9"/>
  <c r="C12" i="9" s="1"/>
  <c r="K5" i="9"/>
  <c r="M6" i="9"/>
  <c r="O7" i="9"/>
  <c r="Q8" i="9"/>
  <c r="S9" i="9"/>
  <c r="M4" i="9"/>
  <c r="C4" i="9" s="1"/>
  <c r="O4" i="9"/>
  <c r="Q4" i="9"/>
  <c r="E4" i="8"/>
  <c r="C4" i="8" s="1"/>
  <c r="E6" i="8"/>
  <c r="C6" i="8" s="1"/>
  <c r="E8" i="8"/>
  <c r="C8" i="8" s="1"/>
  <c r="E10" i="8"/>
  <c r="C10" i="8" s="1"/>
  <c r="E12" i="8"/>
  <c r="C12" i="8" s="1"/>
  <c r="B77" i="16"/>
  <c r="D77" i="16" s="1"/>
  <c r="C5" i="9" l="1"/>
  <c r="C7" i="9"/>
  <c r="C6" i="9"/>
  <c r="B76" i="16"/>
  <c r="D76" i="16" s="1"/>
  <c r="D75" i="16" l="1"/>
  <c r="B74" i="16" l="1"/>
  <c r="D74" i="16" s="1"/>
  <c r="B73" i="16" l="1"/>
  <c r="D73" i="16" s="1"/>
  <c r="K49" i="16"/>
  <c r="J49" i="16"/>
  <c r="L48" i="16"/>
  <c r="L50" i="16"/>
  <c r="L54" i="16"/>
  <c r="L51" i="16"/>
  <c r="L55" i="16"/>
  <c r="L52" i="16"/>
  <c r="L61" i="16"/>
  <c r="L62" i="16"/>
  <c r="L63" i="16"/>
  <c r="L64" i="16"/>
  <c r="L65" i="16"/>
  <c r="L66" i="16"/>
  <c r="L67" i="16"/>
  <c r="L6" i="16"/>
  <c r="C79" i="16"/>
  <c r="B72" i="16" l="1"/>
  <c r="D72" i="16" s="1"/>
  <c r="M49" i="16"/>
  <c r="E49" i="16" s="1"/>
  <c r="L49" i="16"/>
  <c r="D79" i="16"/>
  <c r="B71" i="16" l="1"/>
  <c r="D71" i="16" s="1"/>
  <c r="G49" i="16"/>
  <c r="C49" i="16" s="1"/>
  <c r="G7" i="16"/>
  <c r="C7" i="16" s="1"/>
  <c r="D70" i="16" l="1"/>
  <c r="G6" i="16"/>
  <c r="C6" i="16" s="1"/>
  <c r="B69" i="16" l="1"/>
  <c r="D69" i="16" s="1"/>
  <c r="B68" i="16" l="1"/>
  <c r="D68" i="16" s="1"/>
  <c r="K19" i="6"/>
  <c r="J19" i="6"/>
  <c r="I19" i="6"/>
  <c r="H19" i="6"/>
  <c r="G19" i="6"/>
  <c r="G8" i="6" s="1"/>
  <c r="F19" i="6"/>
  <c r="E19" i="6"/>
  <c r="D19" i="6"/>
  <c r="C19" i="6"/>
  <c r="K14" i="6"/>
  <c r="K9" i="6"/>
  <c r="K8" i="6" s="1"/>
  <c r="J9" i="6"/>
  <c r="I9" i="6"/>
  <c r="H9" i="6"/>
  <c r="G9" i="6"/>
  <c r="F9" i="6"/>
  <c r="E9" i="6"/>
  <c r="E8" i="6" s="1"/>
  <c r="D9" i="6"/>
  <c r="D8" i="6" s="1"/>
  <c r="C9" i="6"/>
  <c r="F8" i="6"/>
  <c r="K3" i="6"/>
  <c r="I8" i="6" l="1"/>
  <c r="H8" i="6"/>
  <c r="J8" i="6"/>
  <c r="C8" i="6"/>
  <c r="B67" i="16"/>
  <c r="D67" i="16" s="1"/>
  <c r="B66" i="16" l="1"/>
  <c r="D66" i="16" s="1"/>
  <c r="B65" i="16" l="1"/>
  <c r="D65" i="16" s="1"/>
  <c r="B64" i="16" l="1"/>
  <c r="D64" i="16" s="1"/>
  <c r="B63" i="16" l="1"/>
  <c r="D63" i="16" s="1"/>
  <c r="B62" i="16" l="1"/>
  <c r="D62" i="16" s="1"/>
  <c r="D61" i="16" l="1"/>
  <c r="B52" i="16" l="1"/>
  <c r="D52" i="16" s="1"/>
  <c r="B55" i="16" l="1"/>
  <c r="D55" i="16" s="1"/>
  <c r="H55" i="16"/>
  <c r="B51" i="16" l="1"/>
  <c r="D51" i="16" s="1"/>
  <c r="H51" i="16"/>
  <c r="B60" i="16" l="1"/>
  <c r="D60" i="16" s="1"/>
  <c r="H60" i="16"/>
  <c r="B59" i="16" l="1"/>
  <c r="D59" i="16" s="1"/>
  <c r="H59" i="16"/>
  <c r="B54" i="16" l="1"/>
  <c r="D54" i="16" s="1"/>
  <c r="H54" i="16"/>
  <c r="B58" i="16" l="1"/>
  <c r="D58" i="16" s="1"/>
  <c r="H58" i="16"/>
  <c r="B57" i="16" l="1"/>
  <c r="D57" i="16" s="1"/>
  <c r="H57" i="16"/>
  <c r="B56" i="16" l="1"/>
  <c r="D56" i="16" s="1"/>
  <c r="H56" i="16"/>
  <c r="M13" i="5"/>
  <c r="M7" i="5"/>
  <c r="M3" i="5"/>
  <c r="L16" i="5"/>
  <c r="L13" i="5"/>
  <c r="L7" i="5"/>
  <c r="L3" i="5"/>
  <c r="B53" i="16" l="1"/>
  <c r="D53" i="16" s="1"/>
  <c r="H53" i="16"/>
  <c r="O12" i="4"/>
  <c r="K12" i="4"/>
  <c r="G12" i="4"/>
  <c r="C12" i="4"/>
  <c r="B12" i="4"/>
  <c r="O11" i="4"/>
  <c r="K11" i="4"/>
  <c r="G11" i="4"/>
  <c r="C11" i="4"/>
  <c r="O10" i="4"/>
  <c r="K10" i="4"/>
  <c r="G10" i="4"/>
  <c r="C10" i="4"/>
  <c r="B10" i="4"/>
  <c r="O9" i="4"/>
  <c r="K9" i="4"/>
  <c r="G9" i="4"/>
  <c r="C9" i="4"/>
  <c r="B9" i="4"/>
  <c r="O8" i="4"/>
  <c r="K8" i="4"/>
  <c r="G8" i="4"/>
  <c r="B8" i="4" s="1"/>
  <c r="C8" i="4"/>
  <c r="O7" i="4"/>
  <c r="K7" i="4"/>
  <c r="G7" i="4"/>
  <c r="C7" i="4"/>
  <c r="B7" i="4"/>
  <c r="O6" i="4"/>
  <c r="K6" i="4"/>
  <c r="G6" i="4"/>
  <c r="C6" i="4"/>
  <c r="O5" i="4"/>
  <c r="K5" i="4"/>
  <c r="G5" i="4"/>
  <c r="C5" i="4"/>
  <c r="B5" i="4" s="1"/>
  <c r="O4" i="4"/>
  <c r="K4" i="4"/>
  <c r="B4" i="4" s="1"/>
  <c r="G4" i="4"/>
  <c r="C4" i="4"/>
  <c r="B6" i="4" l="1"/>
  <c r="B11" i="4"/>
  <c r="B50" i="16"/>
  <c r="D50" i="16" s="1"/>
  <c r="H50" i="16"/>
  <c r="O157" i="1"/>
  <c r="M157" i="1"/>
  <c r="K157" i="1"/>
  <c r="I157" i="1"/>
  <c r="G157" i="1"/>
  <c r="E157" i="1"/>
  <c r="C157" i="1"/>
  <c r="O139" i="1"/>
  <c r="M139" i="1"/>
  <c r="K139" i="1"/>
  <c r="I139" i="1"/>
  <c r="G139" i="1"/>
  <c r="E139" i="1"/>
  <c r="C139" i="1"/>
  <c r="I149" i="1"/>
  <c r="G149" i="1"/>
  <c r="I148" i="1"/>
  <c r="C148" i="1"/>
  <c r="M142" i="1"/>
  <c r="I142" i="1"/>
  <c r="C142" i="1"/>
  <c r="Q125" i="1"/>
  <c r="O125" i="1"/>
  <c r="M125" i="1"/>
  <c r="I125" i="1"/>
  <c r="G125" i="1"/>
  <c r="O133" i="1"/>
  <c r="M133" i="1"/>
  <c r="K133" i="1"/>
  <c r="I133" i="1"/>
  <c r="G133" i="1"/>
  <c r="E133" i="1"/>
  <c r="Q86" i="1"/>
  <c r="O86" i="1"/>
  <c r="M86" i="1"/>
  <c r="K86" i="1"/>
  <c r="E86" i="1"/>
  <c r="C86" i="1"/>
  <c r="M143" i="1"/>
  <c r="K143" i="1"/>
  <c r="I143" i="1"/>
  <c r="G143" i="1"/>
  <c r="E143" i="1"/>
  <c r="C143" i="1"/>
  <c r="Q126" i="1"/>
  <c r="O126" i="1"/>
  <c r="M126" i="1"/>
  <c r="K126" i="1"/>
  <c r="O140" i="1"/>
  <c r="Q131" i="1"/>
  <c r="O131" i="1"/>
  <c r="O95" i="1"/>
  <c r="O138" i="1"/>
  <c r="I138" i="1"/>
  <c r="O132" i="1"/>
  <c r="K132" i="1"/>
  <c r="I132" i="1"/>
  <c r="E132" i="1"/>
  <c r="C132" i="1"/>
  <c r="Q130" i="1"/>
  <c r="O130" i="1"/>
  <c r="K130" i="1"/>
  <c r="E130" i="1"/>
  <c r="K145" i="1"/>
  <c r="I145" i="1"/>
  <c r="E145" i="1"/>
  <c r="Q129" i="1"/>
  <c r="G129" i="1"/>
  <c r="E129" i="1"/>
  <c r="Q94" i="1"/>
  <c r="O94" i="1"/>
  <c r="M94" i="1"/>
  <c r="K94" i="1"/>
  <c r="I94" i="1"/>
  <c r="G94" i="1"/>
  <c r="E94" i="1"/>
  <c r="C94" i="1"/>
  <c r="O137" i="1"/>
  <c r="K137" i="1"/>
  <c r="E137" i="1"/>
  <c r="C137" i="1"/>
  <c r="C103" i="1"/>
  <c r="O136" i="1"/>
  <c r="M136" i="1"/>
  <c r="K136" i="1"/>
  <c r="C136" i="1"/>
  <c r="E155" i="1"/>
  <c r="K144" i="1"/>
  <c r="Q128" i="1"/>
  <c r="I150" i="1"/>
  <c r="M102" i="1"/>
  <c r="C156" i="1"/>
  <c r="O135" i="1"/>
  <c r="E154" i="1"/>
  <c r="I147" i="1"/>
  <c r="G147" i="1"/>
  <c r="E147" i="1"/>
  <c r="G93" i="1"/>
  <c r="M141" i="1"/>
  <c r="K141" i="1"/>
  <c r="K101" i="1"/>
  <c r="C101" i="1"/>
  <c r="Q100" i="1"/>
  <c r="O100" i="1"/>
  <c r="M100" i="1"/>
  <c r="K100" i="1"/>
  <c r="G100" i="1"/>
  <c r="C100" i="1"/>
  <c r="Q127" i="1"/>
  <c r="Q92" i="1"/>
  <c r="I92" i="1"/>
  <c r="G92" i="1"/>
  <c r="E92" i="1"/>
  <c r="C92" i="1"/>
  <c r="I146" i="1"/>
  <c r="Q124" i="1"/>
  <c r="O124" i="1"/>
  <c r="M124" i="1"/>
  <c r="K124" i="1"/>
  <c r="I124" i="1"/>
  <c r="G124" i="1"/>
  <c r="E124" i="1"/>
  <c r="C124" i="1"/>
  <c r="G152" i="1"/>
  <c r="C152" i="1"/>
  <c r="G151" i="1"/>
  <c r="O134" i="1"/>
  <c r="K134" i="1"/>
  <c r="I134" i="1"/>
  <c r="G134" i="1"/>
  <c r="E134" i="1"/>
  <c r="C134" i="1"/>
  <c r="E153" i="1"/>
  <c r="S123" i="1"/>
  <c r="C123" i="1"/>
  <c r="S99" i="1"/>
  <c r="S91" i="1"/>
  <c r="Q91" i="1"/>
  <c r="O91" i="1"/>
  <c r="S122" i="1"/>
  <c r="O122" i="1"/>
  <c r="M122" i="1"/>
  <c r="I122" i="1"/>
  <c r="G122" i="1"/>
  <c r="S121" i="1"/>
  <c r="Q121" i="1"/>
  <c r="M121" i="1"/>
  <c r="K121" i="1"/>
  <c r="G121" i="1"/>
  <c r="C121" i="1"/>
  <c r="S71" i="1"/>
  <c r="Q71" i="1"/>
  <c r="O71" i="1"/>
  <c r="M71" i="1"/>
  <c r="K71" i="1"/>
  <c r="I71" i="1"/>
  <c r="G71" i="1"/>
  <c r="E71" i="1"/>
  <c r="C71" i="1"/>
  <c r="S120" i="1"/>
  <c r="K120" i="1"/>
  <c r="G120" i="1"/>
  <c r="E120" i="1"/>
  <c r="C120" i="1"/>
  <c r="S119" i="1"/>
  <c r="S76" i="1"/>
  <c r="Q76" i="1"/>
  <c r="S118" i="1"/>
  <c r="S117" i="1"/>
  <c r="O117" i="1"/>
  <c r="I117" i="1"/>
  <c r="S116" i="1"/>
  <c r="S115" i="1"/>
  <c r="O115" i="1"/>
  <c r="M115" i="1"/>
  <c r="K115" i="1"/>
  <c r="I115" i="1"/>
  <c r="E115" i="1"/>
  <c r="S114" i="1"/>
  <c r="M114" i="1"/>
  <c r="I114" i="1"/>
  <c r="E114" i="1"/>
  <c r="C114" i="1"/>
  <c r="S90" i="1"/>
  <c r="Q90" i="1"/>
  <c r="O90" i="1"/>
  <c r="M90" i="1"/>
  <c r="K90" i="1"/>
  <c r="I90" i="1"/>
  <c r="G90" i="1"/>
  <c r="E90" i="1"/>
  <c r="C90" i="1"/>
  <c r="S85" i="1"/>
  <c r="M85" i="1"/>
  <c r="K85" i="1"/>
  <c r="I85" i="1"/>
  <c r="E85" i="1"/>
  <c r="C85" i="1"/>
  <c r="S113" i="1"/>
  <c r="M113" i="1"/>
  <c r="G113" i="1"/>
  <c r="S89" i="1"/>
  <c r="Q89" i="1"/>
  <c r="O89" i="1"/>
  <c r="M89" i="1"/>
  <c r="K89" i="1"/>
  <c r="I89" i="1"/>
  <c r="G89" i="1"/>
  <c r="S88" i="1"/>
  <c r="M88" i="1"/>
  <c r="K88" i="1"/>
  <c r="G88" i="1"/>
  <c r="E88" i="1"/>
  <c r="S112" i="1"/>
  <c r="Q112" i="1"/>
  <c r="O112" i="1"/>
  <c r="M112" i="1"/>
  <c r="K112" i="1"/>
  <c r="I112" i="1"/>
  <c r="G112" i="1"/>
  <c r="E112" i="1"/>
  <c r="S98" i="1"/>
  <c r="O98" i="1"/>
  <c r="M98" i="1"/>
  <c r="I98" i="1"/>
  <c r="G98" i="1"/>
  <c r="C98" i="1"/>
  <c r="S66" i="1"/>
  <c r="O66" i="1"/>
  <c r="M66" i="1"/>
  <c r="K66" i="1"/>
  <c r="G66" i="1"/>
  <c r="E66" i="1"/>
  <c r="S111" i="1"/>
  <c r="K111" i="1"/>
  <c r="I111" i="1"/>
  <c r="G111" i="1"/>
  <c r="S110" i="1"/>
  <c r="I110" i="1"/>
  <c r="E110" i="1"/>
  <c r="C110" i="1"/>
  <c r="S109" i="1"/>
  <c r="Q109" i="1"/>
  <c r="O109" i="1"/>
  <c r="M109" i="1"/>
  <c r="K109" i="1"/>
  <c r="I109" i="1"/>
  <c r="G109" i="1"/>
  <c r="E109" i="1"/>
  <c r="C109" i="1"/>
  <c r="S62" i="1"/>
  <c r="Q62" i="1"/>
  <c r="O62" i="1"/>
  <c r="M62" i="1"/>
  <c r="K62" i="1"/>
  <c r="I62" i="1"/>
  <c r="G62" i="1"/>
  <c r="E62" i="1"/>
  <c r="C62" i="1"/>
  <c r="S70" i="1"/>
  <c r="Q70" i="1"/>
  <c r="O70" i="1"/>
  <c r="M70" i="1"/>
  <c r="K70" i="1"/>
  <c r="I70" i="1"/>
  <c r="G70" i="1"/>
  <c r="E70" i="1"/>
  <c r="C70" i="1"/>
  <c r="S75" i="1"/>
  <c r="Q75" i="1"/>
  <c r="O75" i="1"/>
  <c r="M75" i="1"/>
  <c r="K75" i="1"/>
  <c r="I75" i="1"/>
  <c r="G75" i="1"/>
  <c r="E75" i="1"/>
  <c r="C75" i="1"/>
  <c r="S36" i="1"/>
  <c r="Q36" i="1"/>
  <c r="O36" i="1"/>
  <c r="M36" i="1"/>
  <c r="K36" i="1"/>
  <c r="I36" i="1"/>
  <c r="G36" i="1"/>
  <c r="E36" i="1"/>
  <c r="C36" i="1"/>
  <c r="S84" i="1"/>
  <c r="Q84" i="1"/>
  <c r="M84" i="1"/>
  <c r="K84" i="1"/>
  <c r="S74" i="1"/>
  <c r="Q74" i="1"/>
  <c r="O74" i="1"/>
  <c r="M74" i="1"/>
  <c r="K74" i="1"/>
  <c r="I74" i="1"/>
  <c r="G74" i="1"/>
  <c r="E74" i="1"/>
  <c r="C74" i="1"/>
  <c r="S73" i="1"/>
  <c r="Q73" i="1"/>
  <c r="O73" i="1"/>
  <c r="M73" i="1"/>
  <c r="K73" i="1"/>
  <c r="I73" i="1"/>
  <c r="G73" i="1"/>
  <c r="E73" i="1"/>
  <c r="C73" i="1"/>
  <c r="S80" i="1"/>
  <c r="Q80" i="1"/>
  <c r="O80" i="1"/>
  <c r="M80" i="1"/>
  <c r="K80" i="1"/>
  <c r="I80" i="1"/>
  <c r="G80" i="1"/>
  <c r="E80" i="1"/>
  <c r="C80" i="1"/>
  <c r="S79" i="1"/>
  <c r="Q79" i="1"/>
  <c r="O79" i="1"/>
  <c r="M79" i="1"/>
  <c r="K79" i="1"/>
  <c r="I79" i="1"/>
  <c r="G79" i="1"/>
  <c r="E79" i="1"/>
  <c r="C79" i="1"/>
  <c r="S72" i="1"/>
  <c r="Q72" i="1"/>
  <c r="O72" i="1"/>
  <c r="M72" i="1"/>
  <c r="K72" i="1"/>
  <c r="I72" i="1"/>
  <c r="G72" i="1"/>
  <c r="E72" i="1"/>
  <c r="C72" i="1"/>
  <c r="Q68" i="1"/>
  <c r="O68" i="1"/>
  <c r="M68" i="1"/>
  <c r="K68" i="1"/>
  <c r="I68" i="1"/>
  <c r="G68" i="1"/>
  <c r="E68" i="1"/>
  <c r="C68" i="1"/>
  <c r="M108" i="1"/>
  <c r="K108" i="1"/>
  <c r="E108" i="1"/>
  <c r="C108" i="1"/>
  <c r="Q63" i="1"/>
  <c r="O63" i="1"/>
  <c r="M63" i="1"/>
  <c r="K63" i="1"/>
  <c r="I63" i="1"/>
  <c r="E63" i="1"/>
  <c r="C63" i="1"/>
  <c r="Q107" i="1"/>
  <c r="O107" i="1"/>
  <c r="M107" i="1"/>
  <c r="K107" i="1"/>
  <c r="I107" i="1"/>
  <c r="G107" i="1"/>
  <c r="E107" i="1"/>
  <c r="C107" i="1"/>
  <c r="Q83" i="1"/>
  <c r="O83" i="1"/>
  <c r="M83" i="1"/>
  <c r="K83" i="1"/>
  <c r="I83" i="1"/>
  <c r="G83" i="1"/>
  <c r="E83" i="1"/>
  <c r="C83" i="1"/>
  <c r="Q69" i="1"/>
  <c r="O69" i="1"/>
  <c r="M69" i="1"/>
  <c r="K69" i="1"/>
  <c r="I69" i="1"/>
  <c r="G69" i="1"/>
  <c r="E69" i="1"/>
  <c r="C69" i="1"/>
  <c r="Q65" i="1"/>
  <c r="O65" i="1"/>
  <c r="M65" i="1"/>
  <c r="K65" i="1"/>
  <c r="I65" i="1"/>
  <c r="G65" i="1"/>
  <c r="E65" i="1"/>
  <c r="C65" i="1"/>
  <c r="Q97" i="1"/>
  <c r="O97" i="1"/>
  <c r="M97" i="1"/>
  <c r="K97" i="1"/>
  <c r="I97" i="1"/>
  <c r="G97" i="1"/>
  <c r="E97" i="1"/>
  <c r="C97" i="1"/>
  <c r="Q67" i="1"/>
  <c r="O67" i="1"/>
  <c r="M67" i="1"/>
  <c r="K67" i="1"/>
  <c r="I67" i="1"/>
  <c r="G67" i="1"/>
  <c r="E67" i="1"/>
  <c r="C67" i="1"/>
  <c r="Q57" i="1"/>
  <c r="O57" i="1"/>
  <c r="M57" i="1"/>
  <c r="K57" i="1"/>
  <c r="I57" i="1"/>
  <c r="G57" i="1"/>
  <c r="E57" i="1"/>
  <c r="C57" i="1"/>
  <c r="Q60" i="1"/>
  <c r="O60" i="1"/>
  <c r="M60" i="1"/>
  <c r="K60" i="1"/>
  <c r="I60" i="1"/>
  <c r="G60" i="1"/>
  <c r="E60" i="1"/>
  <c r="C60" i="1"/>
  <c r="Q64" i="1"/>
  <c r="O64" i="1"/>
  <c r="M64" i="1"/>
  <c r="K64" i="1"/>
  <c r="I64" i="1"/>
  <c r="G64" i="1"/>
  <c r="E64" i="1"/>
  <c r="C64" i="1"/>
  <c r="Q78" i="1"/>
  <c r="O78" i="1"/>
  <c r="M78" i="1"/>
  <c r="K78" i="1"/>
  <c r="I78" i="1"/>
  <c r="G78" i="1"/>
  <c r="E78" i="1"/>
  <c r="C78" i="1"/>
  <c r="Q77" i="1"/>
  <c r="O77" i="1"/>
  <c r="M77" i="1"/>
  <c r="K77" i="1"/>
  <c r="I77" i="1"/>
  <c r="C77" i="1"/>
  <c r="Q58" i="1"/>
  <c r="O58" i="1"/>
  <c r="M58" i="1"/>
  <c r="K58" i="1"/>
  <c r="I58" i="1"/>
  <c r="G58" i="1"/>
  <c r="E58" i="1"/>
  <c r="C58" i="1"/>
  <c r="Q106" i="1"/>
  <c r="M106" i="1"/>
  <c r="K106" i="1"/>
  <c r="I106" i="1"/>
  <c r="G106" i="1"/>
  <c r="Q61" i="1"/>
  <c r="O61" i="1"/>
  <c r="M61" i="1"/>
  <c r="K61" i="1"/>
  <c r="I61" i="1"/>
  <c r="G61" i="1"/>
  <c r="E61" i="1"/>
  <c r="Q56" i="1"/>
  <c r="O56" i="1"/>
  <c r="M56" i="1"/>
  <c r="K56" i="1"/>
  <c r="I56" i="1"/>
  <c r="G56" i="1"/>
  <c r="E56" i="1"/>
  <c r="C56" i="1"/>
  <c r="Q82" i="1"/>
  <c r="O96" i="1"/>
  <c r="M96" i="1"/>
  <c r="K96" i="1"/>
  <c r="I96" i="1"/>
  <c r="G96" i="1"/>
  <c r="E96" i="1"/>
  <c r="Q55" i="1"/>
  <c r="O55" i="1"/>
  <c r="M55" i="1"/>
  <c r="K55" i="1"/>
  <c r="I55" i="1"/>
  <c r="G55" i="1"/>
  <c r="E55" i="1"/>
  <c r="C55" i="1"/>
  <c r="Q54" i="1"/>
  <c r="O54" i="1"/>
  <c r="M54" i="1"/>
  <c r="K54" i="1"/>
  <c r="I54" i="1"/>
  <c r="G54" i="1"/>
  <c r="E54" i="1"/>
  <c r="C54" i="1"/>
  <c r="Q52" i="1"/>
  <c r="O52" i="1"/>
  <c r="M52" i="1"/>
  <c r="K52" i="1"/>
  <c r="I52" i="1"/>
  <c r="G52" i="1"/>
  <c r="E52" i="1"/>
  <c r="C52" i="1"/>
  <c r="Q50" i="1"/>
  <c r="O50" i="1"/>
  <c r="M50" i="1"/>
  <c r="K50" i="1"/>
  <c r="I50" i="1"/>
  <c r="G50" i="1"/>
  <c r="E50" i="1"/>
  <c r="C50" i="1"/>
  <c r="Q47" i="1"/>
  <c r="O47" i="1"/>
  <c r="M47" i="1"/>
  <c r="K47" i="1"/>
  <c r="I47" i="1"/>
  <c r="G47" i="1"/>
  <c r="E47" i="1"/>
  <c r="C47" i="1"/>
  <c r="Q49" i="1"/>
  <c r="O49" i="1"/>
  <c r="M49" i="1"/>
  <c r="K49" i="1"/>
  <c r="I49" i="1"/>
  <c r="G49" i="1"/>
  <c r="E49" i="1"/>
  <c r="C49" i="1"/>
  <c r="Q51" i="1"/>
  <c r="O51" i="1"/>
  <c r="M51" i="1"/>
  <c r="K51" i="1"/>
  <c r="I51" i="1"/>
  <c r="G51" i="1"/>
  <c r="E51" i="1"/>
  <c r="C51" i="1"/>
  <c r="Q30" i="1"/>
  <c r="O30" i="1"/>
  <c r="M30" i="1"/>
  <c r="K30" i="1"/>
  <c r="I30" i="1"/>
  <c r="G30" i="1"/>
  <c r="E30" i="1"/>
  <c r="C30" i="1"/>
  <c r="Q53" i="1"/>
  <c r="O53" i="1"/>
  <c r="M53" i="1"/>
  <c r="K53" i="1"/>
  <c r="I53" i="1"/>
  <c r="E53" i="1"/>
  <c r="C53" i="1"/>
  <c r="Q44" i="1"/>
  <c r="O44" i="1"/>
  <c r="M44" i="1"/>
  <c r="K44" i="1"/>
  <c r="I44" i="1"/>
  <c r="G44" i="1"/>
  <c r="E44" i="1"/>
  <c r="C44" i="1"/>
  <c r="Q45" i="1"/>
  <c r="O45" i="1"/>
  <c r="M45" i="1"/>
  <c r="K45" i="1"/>
  <c r="I45" i="1"/>
  <c r="G45" i="1"/>
  <c r="E45" i="1"/>
  <c r="C45" i="1"/>
  <c r="Q46" i="1"/>
  <c r="O46" i="1"/>
  <c r="M46" i="1"/>
  <c r="K46" i="1"/>
  <c r="I46" i="1"/>
  <c r="G46" i="1"/>
  <c r="E46" i="1"/>
  <c r="C46" i="1"/>
  <c r="Q48" i="1"/>
  <c r="O48" i="1"/>
  <c r="M48" i="1"/>
  <c r="K48" i="1"/>
  <c r="I48" i="1"/>
  <c r="G48" i="1"/>
  <c r="E48" i="1"/>
  <c r="C48" i="1"/>
  <c r="Q42" i="1"/>
  <c r="O42" i="1"/>
  <c r="M42" i="1"/>
  <c r="K42" i="1"/>
  <c r="I42" i="1"/>
  <c r="G42" i="1"/>
  <c r="E42" i="1"/>
  <c r="C42" i="1"/>
  <c r="Q43" i="1"/>
  <c r="O43" i="1"/>
  <c r="M43" i="1"/>
  <c r="K43" i="1"/>
  <c r="I43" i="1"/>
  <c r="G43" i="1"/>
  <c r="E43" i="1"/>
  <c r="C43" i="1"/>
  <c r="Q40" i="1"/>
  <c r="O40" i="1"/>
  <c r="M40" i="1"/>
  <c r="K40" i="1"/>
  <c r="I40" i="1"/>
  <c r="G40" i="1"/>
  <c r="E40" i="1"/>
  <c r="C40" i="1"/>
  <c r="Q39" i="1"/>
  <c r="O39" i="1"/>
  <c r="M39" i="1"/>
  <c r="K39" i="1"/>
  <c r="I39" i="1"/>
  <c r="G39" i="1"/>
  <c r="E39" i="1"/>
  <c r="C39" i="1"/>
  <c r="Q41" i="1"/>
  <c r="O41" i="1"/>
  <c r="M41" i="1"/>
  <c r="K41" i="1"/>
  <c r="I41" i="1"/>
  <c r="G41" i="1"/>
  <c r="E41" i="1"/>
  <c r="C41" i="1"/>
  <c r="Q38" i="1"/>
  <c r="O38" i="1"/>
  <c r="M38" i="1"/>
  <c r="K38" i="1"/>
  <c r="I38" i="1"/>
  <c r="G38" i="1"/>
  <c r="E38" i="1"/>
  <c r="C38" i="1"/>
  <c r="Q37" i="1"/>
  <c r="O37" i="1"/>
  <c r="M37" i="1"/>
  <c r="K37" i="1"/>
  <c r="I37" i="1"/>
  <c r="G37" i="1"/>
  <c r="E37" i="1"/>
  <c r="C37" i="1"/>
  <c r="Q35" i="1"/>
  <c r="O35" i="1"/>
  <c r="M35" i="1"/>
  <c r="K35" i="1"/>
  <c r="I35" i="1"/>
  <c r="G35" i="1"/>
  <c r="E35" i="1"/>
  <c r="C35" i="1"/>
  <c r="Q34" i="1"/>
  <c r="O34" i="1"/>
  <c r="M34" i="1"/>
  <c r="K34" i="1"/>
  <c r="I34" i="1"/>
  <c r="G34" i="1"/>
  <c r="E34" i="1"/>
  <c r="C34" i="1"/>
  <c r="Q31" i="1"/>
  <c r="O31" i="1"/>
  <c r="M31" i="1"/>
  <c r="K31" i="1"/>
  <c r="I31" i="1"/>
  <c r="G31" i="1"/>
  <c r="E31" i="1"/>
  <c r="C31" i="1"/>
  <c r="Q32" i="1"/>
  <c r="O32" i="1"/>
  <c r="M32" i="1"/>
  <c r="K32" i="1"/>
  <c r="I32" i="1"/>
  <c r="G32" i="1"/>
  <c r="E32" i="1"/>
  <c r="C32" i="1"/>
  <c r="Q28" i="1"/>
  <c r="O28" i="1"/>
  <c r="M28" i="1"/>
  <c r="K28" i="1"/>
  <c r="I28" i="1"/>
  <c r="G28" i="1"/>
  <c r="E28" i="1"/>
  <c r="C28" i="1"/>
  <c r="Q27" i="1"/>
  <c r="O27" i="1"/>
  <c r="M27" i="1"/>
  <c r="K27" i="1"/>
  <c r="I27" i="1"/>
  <c r="G27" i="1"/>
  <c r="E27" i="1"/>
  <c r="C27" i="1"/>
  <c r="Q29" i="1"/>
  <c r="O29" i="1"/>
  <c r="M29" i="1"/>
  <c r="K29" i="1"/>
  <c r="I29" i="1"/>
  <c r="G29" i="1"/>
  <c r="E29" i="1"/>
  <c r="C29" i="1"/>
  <c r="Q26" i="1"/>
  <c r="O26" i="1"/>
  <c r="M26" i="1"/>
  <c r="K26" i="1"/>
  <c r="I26" i="1"/>
  <c r="G26" i="1"/>
  <c r="E26" i="1"/>
  <c r="C26" i="1"/>
  <c r="Q24" i="1"/>
  <c r="O24" i="1"/>
  <c r="M24" i="1"/>
  <c r="K24" i="1"/>
  <c r="I24" i="1"/>
  <c r="G24" i="1"/>
  <c r="E24" i="1"/>
  <c r="C24" i="1"/>
  <c r="Q25" i="1"/>
  <c r="O25" i="1"/>
  <c r="M25" i="1"/>
  <c r="K25" i="1"/>
  <c r="I25" i="1"/>
  <c r="G25" i="1"/>
  <c r="E25" i="1"/>
  <c r="C25" i="1"/>
  <c r="Q18" i="1"/>
  <c r="O18" i="1"/>
  <c r="M18" i="1"/>
  <c r="K18" i="1"/>
  <c r="I18" i="1"/>
  <c r="G18" i="1"/>
  <c r="E18" i="1"/>
  <c r="C18" i="1"/>
  <c r="Q21" i="1"/>
  <c r="O21" i="1"/>
  <c r="M21" i="1"/>
  <c r="K21" i="1"/>
  <c r="I21" i="1"/>
  <c r="G21" i="1"/>
  <c r="E21" i="1"/>
  <c r="C21" i="1"/>
  <c r="Q23" i="1"/>
  <c r="O23" i="1"/>
  <c r="M23" i="1"/>
  <c r="K23" i="1"/>
  <c r="I23" i="1"/>
  <c r="G23" i="1"/>
  <c r="E23" i="1"/>
  <c r="C23" i="1"/>
  <c r="Q22" i="1"/>
  <c r="O22" i="1"/>
  <c r="M22" i="1"/>
  <c r="K22" i="1"/>
  <c r="I22" i="1"/>
  <c r="G22" i="1"/>
  <c r="E22" i="1"/>
  <c r="C22" i="1"/>
  <c r="Q19" i="1"/>
  <c r="O19" i="1"/>
  <c r="M19" i="1"/>
  <c r="K19" i="1"/>
  <c r="I19" i="1"/>
  <c r="G19" i="1"/>
  <c r="E19" i="1"/>
  <c r="C19" i="1"/>
  <c r="Q20" i="1"/>
  <c r="O20" i="1"/>
  <c r="M20" i="1"/>
  <c r="K20" i="1"/>
  <c r="I20" i="1"/>
  <c r="G20" i="1"/>
  <c r="E20" i="1"/>
  <c r="C20" i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G14" i="1"/>
  <c r="E14" i="1"/>
  <c r="C14" i="1"/>
  <c r="Q13" i="1"/>
  <c r="O13" i="1"/>
  <c r="M13" i="1"/>
  <c r="K13" i="1"/>
  <c r="I13" i="1"/>
  <c r="G13" i="1"/>
  <c r="E13" i="1"/>
  <c r="C13" i="1"/>
  <c r="Q12" i="1"/>
  <c r="O12" i="1"/>
  <c r="M12" i="1"/>
  <c r="K12" i="1"/>
  <c r="I12" i="1"/>
  <c r="G12" i="1"/>
  <c r="E12" i="1"/>
  <c r="C12" i="1"/>
  <c r="Q11" i="1"/>
  <c r="O11" i="1"/>
  <c r="M11" i="1"/>
  <c r="K11" i="1"/>
  <c r="I11" i="1"/>
  <c r="G11" i="1"/>
  <c r="E11" i="1"/>
  <c r="C11" i="1"/>
  <c r="Q10" i="1"/>
  <c r="O10" i="1"/>
  <c r="M10" i="1"/>
  <c r="K10" i="1"/>
  <c r="I10" i="1"/>
  <c r="G10" i="1"/>
  <c r="E10" i="1"/>
  <c r="C10" i="1"/>
  <c r="Q9" i="1"/>
  <c r="O9" i="1"/>
  <c r="M9" i="1"/>
  <c r="K9" i="1"/>
  <c r="I9" i="1"/>
  <c r="G9" i="1"/>
  <c r="E9" i="1"/>
  <c r="C9" i="1"/>
  <c r="Q8" i="1"/>
  <c r="O8" i="1"/>
  <c r="M8" i="1"/>
  <c r="K8" i="1"/>
  <c r="I8" i="1"/>
  <c r="G8" i="1"/>
  <c r="E8" i="1"/>
  <c r="C8" i="1"/>
  <c r="Q7" i="1"/>
  <c r="O7" i="1"/>
  <c r="M7" i="1"/>
  <c r="K7" i="1"/>
  <c r="I7" i="1"/>
  <c r="G7" i="1"/>
  <c r="E7" i="1"/>
  <c r="C7" i="1"/>
  <c r="Q6" i="1"/>
  <c r="O6" i="1"/>
  <c r="M6" i="1"/>
  <c r="K6" i="1"/>
  <c r="I6" i="1"/>
  <c r="G6" i="1"/>
  <c r="E6" i="1"/>
  <c r="C6" i="1"/>
  <c r="Q5" i="1"/>
  <c r="O5" i="1"/>
  <c r="M5" i="1"/>
  <c r="K5" i="1"/>
  <c r="I5" i="1"/>
  <c r="G5" i="1"/>
  <c r="E5" i="1"/>
  <c r="C5" i="1"/>
  <c r="B49" i="16" l="1"/>
  <c r="D49" i="16" s="1"/>
  <c r="H49" i="16"/>
  <c r="G4" i="1"/>
  <c r="K4" i="1"/>
  <c r="E4" i="1"/>
  <c r="Q4" i="1"/>
  <c r="I4" i="1"/>
  <c r="M4" i="1"/>
  <c r="O4" i="1"/>
  <c r="C4" i="1"/>
  <c r="S4" i="1"/>
  <c r="B48" i="16" l="1"/>
  <c r="D48" i="16" s="1"/>
  <c r="L79" i="16"/>
  <c r="H79" i="16"/>
  <c r="E79" i="16"/>
  <c r="E6" i="16"/>
  <c r="B47" i="16" l="1"/>
  <c r="D47" i="16" s="1"/>
  <c r="B46" i="16" l="1"/>
  <c r="D46" i="16" s="1"/>
  <c r="B45" i="16" l="1"/>
  <c r="D45" i="16" s="1"/>
  <c r="B44" i="16" l="1"/>
  <c r="D44" i="16" s="1"/>
  <c r="B43" i="16" l="1"/>
  <c r="D43" i="16" s="1"/>
  <c r="B42" i="16" l="1"/>
  <c r="D42" i="16" s="1"/>
  <c r="B41" i="16" l="1"/>
  <c r="D41" i="16" s="1"/>
  <c r="B40" i="16" l="1"/>
  <c r="D40" i="16" s="1"/>
  <c r="B39" i="16" l="1"/>
  <c r="D39" i="16" s="1"/>
  <c r="B38" i="16" l="1"/>
  <c r="D38" i="16" s="1"/>
  <c r="B37" i="16" l="1"/>
  <c r="D37" i="16" s="1"/>
  <c r="B36" i="16" l="1"/>
  <c r="D36" i="16" s="1"/>
  <c r="B35" i="16" l="1"/>
  <c r="D35" i="16" s="1"/>
  <c r="B32" i="16" l="1"/>
  <c r="D32" i="16" s="1"/>
  <c r="B23" i="16" l="1"/>
  <c r="D23" i="16" s="1"/>
  <c r="B20" i="16" l="1"/>
  <c r="D20" i="16" s="1"/>
  <c r="B25" i="16" l="1"/>
  <c r="D25" i="16" s="1"/>
  <c r="H25" i="16"/>
  <c r="B31" i="16" l="1"/>
  <c r="D31" i="16" s="1"/>
  <c r="B22" i="16" l="1"/>
  <c r="D22" i="16" s="1"/>
  <c r="H22" i="16"/>
  <c r="B34" i="16" l="1"/>
  <c r="D34" i="16" s="1"/>
  <c r="H34" i="16"/>
  <c r="B30" i="16" l="1"/>
  <c r="D30" i="16" s="1"/>
  <c r="H30" i="16"/>
  <c r="B29" i="16" l="1"/>
  <c r="D29" i="16" s="1"/>
  <c r="H29" i="16"/>
  <c r="B28" i="16" l="1"/>
  <c r="D28" i="16" s="1"/>
  <c r="H28" i="16"/>
  <c r="B33" i="16" l="1"/>
  <c r="D33" i="16" s="1"/>
  <c r="H33" i="16"/>
  <c r="B27" i="16" l="1"/>
  <c r="D27" i="16" s="1"/>
  <c r="H27" i="16"/>
  <c r="B26" i="16" l="1"/>
  <c r="D26" i="16" s="1"/>
  <c r="H26" i="16"/>
  <c r="B17" i="16" l="1"/>
  <c r="D17" i="16" s="1"/>
  <c r="H17" i="16"/>
  <c r="B19" i="16" l="1"/>
  <c r="D19" i="16" s="1"/>
  <c r="H19" i="16"/>
  <c r="B21" i="16" l="1"/>
  <c r="D21" i="16" s="1"/>
  <c r="H21" i="16"/>
  <c r="B24" i="16" l="1"/>
  <c r="D24" i="16" s="1"/>
  <c r="H24" i="16"/>
  <c r="B18" i="16" l="1"/>
  <c r="D18" i="16" s="1"/>
  <c r="H18" i="16"/>
  <c r="B16" i="16" l="1"/>
  <c r="D16" i="16" s="1"/>
  <c r="H16" i="16"/>
  <c r="B12" i="16" l="1"/>
  <c r="D12" i="16" s="1"/>
  <c r="H12" i="16"/>
  <c r="B15" i="16" l="1"/>
  <c r="D15" i="16" s="1"/>
  <c r="H15" i="16"/>
  <c r="B13" i="16" l="1"/>
  <c r="D13" i="16" s="1"/>
  <c r="H13" i="16"/>
  <c r="B11" i="16" l="1"/>
  <c r="D11" i="16" s="1"/>
  <c r="H11" i="16"/>
  <c r="B14" i="16" l="1"/>
  <c r="D14" i="16" s="1"/>
  <c r="H14" i="16"/>
  <c r="B10" i="16" l="1"/>
  <c r="D10" i="16" s="1"/>
  <c r="H10" i="16"/>
  <c r="B9" i="16" l="1"/>
  <c r="D9" i="16" s="1"/>
  <c r="H9" i="16"/>
  <c r="D8" i="16" l="1"/>
  <c r="H8" i="16"/>
  <c r="D7" i="16" l="1"/>
  <c r="F6" i="16"/>
  <c r="B6" i="16" s="1"/>
  <c r="H7" i="16"/>
  <c r="D6" i="16" l="1"/>
  <c r="H6" i="16"/>
  <c r="K20" i="2" l="1"/>
  <c r="K21" i="2"/>
  <c r="Q6" i="2"/>
  <c r="Q7" i="2"/>
  <c r="Q15" i="2"/>
  <c r="Q23" i="2"/>
  <c r="Q31" i="2"/>
  <c r="Q39" i="2"/>
  <c r="Q8" i="2"/>
  <c r="Q17" i="2"/>
  <c r="Q26" i="2"/>
  <c r="Q35" i="2"/>
  <c r="Q44" i="2"/>
  <c r="Q9" i="2"/>
  <c r="Q18" i="2"/>
  <c r="Q27" i="2"/>
  <c r="Q36" i="2"/>
  <c r="Q45" i="2"/>
  <c r="Q10" i="2"/>
  <c r="Q19" i="2"/>
  <c r="Q28" i="2"/>
  <c r="Q46" i="2"/>
  <c r="Q56" i="2"/>
  <c r="Q16" i="2"/>
  <c r="Q25" i="2"/>
  <c r="Q34" i="2"/>
  <c r="Q24" i="2"/>
  <c r="Q42" i="2"/>
  <c r="Q50" i="2"/>
  <c r="Q51" i="2"/>
  <c r="Q57" i="2"/>
  <c r="Q21" i="2"/>
  <c r="Q11" i="2"/>
  <c r="Q29" i="2"/>
  <c r="Q48" i="2"/>
  <c r="Q13" i="2"/>
  <c r="Q14" i="2"/>
  <c r="Q38" i="2"/>
  <c r="Q12" i="2"/>
  <c r="Q30" i="2"/>
  <c r="Q49" i="2"/>
  <c r="Q32" i="2"/>
  <c r="Q20" i="2"/>
  <c r="Q40" i="2"/>
  <c r="Q77" i="2"/>
  <c r="Q33" i="2"/>
  <c r="Q58" i="2"/>
  <c r="W6" i="2"/>
  <c r="W7" i="2"/>
  <c r="W15" i="2"/>
  <c r="W23" i="2"/>
  <c r="W31" i="2"/>
  <c r="W39" i="2"/>
  <c r="W47" i="2"/>
  <c r="W55" i="2"/>
  <c r="W8" i="2"/>
  <c r="W16" i="2"/>
  <c r="W24" i="2"/>
  <c r="W32" i="2"/>
  <c r="W48" i="2"/>
  <c r="W56" i="2"/>
  <c r="W9" i="2"/>
  <c r="W17" i="2"/>
  <c r="W25" i="2"/>
  <c r="W33" i="2"/>
  <c r="W57" i="2"/>
  <c r="W65" i="2"/>
  <c r="W97" i="2"/>
  <c r="W14" i="2"/>
  <c r="W18" i="2"/>
  <c r="W29" i="2"/>
  <c r="W43" i="2"/>
  <c r="W54" i="2"/>
  <c r="W19" i="2"/>
  <c r="W30" i="2"/>
  <c r="W44" i="2"/>
  <c r="W58" i="2"/>
  <c r="W69" i="2"/>
  <c r="W20" i="2"/>
  <c r="W34" i="2"/>
  <c r="W59" i="2"/>
  <c r="W21" i="2"/>
  <c r="W35" i="2"/>
  <c r="W46" i="2"/>
  <c r="W60" i="2"/>
  <c r="W10" i="2"/>
  <c r="W22" i="2"/>
  <c r="W36" i="2"/>
  <c r="W50" i="2"/>
  <c r="W13" i="2"/>
  <c r="W28" i="2"/>
  <c r="W42" i="2"/>
  <c r="W53" i="2"/>
  <c r="W78" i="2"/>
  <c r="W27" i="2"/>
  <c r="W37" i="2"/>
  <c r="W52" i="2"/>
  <c r="W38" i="2"/>
  <c r="W11" i="2"/>
  <c r="W51" i="2"/>
  <c r="W26" i="2"/>
  <c r="W12" i="2"/>
  <c r="U6" i="2"/>
  <c r="U7" i="2"/>
  <c r="U15" i="2"/>
  <c r="U23" i="2"/>
  <c r="U31" i="2"/>
  <c r="U39" i="2"/>
  <c r="U47" i="2"/>
  <c r="U55" i="2"/>
  <c r="U8" i="2"/>
  <c r="U9" i="2"/>
  <c r="U14" i="2"/>
  <c r="U24" i="2"/>
  <c r="U33" i="2"/>
  <c r="U42" i="2"/>
  <c r="U51" i="2"/>
  <c r="U60" i="2"/>
  <c r="U69" i="2"/>
  <c r="U78" i="2"/>
  <c r="U97" i="2"/>
  <c r="U16" i="2"/>
  <c r="U25" i="2"/>
  <c r="U34" i="2"/>
  <c r="U43" i="2"/>
  <c r="U52" i="2"/>
  <c r="U17" i="2"/>
  <c r="U26" i="2"/>
  <c r="U35" i="2"/>
  <c r="U44" i="2"/>
  <c r="U53" i="2"/>
  <c r="U99" i="2"/>
  <c r="U18" i="2"/>
  <c r="U27" i="2"/>
  <c r="U36" i="2"/>
  <c r="U54" i="2"/>
  <c r="U13" i="2"/>
  <c r="U22" i="2"/>
  <c r="U32" i="2"/>
  <c r="U50" i="2"/>
  <c r="U59" i="2"/>
  <c r="U19" i="2"/>
  <c r="U56" i="2"/>
  <c r="U11" i="2"/>
  <c r="U20" i="2"/>
  <c r="U46" i="2"/>
  <c r="U67" i="2"/>
  <c r="U21" i="2"/>
  <c r="U48" i="2"/>
  <c r="U74" i="2"/>
  <c r="U57" i="2"/>
  <c r="U37" i="2"/>
  <c r="U28" i="2"/>
  <c r="U49" i="2"/>
  <c r="U29" i="2"/>
  <c r="U12" i="2"/>
  <c r="U38" i="2"/>
  <c r="U65" i="2"/>
  <c r="U10" i="2"/>
  <c r="U30" i="2"/>
  <c r="U58" i="2"/>
  <c r="K6" i="2"/>
  <c r="K11" i="2"/>
  <c r="K19" i="2"/>
  <c r="K44" i="2"/>
  <c r="K12" i="2"/>
  <c r="K28" i="2"/>
  <c r="K10" i="2"/>
  <c r="K18" i="2"/>
  <c r="K42" i="2"/>
  <c r="K13" i="2"/>
  <c r="K38" i="2"/>
  <c r="K49" i="2"/>
  <c r="K16" i="2"/>
  <c r="K45" i="2"/>
  <c r="K14" i="2"/>
  <c r="K39" i="2"/>
  <c r="K40" i="2"/>
  <c r="K15" i="2"/>
  <c r="K29" i="2"/>
  <c r="K30" i="2"/>
  <c r="K78" i="2"/>
  <c r="K46" i="2"/>
  <c r="K22" i="2"/>
  <c r="K7" i="2"/>
  <c r="K9" i="2"/>
  <c r="K17" i="2"/>
  <c r="K8" i="2"/>
  <c r="M6" i="2"/>
  <c r="M11" i="2"/>
  <c r="M19" i="2"/>
  <c r="M51" i="2"/>
  <c r="M12" i="2"/>
  <c r="M28" i="2"/>
  <c r="M36" i="2"/>
  <c r="M13" i="2"/>
  <c r="M21" i="2"/>
  <c r="M29" i="2"/>
  <c r="M45" i="2"/>
  <c r="M10" i="2"/>
  <c r="M42" i="2"/>
  <c r="M9" i="2"/>
  <c r="M25" i="2"/>
  <c r="M41" i="2"/>
  <c r="M14" i="2"/>
  <c r="M30" i="2"/>
  <c r="M78" i="2"/>
  <c r="M95" i="2"/>
  <c r="M49" i="2"/>
  <c r="M7" i="2"/>
  <c r="M15" i="2"/>
  <c r="M16" i="2"/>
  <c r="M38" i="2"/>
  <c r="M33" i="2"/>
  <c r="M8" i="2"/>
  <c r="M40" i="2"/>
  <c r="O6" i="2"/>
  <c r="O7" i="2"/>
  <c r="O15" i="2"/>
  <c r="O23" i="2"/>
  <c r="O31" i="2"/>
  <c r="O39" i="2"/>
  <c r="O13" i="2"/>
  <c r="O22" i="2"/>
  <c r="O32" i="2"/>
  <c r="O50" i="2"/>
  <c r="O14" i="2"/>
  <c r="O24" i="2"/>
  <c r="O33" i="2"/>
  <c r="O42" i="2"/>
  <c r="O51" i="2"/>
  <c r="O16" i="2"/>
  <c r="O25" i="2"/>
  <c r="O34" i="2"/>
  <c r="O52" i="2"/>
  <c r="O77" i="2"/>
  <c r="O12" i="2"/>
  <c r="O21" i="2"/>
  <c r="O30" i="2"/>
  <c r="O40" i="2"/>
  <c r="O49" i="2"/>
  <c r="O58" i="2"/>
  <c r="O11" i="2"/>
  <c r="O29" i="2"/>
  <c r="O48" i="2"/>
  <c r="O19" i="2"/>
  <c r="O38" i="2"/>
  <c r="O26" i="2"/>
  <c r="O9" i="2"/>
  <c r="O17" i="2"/>
  <c r="O35" i="2"/>
  <c r="O20" i="2"/>
  <c r="O8" i="2"/>
  <c r="O45" i="2"/>
  <c r="O18" i="2"/>
  <c r="O36" i="2"/>
  <c r="O56" i="2"/>
  <c r="O57" i="2"/>
  <c r="O10" i="2"/>
  <c r="O28" i="2"/>
  <c r="O46" i="2"/>
  <c r="O44" i="2"/>
  <c r="O27" i="2"/>
  <c r="O95" i="2"/>
  <c r="Y6" i="2"/>
  <c r="Y7" i="2"/>
  <c r="Y15" i="2"/>
  <c r="Y23" i="2"/>
  <c r="Y31" i="2"/>
  <c r="Y39" i="2"/>
  <c r="Y47" i="2"/>
  <c r="Y55" i="2"/>
  <c r="Y8" i="2"/>
  <c r="Y16" i="2"/>
  <c r="Y24" i="2"/>
  <c r="Y32" i="2"/>
  <c r="Y56" i="2"/>
  <c r="Y9" i="2"/>
  <c r="Y17" i="2"/>
  <c r="Y25" i="2"/>
  <c r="Y33" i="2"/>
  <c r="Y49" i="2"/>
  <c r="Y57" i="2"/>
  <c r="Y14" i="2"/>
  <c r="Y22" i="2"/>
  <c r="Y30" i="2"/>
  <c r="Y38" i="2"/>
  <c r="Y46" i="2"/>
  <c r="Y54" i="2"/>
  <c r="Y10" i="2"/>
  <c r="Y26" i="2"/>
  <c r="Y42" i="2"/>
  <c r="Y58" i="2"/>
  <c r="Y74" i="2"/>
  <c r="Y11" i="2"/>
  <c r="Y27" i="2"/>
  <c r="Y43" i="2"/>
  <c r="Y12" i="2"/>
  <c r="Y28" i="2"/>
  <c r="Y44" i="2"/>
  <c r="Y13" i="2"/>
  <c r="Y29" i="2"/>
  <c r="Y18" i="2"/>
  <c r="Y34" i="2"/>
  <c r="Y50" i="2"/>
  <c r="Y19" i="2"/>
  <c r="Y35" i="2"/>
  <c r="Y51" i="2"/>
  <c r="Y67" i="2"/>
  <c r="Y21" i="2"/>
  <c r="Y37" i="2"/>
  <c r="Y53" i="2"/>
  <c r="Y52" i="2"/>
  <c r="Y20" i="2"/>
  <c r="Y99" i="2"/>
  <c r="Y36" i="2"/>
  <c r="S6" i="2"/>
  <c r="S7" i="2"/>
  <c r="S15" i="2"/>
  <c r="S23" i="2"/>
  <c r="S31" i="2"/>
  <c r="S39" i="2"/>
  <c r="S95" i="2"/>
  <c r="S11" i="2"/>
  <c r="S29" i="2"/>
  <c r="S38" i="2"/>
  <c r="S12" i="2"/>
  <c r="S21" i="2"/>
  <c r="S30" i="2"/>
  <c r="S40" i="2"/>
  <c r="S49" i="2"/>
  <c r="S13" i="2"/>
  <c r="S22" i="2"/>
  <c r="S32" i="2"/>
  <c r="S14" i="2"/>
  <c r="S24" i="2"/>
  <c r="S42" i="2"/>
  <c r="S10" i="2"/>
  <c r="S19" i="2"/>
  <c r="S28" i="2"/>
  <c r="S46" i="2"/>
  <c r="S9" i="2"/>
  <c r="S35" i="2"/>
  <c r="S16" i="2"/>
  <c r="S36" i="2"/>
  <c r="S18" i="2"/>
  <c r="S25" i="2"/>
  <c r="S17" i="2"/>
  <c r="S51" i="2"/>
  <c r="S27" i="2"/>
  <c r="S8" i="2"/>
  <c r="S34" i="2"/>
  <c r="S45" i="2"/>
  <c r="S26" i="2"/>
  <c r="S52" i="2"/>
  <c r="E7" i="2"/>
  <c r="E15" i="2"/>
  <c r="E23" i="2"/>
  <c r="E31" i="2"/>
  <c r="E39" i="2"/>
  <c r="E47" i="2"/>
  <c r="E55" i="2"/>
  <c r="E63" i="2"/>
  <c r="E71" i="2"/>
  <c r="E79" i="2"/>
  <c r="E87" i="2"/>
  <c r="E103" i="2"/>
  <c r="E8" i="2"/>
  <c r="E32" i="2"/>
  <c r="E48" i="2"/>
  <c r="E64" i="2"/>
  <c r="E80" i="2"/>
  <c r="E96" i="2"/>
  <c r="E16" i="2"/>
  <c r="E24" i="2"/>
  <c r="E40" i="2"/>
  <c r="E56" i="2"/>
  <c r="E72" i="2"/>
  <c r="E88" i="2"/>
  <c r="E17" i="2"/>
  <c r="E27" i="2"/>
  <c r="E37" i="2"/>
  <c r="E49" i="2"/>
  <c r="E59" i="2"/>
  <c r="E69" i="2"/>
  <c r="E81" i="2"/>
  <c r="E91" i="2"/>
  <c r="E102" i="2"/>
  <c r="E19" i="2"/>
  <c r="E51" i="2"/>
  <c r="E10" i="2"/>
  <c r="E42" i="2"/>
  <c r="E74" i="2"/>
  <c r="E106" i="2"/>
  <c r="E11" i="2"/>
  <c r="E43" i="2"/>
  <c r="E97" i="2"/>
  <c r="E22" i="2"/>
  <c r="E54" i="2"/>
  <c r="E86" i="2"/>
  <c r="E35" i="2"/>
  <c r="E77" i="2"/>
  <c r="E36" i="2"/>
  <c r="E90" i="2"/>
  <c r="E18" i="2"/>
  <c r="E28" i="2"/>
  <c r="E38" i="2"/>
  <c r="E50" i="2"/>
  <c r="E60" i="2"/>
  <c r="E70" i="2"/>
  <c r="E82" i="2"/>
  <c r="E92" i="2"/>
  <c r="E9" i="2"/>
  <c r="E41" i="2"/>
  <c r="E61" i="2"/>
  <c r="E73" i="2"/>
  <c r="E30" i="2"/>
  <c r="E62" i="2"/>
  <c r="E94" i="2"/>
  <c r="E33" i="2"/>
  <c r="E65" i="2"/>
  <c r="E85" i="2"/>
  <c r="E34" i="2"/>
  <c r="E66" i="2"/>
  <c r="E98" i="2"/>
  <c r="E25" i="2"/>
  <c r="E45" i="2"/>
  <c r="E89" i="2"/>
  <c r="E58" i="2"/>
  <c r="E100" i="2"/>
  <c r="E29" i="2"/>
  <c r="E83" i="2"/>
  <c r="E20" i="2"/>
  <c r="E52" i="2"/>
  <c r="E84" i="2"/>
  <c r="E21" i="2"/>
  <c r="E53" i="2"/>
  <c r="E75" i="2"/>
  <c r="E12" i="2"/>
  <c r="E44" i="2"/>
  <c r="E76" i="2"/>
  <c r="E13" i="2"/>
  <c r="E57" i="2"/>
  <c r="E46" i="2"/>
  <c r="E68" i="2"/>
  <c r="E26" i="2"/>
  <c r="E78" i="2"/>
  <c r="E67" i="2"/>
  <c r="E14" i="2"/>
  <c r="I7" i="2"/>
  <c r="I15" i="2"/>
  <c r="I39" i="2"/>
  <c r="I95" i="2"/>
  <c r="I25" i="2"/>
  <c r="I49" i="2"/>
  <c r="I8" i="2"/>
  <c r="I16" i="2"/>
  <c r="I40" i="2"/>
  <c r="I17" i="2"/>
  <c r="I33" i="2"/>
  <c r="I41" i="2"/>
  <c r="I9" i="2"/>
  <c r="I10" i="2"/>
  <c r="I18" i="2"/>
  <c r="I42" i="2"/>
  <c r="I11" i="2"/>
  <c r="I19" i="2"/>
  <c r="I51" i="2"/>
  <c r="I13" i="2"/>
  <c r="I12" i="2"/>
  <c r="I36" i="2"/>
  <c r="I14" i="2"/>
  <c r="I78" i="2"/>
  <c r="I28" i="2"/>
  <c r="I20" i="2"/>
  <c r="I38" i="2"/>
  <c r="I44" i="2"/>
  <c r="I46" i="2"/>
  <c r="I29" i="2"/>
  <c r="I30" i="2"/>
  <c r="I21" i="2"/>
  <c r="I22" i="2"/>
  <c r="I45" i="2"/>
  <c r="G7" i="2"/>
  <c r="G15" i="2"/>
  <c r="G23" i="2"/>
  <c r="G31" i="2"/>
  <c r="G39" i="2"/>
  <c r="G47" i="2"/>
  <c r="G55" i="2"/>
  <c r="G63" i="2"/>
  <c r="G71" i="2"/>
  <c r="G79" i="2"/>
  <c r="G87" i="2"/>
  <c r="G95" i="2"/>
  <c r="G16" i="2"/>
  <c r="G32" i="2"/>
  <c r="G40" i="2"/>
  <c r="G56" i="2"/>
  <c r="G72" i="2"/>
  <c r="G88" i="2"/>
  <c r="G17" i="2"/>
  <c r="G41" i="2"/>
  <c r="G57" i="2"/>
  <c r="G8" i="2"/>
  <c r="G24" i="2"/>
  <c r="G48" i="2"/>
  <c r="G64" i="2"/>
  <c r="G80" i="2"/>
  <c r="G104" i="2"/>
  <c r="G9" i="2"/>
  <c r="G25" i="2"/>
  <c r="G33" i="2"/>
  <c r="G49" i="2"/>
  <c r="G65" i="2"/>
  <c r="G81" i="2"/>
  <c r="G10" i="2"/>
  <c r="G18" i="2"/>
  <c r="G26" i="2"/>
  <c r="G34" i="2"/>
  <c r="G42" i="2"/>
  <c r="G50" i="2"/>
  <c r="G58" i="2"/>
  <c r="G66" i="2"/>
  <c r="G11" i="2"/>
  <c r="G19" i="2"/>
  <c r="G27" i="2"/>
  <c r="G35" i="2"/>
  <c r="G43" i="2"/>
  <c r="G51" i="2"/>
  <c r="G59" i="2"/>
  <c r="G67" i="2"/>
  <c r="G14" i="2"/>
  <c r="G37" i="2"/>
  <c r="G60" i="2"/>
  <c r="G76" i="2"/>
  <c r="G89" i="2"/>
  <c r="G99" i="2"/>
  <c r="G21" i="2"/>
  <c r="G45" i="2"/>
  <c r="G52" i="2"/>
  <c r="G94" i="2"/>
  <c r="G12" i="2"/>
  <c r="G86" i="2"/>
  <c r="G20" i="2"/>
  <c r="G38" i="2"/>
  <c r="G61" i="2"/>
  <c r="G90" i="2"/>
  <c r="G62" i="2"/>
  <c r="G91" i="2"/>
  <c r="G101" i="2"/>
  <c r="G22" i="2"/>
  <c r="G46" i="2"/>
  <c r="G105" i="2"/>
  <c r="G70" i="2"/>
  <c r="G30" i="2"/>
  <c r="G36" i="2"/>
  <c r="G44" i="2"/>
  <c r="G78" i="2"/>
  <c r="G68" i="2"/>
  <c r="G69" i="2"/>
  <c r="G93" i="2"/>
  <c r="G29" i="2"/>
  <c r="G84" i="2"/>
  <c r="G53" i="2"/>
  <c r="G73" i="2"/>
  <c r="G13" i="2"/>
  <c r="G74" i="2"/>
  <c r="G28" i="2"/>
  <c r="G54" i="2"/>
  <c r="I6" i="2"/>
  <c r="C6" i="2"/>
  <c r="E6" i="2"/>
  <c r="G6" i="2"/>
  <c r="E5" i="2" l="1"/>
  <c r="S5" i="2"/>
  <c r="Y5" i="2"/>
  <c r="O5" i="2"/>
  <c r="M5" i="2"/>
  <c r="K5" i="2"/>
  <c r="U5" i="2"/>
  <c r="W5" i="2"/>
  <c r="Q5" i="2"/>
  <c r="G5" i="2"/>
  <c r="I5" i="2"/>
  <c r="C5" i="2"/>
</calcChain>
</file>

<file path=xl/sharedStrings.xml><?xml version="1.0" encoding="utf-8"?>
<sst xmlns="http://schemas.openxmlformats.org/spreadsheetml/2006/main" count="1409" uniqueCount="466">
  <si>
    <t>-</t>
  </si>
  <si>
    <t>-</t>
    <phoneticPr fontId="3" type="noConversion"/>
  </si>
  <si>
    <t>鐵路法</t>
  </si>
  <si>
    <t>礦業法</t>
  </si>
  <si>
    <t>懲治走私條例</t>
  </si>
  <si>
    <t>醫事檢驗師法</t>
  </si>
  <si>
    <t>漁業法</t>
  </si>
  <si>
    <t>電業法</t>
  </si>
  <si>
    <t>農會法</t>
  </si>
  <si>
    <t>替代役實施條例</t>
  </si>
  <si>
    <t>就業服務法</t>
  </si>
  <si>
    <t>脫逃</t>
  </si>
  <si>
    <t>國家機密保護法</t>
  </si>
  <si>
    <t>國家安全法</t>
  </si>
  <si>
    <t>區域計畫法</t>
  </si>
  <si>
    <t>動產擔保交易法</t>
  </si>
  <si>
    <t>動物傳染防治條例</t>
  </si>
  <si>
    <t>動物用藥品管理法</t>
  </si>
  <si>
    <t>畜牧法</t>
  </si>
  <si>
    <t>海商法</t>
  </si>
  <si>
    <t>要塞堡壘地帶法</t>
  </si>
  <si>
    <t>政府採購法</t>
  </si>
  <si>
    <t>信用合作社法</t>
  </si>
  <si>
    <t>保險法</t>
  </si>
  <si>
    <t>法醫師法</t>
  </si>
  <si>
    <t>妨害國幣懲治條例</t>
  </si>
  <si>
    <t>妨害投票</t>
  </si>
  <si>
    <t>妨害兵役治罪條例</t>
  </si>
  <si>
    <t>石油管理法</t>
  </si>
  <si>
    <t>民用航空法</t>
  </si>
  <si>
    <t>平均地權條例</t>
  </si>
  <si>
    <t>內亂</t>
  </si>
  <si>
    <t>護照條例</t>
  </si>
  <si>
    <t>農礦工商管理條例</t>
  </si>
  <si>
    <t>農藥管理法</t>
  </si>
  <si>
    <t>集會遊行法</t>
  </si>
  <si>
    <t>郵政法</t>
  </si>
  <si>
    <t>著作權仲介團體條例</t>
  </si>
  <si>
    <t>專利法</t>
  </si>
  <si>
    <t>消防法</t>
  </si>
  <si>
    <t>水污染防治法</t>
  </si>
  <si>
    <t>入出國及移民法</t>
  </si>
  <si>
    <t>墮胎</t>
  </si>
  <si>
    <t>菸酒管理法</t>
  </si>
  <si>
    <t>緊急醫療救護法</t>
  </si>
  <si>
    <t>勞動檢查法</t>
  </si>
  <si>
    <t>商品檢驗法</t>
  </si>
  <si>
    <t>農業金融法</t>
  </si>
  <si>
    <t>期貨交易法</t>
  </si>
  <si>
    <t>通訊保障及監察法</t>
  </si>
  <si>
    <t>水利法</t>
  </si>
  <si>
    <t>植物防疫檢疫法</t>
  </si>
  <si>
    <t>臺灣地區與大陸地區人民關係條例</t>
  </si>
  <si>
    <t>擄人勒贖</t>
  </si>
  <si>
    <t>勞動基準法</t>
  </si>
  <si>
    <t>電子遊戲場業管理條例</t>
  </si>
  <si>
    <t>空氣污染防治法</t>
  </si>
  <si>
    <t>褻瀆祀典</t>
  </si>
  <si>
    <t>貪污治罪條例</t>
  </si>
  <si>
    <t>公司法</t>
  </si>
  <si>
    <t>自來水法</t>
  </si>
  <si>
    <t>公平交易法</t>
  </si>
  <si>
    <t>山坡地保育利用條例</t>
  </si>
  <si>
    <t>文化資產保存法</t>
  </si>
  <si>
    <t>律師法</t>
  </si>
  <si>
    <t>野生動物保育法</t>
  </si>
  <si>
    <t>湮滅證據</t>
  </si>
  <si>
    <t>侵害墳墓屍體</t>
  </si>
  <si>
    <t>電信法</t>
  </si>
  <si>
    <t>毒品</t>
  </si>
  <si>
    <t>商業會計法</t>
  </si>
  <si>
    <t>藏匿人犯</t>
  </si>
  <si>
    <t>稅捐稽徵法</t>
  </si>
  <si>
    <t>建築法</t>
  </si>
  <si>
    <t>總統副總統選舉罷免法</t>
  </si>
  <si>
    <t>藥事法</t>
  </si>
  <si>
    <t>醫師法</t>
  </si>
  <si>
    <t>動物保護法</t>
  </si>
  <si>
    <t>水土保持法</t>
  </si>
  <si>
    <t>刑法瀆職</t>
  </si>
  <si>
    <t>傳染病防治法</t>
  </si>
  <si>
    <t>偽證</t>
  </si>
  <si>
    <t>證券交易法</t>
  </si>
  <si>
    <t>偽造貨幣</t>
  </si>
  <si>
    <t>賭博</t>
  </si>
  <si>
    <t>妨害農工商</t>
  </si>
  <si>
    <t>偽造有價證券</t>
  </si>
  <si>
    <t>森林法</t>
  </si>
  <si>
    <t>遺棄</t>
  </si>
  <si>
    <t>贓物</t>
  </si>
  <si>
    <t>搶奪</t>
  </si>
  <si>
    <t>銀行法</t>
  </si>
  <si>
    <t>廢棄物清理法</t>
  </si>
  <si>
    <t>強制性交</t>
  </si>
  <si>
    <t>對幼性交</t>
  </si>
  <si>
    <t>妨害風化</t>
  </si>
  <si>
    <t>故意殺人</t>
  </si>
  <si>
    <t>誣告</t>
  </si>
  <si>
    <t>性騷擾防治法</t>
  </si>
  <si>
    <t>竊佔</t>
  </si>
  <si>
    <t>恐嚇取財</t>
  </si>
  <si>
    <t>組織犯罪防制條例</t>
  </si>
  <si>
    <t>兒童及少年性剝削防制條例</t>
  </si>
  <si>
    <t>妨害秘密</t>
  </si>
  <si>
    <t>妨害秩序</t>
  </si>
  <si>
    <t>洗錢防制法</t>
  </si>
  <si>
    <t>妨害公務</t>
  </si>
  <si>
    <t>背信</t>
  </si>
  <si>
    <t>妨害電腦使用</t>
  </si>
  <si>
    <t>重利</t>
  </si>
  <si>
    <t>商標法</t>
  </si>
  <si>
    <t>著作權法</t>
  </si>
  <si>
    <t>偽造文書</t>
  </si>
  <si>
    <t>違反保護令罪</t>
  </si>
  <si>
    <t>性交猥褻</t>
  </si>
  <si>
    <t>毀棄損壞</t>
  </si>
  <si>
    <t>侵占</t>
  </si>
  <si>
    <t>妨害自由</t>
  </si>
  <si>
    <t>駕駛過失</t>
  </si>
  <si>
    <t>詐欺</t>
  </si>
  <si>
    <t>總計</t>
    <phoneticPr fontId="3" type="noConversion"/>
  </si>
  <si>
    <r>
      <t>109年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</si>
  <si>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</si>
  <si>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</si>
  <si>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</si>
  <si>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105年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</si>
  <si>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</si>
  <si>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</si>
  <si>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r>
      <t>102年</t>
    </r>
    <r>
      <rPr>
        <sz val="12"/>
        <color theme="1"/>
        <rFont val="新細明體"/>
        <family val="1"/>
        <charset val="136"/>
      </rPr>
      <t/>
    </r>
  </si>
  <si>
    <t>證券投資信託及顧問法</t>
  </si>
  <si>
    <t>槍彈刀械</t>
  </si>
  <si>
    <t>竊盜</t>
  </si>
  <si>
    <r>
      <rPr>
        <sz val="12"/>
        <rFont val="新細明體"/>
        <family val="1"/>
        <charset val="136"/>
      </rPr>
      <t>女性</t>
    </r>
    <phoneticPr fontId="3" type="noConversion"/>
  </si>
  <si>
    <r>
      <rPr>
        <sz val="12"/>
        <rFont val="新細明體"/>
        <family val="1"/>
        <charset val="136"/>
      </rPr>
      <t>男性</t>
    </r>
    <phoneticPr fontId="3" type="noConversion"/>
  </si>
  <si>
    <r>
      <rPr>
        <sz val="12"/>
        <rFont val="新細明體"/>
        <family val="1"/>
        <charset val="136"/>
      </rPr>
      <t>總計</t>
    </r>
    <phoneticPr fontId="3" type="noConversion"/>
  </si>
  <si>
    <r>
      <rPr>
        <sz val="12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</si>
  <si>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其他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</si>
  <si>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</si>
  <si>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男</t>
    </r>
  </si>
  <si>
    <t>合計</t>
    <phoneticPr fontId="3" type="noConversion"/>
  </si>
  <si>
    <r>
      <rPr>
        <sz val="11"/>
        <rFont val="新細明體"/>
        <family val="1"/>
        <charset val="136"/>
      </rPr>
      <t>其他</t>
    </r>
    <phoneticPr fontId="3" type="noConversion"/>
  </si>
  <si>
    <r>
      <rPr>
        <sz val="11"/>
        <rFont val="新細明體"/>
        <family val="1"/>
        <charset val="136"/>
      </rPr>
      <t>老人虐待</t>
    </r>
  </si>
  <si>
    <r>
      <rPr>
        <sz val="11"/>
        <rFont val="新細明體"/>
        <family val="1"/>
        <charset val="136"/>
      </rPr>
      <t>兒少保護</t>
    </r>
  </si>
  <si>
    <r>
      <rPr>
        <sz val="11"/>
        <rFont val="新細明體"/>
        <family val="1"/>
        <charset val="136"/>
      </rPr>
      <t>總計</t>
    </r>
  </si>
  <si>
    <t>(108年前分類) 其他服務</t>
    <phoneticPr fontId="21" type="noConversion"/>
  </si>
  <si>
    <t>(108年前分類) 查詢諮商</t>
    <phoneticPr fontId="21" type="noConversion"/>
  </si>
  <si>
    <t>(108年前分類) 訪視慰問</t>
    <phoneticPr fontId="21" type="noConversion"/>
  </si>
  <si>
    <t>(108年新增) 需求評估</t>
    <phoneticPr fontId="21" type="noConversion"/>
  </si>
  <si>
    <t>諮商輔導</t>
    <phoneticPr fontId="21" type="noConversion"/>
  </si>
  <si>
    <t>醫護服務</t>
    <phoneticPr fontId="21" type="noConversion"/>
  </si>
  <si>
    <t>身心照護輔導服務</t>
  </si>
  <si>
    <t>助學服務</t>
    <phoneticPr fontId="21" type="noConversion"/>
  </si>
  <si>
    <t>勞動促進</t>
    <phoneticPr fontId="21" type="noConversion"/>
  </si>
  <si>
    <t>家庭支持</t>
    <phoneticPr fontId="21" type="noConversion"/>
  </si>
  <si>
    <t>關懷服務</t>
    <phoneticPr fontId="21" type="noConversion"/>
  </si>
  <si>
    <t>家庭關懷重建服務</t>
  </si>
  <si>
    <t>人身保護</t>
    <phoneticPr fontId="21" type="noConversion"/>
  </si>
  <si>
    <t>急難救助</t>
    <phoneticPr fontId="21" type="noConversion"/>
  </si>
  <si>
    <t>急難救助保護服務</t>
    <phoneticPr fontId="3" type="noConversion"/>
  </si>
  <si>
    <t>申請補償</t>
    <phoneticPr fontId="21" type="noConversion"/>
  </si>
  <si>
    <t>法律協助</t>
    <phoneticPr fontId="21" type="noConversion"/>
  </si>
  <si>
    <r>
      <rPr>
        <sz val="12"/>
        <rFont val="新細明體"/>
        <family val="1"/>
        <charset val="136"/>
      </rPr>
      <t>其他</t>
    </r>
    <phoneticPr fontId="21" type="noConversion"/>
  </si>
  <si>
    <r>
      <rPr>
        <sz val="12"/>
        <rFont val="新細明體"/>
        <family val="1"/>
        <charset val="136"/>
      </rPr>
      <t>家庭暴力</t>
    </r>
    <phoneticPr fontId="21" type="noConversion"/>
  </si>
  <si>
    <r>
      <rPr>
        <sz val="12"/>
        <rFont val="新細明體"/>
        <family val="1"/>
        <charset val="136"/>
      </rPr>
      <t>性侵害</t>
    </r>
    <phoneticPr fontId="21" type="noConversion"/>
  </si>
  <si>
    <r>
      <rPr>
        <sz val="12"/>
        <rFont val="新細明體"/>
        <family val="1"/>
        <charset val="136"/>
      </rPr>
      <t>重傷害</t>
    </r>
    <phoneticPr fontId="21" type="noConversion"/>
  </si>
  <si>
    <r>
      <rPr>
        <sz val="12"/>
        <rFont val="新細明體"/>
        <family val="1"/>
        <charset val="136"/>
      </rPr>
      <t>死亡</t>
    </r>
    <phoneticPr fontId="21" type="noConversion"/>
  </si>
  <si>
    <r>
      <rPr>
        <sz val="12"/>
        <rFont val="新細明體"/>
        <family val="1"/>
        <charset val="136"/>
      </rPr>
      <t>家屬及遺屬</t>
    </r>
    <phoneticPr fontId="21" type="noConversion"/>
  </si>
  <si>
    <r>
      <rPr>
        <sz val="12"/>
        <rFont val="新細明體"/>
        <family val="1"/>
        <charset val="136"/>
      </rPr>
      <t>被害人</t>
    </r>
  </si>
  <si>
    <r>
      <rPr>
        <sz val="12"/>
        <rFont val="新細明體"/>
        <family val="1"/>
        <charset val="136"/>
      </rPr>
      <t>查訪保護</t>
    </r>
  </si>
  <si>
    <r>
      <rPr>
        <sz val="12"/>
        <rFont val="新細明體"/>
        <family val="1"/>
        <charset val="136"/>
      </rPr>
      <t>通知保護</t>
    </r>
  </si>
  <si>
    <r>
      <rPr>
        <sz val="12"/>
        <rFont val="新細明體"/>
        <family val="1"/>
        <charset val="136"/>
      </rPr>
      <t>自請保護</t>
    </r>
  </si>
  <si>
    <r>
      <t>108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</si>
  <si>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r>
      <t>107</t>
    </r>
    <r>
      <rPr>
        <sz val="12"/>
        <rFont val="新細明體"/>
        <family val="1"/>
        <charset val="136"/>
      </rPr>
      <t>年</t>
    </r>
  </si>
  <si>
    <r>
      <t>106</t>
    </r>
    <r>
      <rPr>
        <sz val="12"/>
        <rFont val="新細明體"/>
        <family val="1"/>
        <charset val="136"/>
      </rPr>
      <t>年</t>
    </r>
  </si>
  <si>
    <r>
      <t>105</t>
    </r>
    <r>
      <rPr>
        <sz val="12"/>
        <rFont val="新細明體"/>
        <family val="1"/>
        <charset val="136"/>
      </rPr>
      <t>年</t>
    </r>
    <phoneticPr fontId="21" type="noConversion"/>
  </si>
  <si>
    <r>
      <t>104</t>
    </r>
    <r>
      <rPr>
        <sz val="12"/>
        <rFont val="新細明體"/>
        <family val="1"/>
        <charset val="136"/>
      </rPr>
      <t>年</t>
    </r>
    <phoneticPr fontId="21" type="noConversion"/>
  </si>
  <si>
    <r>
      <t>103</t>
    </r>
    <r>
      <rPr>
        <sz val="12"/>
        <rFont val="新細明體"/>
        <family val="1"/>
        <charset val="136"/>
      </rPr>
      <t>年</t>
    </r>
    <phoneticPr fontId="21" type="noConversion"/>
  </si>
  <si>
    <r>
      <t>102</t>
    </r>
    <r>
      <rPr>
        <sz val="12"/>
        <rFont val="新細明體"/>
        <family val="1"/>
        <charset val="136"/>
      </rPr>
      <t>年</t>
    </r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</si>
  <si>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簽准報結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</si>
  <si>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取得債權憑證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</si>
  <si>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清償完畢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</si>
  <si>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檢察官行使求償權事件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</si>
  <si>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返還補償金事件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</si>
  <si>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其　　他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</si>
  <si>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駁　　回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</si>
  <si>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決定補償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</si>
  <si>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暫時補償金事件</t>
    </r>
    <phoneticPr fontId="21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</si>
  <si>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撤　　回</t>
    </r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</si>
  <si>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申請犯罪被害補償金事件</t>
    </r>
    <phoneticPr fontId="21" type="noConversion"/>
  </si>
  <si>
    <r>
      <t>109年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</si>
  <si>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</si>
  <si>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</si>
  <si>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</si>
  <si>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</si>
  <si>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</si>
  <si>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</si>
  <si>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102年</t>
    </r>
    <r>
      <rPr>
        <sz val="12"/>
        <rFont val="新細明體"/>
        <family val="1"/>
        <charset val="136"/>
      </rPr>
      <t/>
    </r>
  </si>
  <si>
    <r>
      <rPr>
        <sz val="12"/>
        <rFont val="新細明體"/>
        <family val="1"/>
        <charset val="136"/>
      </rPr>
      <t>暫時補償金事件</t>
    </r>
    <phoneticPr fontId="21" type="noConversion"/>
  </si>
  <si>
    <r>
      <rPr>
        <sz val="12"/>
        <rFont val="新細明體"/>
        <family val="1"/>
        <charset val="136"/>
      </rPr>
      <t>申請犯罪被害補償金事件</t>
    </r>
    <phoneticPr fontId="21" type="noConversion"/>
  </si>
  <si>
    <t>%</t>
  </si>
  <si>
    <r>
      <rPr>
        <sz val="12"/>
        <rFont val="新細明體"/>
        <family val="1"/>
        <charset val="136"/>
      </rPr>
      <t>人</t>
    </r>
    <phoneticPr fontId="24" type="noConversion"/>
  </si>
  <si>
    <r>
      <rPr>
        <sz val="12"/>
        <rFont val="新細明體"/>
        <family val="1"/>
        <charset val="136"/>
      </rPr>
      <t>人</t>
    </r>
    <phoneticPr fontId="21" type="noConversion"/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</si>
  <si>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</si>
  <si>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</si>
  <si>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人</t>
    </r>
  </si>
  <si>
    <r>
      <rPr>
        <sz val="12"/>
        <rFont val="新細明體"/>
        <family val="1"/>
        <charset val="136"/>
      </rPr>
      <t>一年以上</t>
    </r>
    <phoneticPr fontId="21" type="noConversion"/>
  </si>
  <si>
    <r>
      <rPr>
        <sz val="12"/>
        <rFont val="新細明體"/>
        <family val="1"/>
        <charset val="136"/>
      </rPr>
      <t>十月至一年未滿</t>
    </r>
    <phoneticPr fontId="21" type="noConversion"/>
  </si>
  <si>
    <r>
      <rPr>
        <sz val="12"/>
        <rFont val="新細明體"/>
        <family val="1"/>
        <charset val="136"/>
      </rPr>
      <t>八月至十月未滿</t>
    </r>
    <phoneticPr fontId="21" type="noConversion"/>
  </si>
  <si>
    <r>
      <rPr>
        <sz val="12"/>
        <rFont val="新細明體"/>
        <family val="1"/>
        <charset val="136"/>
      </rPr>
      <t>六月至八月未滿</t>
    </r>
    <phoneticPr fontId="21" type="noConversion"/>
  </si>
  <si>
    <r>
      <rPr>
        <sz val="12"/>
        <rFont val="新細明體"/>
        <family val="1"/>
        <charset val="136"/>
      </rPr>
      <t>四月至六月未滿</t>
    </r>
    <phoneticPr fontId="21" type="noConversion"/>
  </si>
  <si>
    <r>
      <rPr>
        <sz val="12"/>
        <rFont val="新細明體"/>
        <family val="1"/>
        <charset val="136"/>
      </rPr>
      <t>三月至四月未滿</t>
    </r>
    <phoneticPr fontId="21" type="noConversion"/>
  </si>
  <si>
    <r>
      <rPr>
        <sz val="12"/>
        <rFont val="新細明體"/>
        <family val="1"/>
        <charset val="136"/>
      </rPr>
      <t>二月至三月未滿</t>
    </r>
    <phoneticPr fontId="21" type="noConversion"/>
  </si>
  <si>
    <r>
      <rPr>
        <sz val="12"/>
        <rFont val="新細明體"/>
        <family val="1"/>
        <charset val="136"/>
      </rPr>
      <t>一月至二月未滿</t>
    </r>
    <phoneticPr fontId="21" type="noConversion"/>
  </si>
  <si>
    <r>
      <rPr>
        <sz val="12"/>
        <rFont val="新細明體"/>
        <family val="1"/>
        <charset val="136"/>
      </rPr>
      <t>一月未滿</t>
    </r>
    <phoneticPr fontId="21" type="noConversion"/>
  </si>
  <si>
    <r>
      <rPr>
        <sz val="12"/>
        <rFont val="新細明體"/>
        <family val="1"/>
        <charset val="136"/>
      </rPr>
      <t>總計</t>
    </r>
    <phoneticPr fontId="21" type="noConversion"/>
  </si>
  <si>
    <t>搶奪罪</t>
  </si>
  <si>
    <t>傷害罪</t>
  </si>
  <si>
    <t>殺人罪</t>
  </si>
  <si>
    <t>%</t>
    <phoneticPr fontId="24" type="noConversion"/>
  </si>
  <si>
    <r>
      <rPr>
        <sz val="12"/>
        <rFont val="新細明體"/>
        <family val="1"/>
        <charset val="136"/>
      </rPr>
      <t>性侵害</t>
    </r>
  </si>
  <si>
    <r>
      <rPr>
        <sz val="12"/>
        <rFont val="新細明體"/>
        <family val="1"/>
        <charset val="136"/>
      </rPr>
      <t>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傷</t>
    </r>
  </si>
  <si>
    <r>
      <rPr>
        <sz val="12"/>
        <rFont val="新細明體"/>
        <family val="1"/>
        <charset val="136"/>
      </rPr>
      <t>死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亡</t>
    </r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</si>
  <si>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計</t>
    </r>
  </si>
  <si>
    <r>
      <t>102年</t>
    </r>
    <r>
      <rPr>
        <sz val="11"/>
        <rFont val="新細明體"/>
        <family val="1"/>
        <charset val="136"/>
      </rPr>
      <t/>
    </r>
  </si>
  <si>
    <r>
      <t>103年</t>
    </r>
    <r>
      <rPr>
        <sz val="11"/>
        <rFont val="新細明體"/>
        <family val="1"/>
        <charset val="136"/>
      </rPr>
      <t/>
    </r>
  </si>
  <si>
    <r>
      <t>104年</t>
    </r>
    <r>
      <rPr>
        <sz val="11"/>
        <rFont val="新細明體"/>
        <family val="1"/>
        <charset val="136"/>
      </rPr>
      <t/>
    </r>
  </si>
  <si>
    <r>
      <t>105年</t>
    </r>
    <r>
      <rPr>
        <sz val="11"/>
        <rFont val="新細明體"/>
        <family val="1"/>
        <charset val="136"/>
      </rPr>
      <t/>
    </r>
  </si>
  <si>
    <r>
      <t>106年</t>
    </r>
    <r>
      <rPr>
        <sz val="11"/>
        <rFont val="新細明體"/>
        <family val="1"/>
        <charset val="136"/>
      </rPr>
      <t/>
    </r>
  </si>
  <si>
    <r>
      <t>107年</t>
    </r>
    <r>
      <rPr>
        <sz val="11"/>
        <rFont val="新細明體"/>
        <family val="1"/>
        <charset val="136"/>
      </rPr>
      <t/>
    </r>
  </si>
  <si>
    <r>
      <t>108年</t>
    </r>
    <r>
      <rPr>
        <sz val="11"/>
        <rFont val="新細明體"/>
        <family val="1"/>
        <charset val="136"/>
      </rPr>
      <t/>
    </r>
  </si>
  <si>
    <r>
      <t>109年</t>
    </r>
    <r>
      <rPr>
        <sz val="11"/>
        <rFont val="新細明體"/>
        <family val="1"/>
        <charset val="136"/>
      </rPr>
      <t/>
    </r>
  </si>
  <si>
    <t>瀆職</t>
  </si>
  <si>
    <t>人口販運防制法</t>
  </si>
  <si>
    <t>個人資料保護法</t>
  </si>
  <si>
    <t>職業安全衛生法</t>
  </si>
  <si>
    <t>營業秘密法</t>
  </si>
  <si>
    <t>多層次傳銷管理法</t>
  </si>
  <si>
    <t>物理治療師法</t>
  </si>
  <si>
    <t>醫療法</t>
  </si>
  <si>
    <t>性侵害犯罪防治法</t>
  </si>
  <si>
    <t>戶籍法</t>
  </si>
  <si>
    <t>嚴重特殊傳染性肺炎防治及紓困振興特別條例</t>
  </si>
  <si>
    <t>人</t>
    <phoneticPr fontId="3" type="noConversion"/>
  </si>
  <si>
    <t>%</t>
    <phoneticPr fontId="3" type="noConversion"/>
  </si>
  <si>
    <t>人</t>
    <phoneticPr fontId="3" type="noConversion"/>
  </si>
  <si>
    <t>%</t>
    <phoneticPr fontId="3" type="noConversion"/>
  </si>
  <si>
    <t>法律訴訟補償服務</t>
  </si>
  <si>
    <r>
      <t>109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</si>
  <si>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r>
      <rPr>
        <sz val="10"/>
        <rFont val="新細明體"/>
        <family val="1"/>
        <charset val="136"/>
      </rPr>
      <t>資料來源：衛生福利部保護服務司。</t>
    </r>
    <phoneticPr fontId="21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</si>
  <si>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該年度之內之曾受暴人數，同一人在同一年度中，不論通報多少次，均只計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人。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案件類型之「其他」</t>
    </r>
    <r>
      <rPr>
        <sz val="10"/>
        <rFont val="Times New Roman"/>
        <family val="1"/>
      </rPr>
      <t>:</t>
    </r>
    <r>
      <rPr>
        <sz val="10"/>
        <rFont val="新細明體"/>
        <family val="1"/>
        <charset val="136"/>
      </rPr>
      <t>係指其他家庭成員間暴力、直系血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姻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親卑親屬虐待尊親屬（被害人年齡未滿</t>
    </r>
    <r>
      <rPr>
        <sz val="10"/>
        <rFont val="Times New Roman"/>
        <family val="1"/>
      </rPr>
      <t>65</t>
    </r>
    <r>
      <rPr>
        <sz val="10"/>
        <rFont val="新細明體"/>
        <family val="1"/>
        <charset val="136"/>
      </rPr>
      <t>歲）兩類案件類型之加總。</t>
    </r>
    <phoneticPr fontId="21" type="noConversion"/>
  </si>
  <si>
    <t>總計</t>
    <phoneticPr fontId="3" type="noConversion"/>
  </si>
  <si>
    <t>總計</t>
    <phoneticPr fontId="3" type="noConversion"/>
  </si>
  <si>
    <t>總計</t>
    <phoneticPr fontId="3" type="noConversion"/>
  </si>
  <si>
    <t>案件來源（件）</t>
    <phoneticPr fontId="3" type="noConversion"/>
  </si>
  <si>
    <t>服務對象（人）</t>
    <phoneticPr fontId="3" type="noConversion"/>
  </si>
  <si>
    <t>案件類型（件）</t>
    <phoneticPr fontId="3" type="noConversion"/>
  </si>
  <si>
    <t>申請犯罪被害補償金事件</t>
    <phoneticPr fontId="21" type="noConversion"/>
  </si>
  <si>
    <t>暫時補償金事件</t>
    <phoneticPr fontId="21" type="noConversion"/>
  </si>
  <si>
    <t>返還補償金事件</t>
    <phoneticPr fontId="21" type="noConversion"/>
  </si>
  <si>
    <t>檢察官行使求償權事件</t>
    <phoneticPr fontId="21" type="noConversion"/>
  </si>
  <si>
    <t>新收件數</t>
    <phoneticPr fontId="3" type="noConversion"/>
  </si>
  <si>
    <t>總計</t>
    <phoneticPr fontId="21" type="noConversion"/>
  </si>
  <si>
    <t>總計</t>
    <phoneticPr fontId="21" type="noConversion"/>
  </si>
  <si>
    <t>終結件數</t>
    <phoneticPr fontId="3" type="noConversion"/>
  </si>
  <si>
    <t>資料來源：法務部統計處。</t>
    <phoneticPr fontId="21" type="noConversion"/>
  </si>
  <si>
    <r>
      <rPr>
        <sz val="10"/>
        <rFont val="新細明體"/>
        <family val="1"/>
        <charset val="136"/>
      </rPr>
      <t>單位：件、人、新臺幣千元</t>
    </r>
    <phoneticPr fontId="24" type="noConversion"/>
  </si>
  <si>
    <t>決定補償情形</t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</si>
  <si>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4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</si>
  <si>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人數</t>
    </r>
    <phoneticPr fontId="24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</si>
  <si>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金額</t>
    </r>
    <phoneticPr fontId="24" type="noConversion"/>
  </si>
  <si>
    <t>決定補償情形</t>
    <phoneticPr fontId="21" type="noConversion"/>
  </si>
  <si>
    <t>資料來源：法務部統計處。</t>
    <phoneticPr fontId="21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</si>
  <si>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4" type="noConversion"/>
  </si>
  <si>
    <r>
      <rPr>
        <sz val="12"/>
        <rFont val="新細明體"/>
        <family val="1"/>
        <charset val="136"/>
      </rPr>
      <t>總</t>
    </r>
    <r>
      <rPr>
        <sz val="12"/>
        <rFont val="新細明體"/>
        <family val="1"/>
        <charset val="136"/>
      </rPr>
      <t>計</t>
    </r>
    <phoneticPr fontId="3" type="noConversion"/>
  </si>
  <si>
    <r>
      <rPr>
        <sz val="10"/>
        <rFont val="新細明體"/>
        <family val="1"/>
        <charset val="136"/>
      </rPr>
      <t>資料來源：法務部統計處。</t>
    </r>
    <phoneticPr fontId="3" type="noConversion"/>
  </si>
  <si>
    <r>
      <t>20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3" type="noConversion"/>
  </si>
  <si>
    <r>
      <t>20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30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24" type="noConversion"/>
  </si>
  <si>
    <r>
      <t>30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歲未滿</t>
    </r>
    <phoneticPr fontId="24" type="noConversion"/>
  </si>
  <si>
    <r>
      <t>40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50</t>
    </r>
    <r>
      <rPr>
        <sz val="12"/>
        <rFont val="新細明體"/>
        <family val="1"/>
        <charset val="136"/>
      </rPr>
      <t>歲未滿</t>
    </r>
    <phoneticPr fontId="24" type="noConversion"/>
  </si>
  <si>
    <r>
      <t>50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60</t>
    </r>
    <r>
      <rPr>
        <sz val="12"/>
        <rFont val="新細明體"/>
        <family val="1"/>
        <charset val="136"/>
      </rPr>
      <t>歲未滿</t>
    </r>
    <phoneticPr fontId="24" type="noConversion"/>
  </si>
  <si>
    <r>
      <t>60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70</t>
    </r>
    <r>
      <rPr>
        <sz val="12"/>
        <rFont val="新細明體"/>
        <family val="1"/>
        <charset val="136"/>
      </rPr>
      <t>歲未滿</t>
    </r>
    <phoneticPr fontId="24" type="noConversion"/>
  </si>
  <si>
    <r>
      <t>70</t>
    </r>
    <r>
      <rPr>
        <sz val="12"/>
        <rFont val="新細明體"/>
        <family val="1"/>
        <charset val="136"/>
      </rPr>
      <t>歲以上</t>
    </r>
    <phoneticPr fontId="3" type="noConversion"/>
  </si>
  <si>
    <t>資料來源：法務部統計處。</t>
    <phoneticPr fontId="3" type="noConversion"/>
  </si>
  <si>
    <r>
      <rPr>
        <sz val="12"/>
        <rFont val="新細明體"/>
        <family val="1"/>
        <charset val="136"/>
      </rPr>
      <t>不</t>
    </r>
    <r>
      <rPr>
        <sz val="12"/>
        <rFont val="新細明體"/>
        <family val="1"/>
        <charset val="136"/>
      </rPr>
      <t>詳</t>
    </r>
    <phoneticPr fontId="3" type="noConversion"/>
  </si>
  <si>
    <t>單位：件</t>
    <phoneticPr fontId="3" type="noConversion"/>
  </si>
  <si>
    <t>單位：人</t>
    <phoneticPr fontId="3" type="noConversion"/>
  </si>
  <si>
    <t>資料來源：法務部統計處。</t>
    <phoneticPr fontId="21" type="noConversion"/>
  </si>
  <si>
    <t>資料來源：法務部統計處。</t>
    <phoneticPr fontId="3" type="noConversion"/>
  </si>
  <si>
    <r>
      <rPr>
        <sz val="12"/>
        <rFont val="新細明體"/>
        <family val="1"/>
        <charset val="136"/>
      </rPr>
      <t>成年（</t>
    </r>
    <r>
      <rPr>
        <sz val="12"/>
        <rFont val="Times New Roman"/>
        <family val="1"/>
      </rPr>
      <t>24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39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</si>
  <si>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壯年（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64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</si>
  <si>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老年（</t>
    </r>
    <r>
      <rPr>
        <sz val="12"/>
        <rFont val="Times New Roman"/>
        <family val="1"/>
      </rPr>
      <t>65</t>
    </r>
    <r>
      <rPr>
        <sz val="12"/>
        <rFont val="新細明體"/>
        <family val="1"/>
        <charset val="136"/>
      </rPr>
      <t>歲以上）</t>
    </r>
    <phoneticPr fontId="3" type="noConversion"/>
  </si>
  <si>
    <t>資料來源：內政部警政署刑事警察局。</t>
    <phoneticPr fontId="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</si>
  <si>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5-2-1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年財團法人犯罪被害人保護協會被害人保護服務情形</t>
    </r>
    <phoneticPr fontId="2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</si>
  <si>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5-3-5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年地方檢察署申請犯罪被害補償金終結事件申請至決定經過期間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</si>
  <si>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5-3-6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年地方檢察署申請犯罪被害補償金終結事件之申請人與被害人關係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</si>
  <si>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5-3-7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年地方檢察署申請犯罪被害補償金事件終結事件之罪名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</si>
  <si>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5-3-8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年地方檢察署申請犯罪被害補償金終結事件被害人類別</t>
    </r>
    <phoneticPr fontId="24" type="noConversion"/>
  </si>
  <si>
    <r>
      <t>110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</si>
  <si>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t>人類免疫缺乏病毒傳染防治及感染者權益保障條例</t>
  </si>
  <si>
    <t>食品安全衛生管理法</t>
  </si>
  <si>
    <t>人工生殖法</t>
  </si>
  <si>
    <t>公寓大廈管理條例</t>
  </si>
  <si>
    <t>外患</t>
  </si>
  <si>
    <t>其他公共危險</t>
  </si>
  <si>
    <t>傷害</t>
  </si>
  <si>
    <t>過失致死</t>
  </si>
  <si>
    <t>槍砲彈藥刀械管制條例</t>
  </si>
  <si>
    <t>醫療器材管理法</t>
  </si>
  <si>
    <r>
      <t>110年</t>
    </r>
    <r>
      <rPr>
        <sz val="12"/>
        <color theme="1"/>
        <rFont val="新細明體"/>
        <family val="1"/>
        <charset val="136"/>
      </rPr>
      <t/>
    </r>
  </si>
  <si>
    <r>
      <t>110年</t>
    </r>
    <r>
      <rPr>
        <sz val="12"/>
        <rFont val="新細明體"/>
        <family val="1"/>
        <charset val="136"/>
      </rPr>
      <t/>
    </r>
  </si>
  <si>
    <t>妨害自由罪</t>
  </si>
  <si>
    <t>總計</t>
  </si>
  <si>
    <r>
      <rPr>
        <sz val="12"/>
        <color theme="1"/>
        <rFont val="新細明體"/>
        <family val="2"/>
        <charset val="136"/>
      </rPr>
      <t>併案裁判</t>
    </r>
  </si>
  <si>
    <r>
      <rPr>
        <b/>
        <sz val="12"/>
        <color theme="1"/>
        <rFont val="新細明體"/>
        <family val="2"/>
        <charset val="136"/>
      </rPr>
      <t>總計</t>
    </r>
  </si>
  <si>
    <r>
      <rPr>
        <sz val="12"/>
        <color theme="1"/>
        <rFont val="新細明體"/>
        <family val="2"/>
        <charset val="136"/>
      </rPr>
      <t>終結件數</t>
    </r>
    <phoneticPr fontId="3" type="noConversion"/>
  </si>
  <si>
    <r>
      <rPr>
        <sz val="12"/>
        <color theme="1"/>
        <rFont val="新細明體"/>
        <family val="2"/>
        <charset val="136"/>
      </rPr>
      <t>總計</t>
    </r>
    <phoneticPr fontId="3" type="noConversion"/>
  </si>
  <si>
    <r>
      <rPr>
        <sz val="12"/>
        <color theme="1"/>
        <rFont val="新細明體"/>
        <family val="2"/>
        <charset val="136"/>
      </rPr>
      <t>地方法院</t>
    </r>
    <phoneticPr fontId="3" type="noConversion"/>
  </si>
  <si>
    <r>
      <rPr>
        <sz val="12"/>
        <color theme="1"/>
        <rFont val="新細明體"/>
        <family val="2"/>
        <charset val="136"/>
      </rPr>
      <t>高等法院</t>
    </r>
    <phoneticPr fontId="3" type="noConversion"/>
  </si>
  <si>
    <r>
      <rPr>
        <sz val="12"/>
        <color theme="1"/>
        <rFont val="新細明體"/>
        <family val="2"/>
        <charset val="136"/>
      </rPr>
      <t>智財法院</t>
    </r>
    <phoneticPr fontId="3" type="noConversion"/>
  </si>
  <si>
    <r>
      <rPr>
        <sz val="12"/>
        <color theme="1"/>
        <rFont val="新細明體"/>
        <family val="2"/>
        <charset val="136"/>
      </rPr>
      <t>終結件數</t>
    </r>
    <phoneticPr fontId="3" type="noConversion"/>
  </si>
  <si>
    <r>
      <rPr>
        <sz val="12"/>
        <color theme="1"/>
        <rFont val="細明體"/>
        <family val="3"/>
        <charset val="136"/>
      </rPr>
      <t>含訴訟參與人</t>
    </r>
    <phoneticPr fontId="3" type="noConversion"/>
  </si>
  <si>
    <r>
      <rPr>
        <sz val="12"/>
        <color theme="1"/>
        <rFont val="細明體"/>
        <family val="3"/>
        <charset val="136"/>
      </rPr>
      <t>含訴訟參與人</t>
    </r>
    <phoneticPr fontId="3" type="noConversion"/>
  </si>
  <si>
    <r>
      <rPr>
        <sz val="12"/>
        <color theme="1"/>
        <rFont val="細明體"/>
        <family val="3"/>
        <charset val="136"/>
      </rPr>
      <t>含訴訟參與人</t>
    </r>
    <phoneticPr fontId="3" type="noConversion"/>
  </si>
  <si>
    <r>
      <rPr>
        <sz val="12"/>
        <color theme="1"/>
        <rFont val="細明體"/>
        <family val="3"/>
        <charset val="136"/>
      </rPr>
      <t>件數</t>
    </r>
    <phoneticPr fontId="3" type="noConversion"/>
  </si>
  <si>
    <r>
      <rPr>
        <sz val="12"/>
        <color theme="1"/>
        <rFont val="細明體"/>
        <family val="3"/>
        <charset val="136"/>
      </rPr>
      <t>人數</t>
    </r>
    <phoneticPr fontId="3" type="noConversion"/>
  </si>
  <si>
    <r>
      <rPr>
        <sz val="12"/>
        <color theme="1"/>
        <rFont val="細明體"/>
        <family val="3"/>
        <charset val="136"/>
      </rPr>
      <t>件數</t>
    </r>
    <phoneticPr fontId="3" type="noConversion"/>
  </si>
  <si>
    <r>
      <rPr>
        <sz val="12"/>
        <color theme="1"/>
        <rFont val="細明體"/>
        <family val="3"/>
        <charset val="136"/>
      </rPr>
      <t>人數</t>
    </r>
    <phoneticPr fontId="3" type="noConversion"/>
  </si>
  <si>
    <r>
      <rPr>
        <sz val="12"/>
        <color theme="1"/>
        <rFont val="細明體"/>
        <family val="3"/>
        <charset val="136"/>
      </rPr>
      <t>人數</t>
    </r>
    <phoneticPr fontId="3" type="noConversion"/>
  </si>
  <si>
    <r>
      <rPr>
        <b/>
        <sz val="12"/>
        <color theme="1"/>
        <rFont val="新細明體"/>
        <family val="2"/>
        <charset val="136"/>
      </rPr>
      <t>普通刑法合計</t>
    </r>
    <phoneticPr fontId="3" type="noConversion"/>
  </si>
  <si>
    <r>
      <rPr>
        <b/>
        <sz val="12"/>
        <color theme="1"/>
        <rFont val="新細明體"/>
        <family val="2"/>
        <charset val="136"/>
      </rPr>
      <t>特別刑法合計</t>
    </r>
    <phoneticPr fontId="3" type="noConversion"/>
  </si>
  <si>
    <r>
      <rPr>
        <sz val="12"/>
        <color theme="1"/>
        <rFont val="細明體"/>
        <family val="3"/>
        <charset val="136"/>
      </rPr>
      <t>比率</t>
    </r>
    <r>
      <rPr>
        <sz val="12"/>
        <color theme="1"/>
        <rFont val="Times New Roman"/>
        <family val="1"/>
      </rPr>
      <t xml:space="preserve"> (%)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</si>
  <si>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5-1-3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年家庭暴力事件被害人之性別與案件類型</t>
    </r>
    <phoneticPr fontId="21" type="noConversion"/>
  </si>
  <si>
    <r>
      <rPr>
        <sz val="11"/>
        <rFont val="新細明體"/>
        <family val="1"/>
        <charset val="136"/>
      </rPr>
      <t>婚姻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離婚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同居關係暴力</t>
    </r>
    <phoneticPr fontId="3" type="noConversion"/>
  </si>
  <si>
    <r>
      <t>110年</t>
    </r>
    <r>
      <rPr>
        <sz val="11"/>
        <rFont val="新細明體"/>
        <family val="1"/>
        <charset val="136"/>
      </rPr>
      <t/>
    </r>
  </si>
  <si>
    <t>保護服務項目（人次）</t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</si>
  <si>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5-3-2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年地方檢察署申請補償金事件決定補償情形</t>
    </r>
    <phoneticPr fontId="21" type="noConversion"/>
  </si>
  <si>
    <t>本人</t>
    <phoneticPr fontId="21" type="noConversion"/>
  </si>
  <si>
    <t>父母</t>
    <phoneticPr fontId="21" type="noConversion"/>
  </si>
  <si>
    <t>配偶</t>
    <phoneticPr fontId="21" type="noConversion"/>
  </si>
  <si>
    <t>子女</t>
    <phoneticPr fontId="21" type="noConversion"/>
  </si>
  <si>
    <t>祖父母</t>
    <phoneticPr fontId="21" type="noConversion"/>
  </si>
  <si>
    <t>孫子女</t>
    <phoneticPr fontId="21" type="noConversion"/>
  </si>
  <si>
    <t>兄弟姊妹</t>
    <phoneticPr fontId="21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</si>
  <si>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5-1-1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年刑事案件被害人之案件類別</t>
    </r>
    <phoneticPr fontId="3" type="noConversion"/>
  </si>
  <si>
    <r>
      <rPr>
        <sz val="12"/>
        <rFont val="細明體"/>
        <family val="3"/>
        <charset val="136"/>
      </rPr>
      <t>妨害性自主罪</t>
    </r>
  </si>
  <si>
    <r>
      <rPr>
        <sz val="12"/>
        <rFont val="細明體"/>
        <family val="3"/>
        <charset val="136"/>
      </rPr>
      <t>強盜及
海盜罪</t>
    </r>
    <phoneticPr fontId="3" type="noConversion"/>
  </si>
  <si>
    <r>
      <rPr>
        <sz val="12"/>
        <rFont val="細明體"/>
        <family val="3"/>
        <charset val="136"/>
      </rPr>
      <t>家庭暴力防治法－違反保護令罪</t>
    </r>
  </si>
  <si>
    <r>
      <rPr>
        <sz val="12"/>
        <rFont val="細明體"/>
        <family val="3"/>
        <charset val="136"/>
      </rPr>
      <t>人口販運防制法</t>
    </r>
  </si>
  <si>
    <t>其他</t>
    <phoneticPr fontId="3" type="noConversion"/>
  </si>
  <si>
    <t>111年</t>
    <phoneticPr fontId="3" type="noConversion"/>
  </si>
  <si>
    <t>其他案類</t>
    <phoneticPr fontId="3" type="noConversion"/>
  </si>
  <si>
    <t>公民投票法</t>
  </si>
  <si>
    <t>農田水利法</t>
  </si>
  <si>
    <t>跟蹤騷擾防制法</t>
  </si>
  <si>
    <t>消費者債務清理條例</t>
  </si>
  <si>
    <r>
      <t>111年</t>
    </r>
    <r>
      <rPr>
        <sz val="12"/>
        <rFont val="新細明體"/>
        <family val="1"/>
        <charset val="136"/>
      </rPr>
      <t/>
    </r>
  </si>
  <si>
    <t>交通過失致人於死</t>
  </si>
  <si>
    <t>普通強制性交猥褻</t>
  </si>
  <si>
    <t>加重強制性交猥褻</t>
  </si>
  <si>
    <t>交通過失傷害</t>
  </si>
  <si>
    <t>普通殺人既遂</t>
  </si>
  <si>
    <t>其他過失致人於死</t>
  </si>
  <si>
    <t>趁機性交猥褻</t>
  </si>
  <si>
    <t>對幼齡男女性交猥褻</t>
  </si>
  <si>
    <t>傷害致死</t>
  </si>
  <si>
    <t>傷害罪(其他)</t>
  </si>
  <si>
    <t>其他過失傷害</t>
  </si>
  <si>
    <t>強盜罪</t>
  </si>
  <si>
    <t>交通一般過失傷害</t>
  </si>
  <si>
    <t>一般詐欺</t>
  </si>
  <si>
    <t>不能安全駕駛</t>
  </si>
  <si>
    <t>交通業務過失傷害</t>
  </si>
  <si>
    <t>妨害性自主(其他)</t>
  </si>
  <si>
    <t>業務上文書登載不實</t>
  </si>
  <si>
    <t>肇事致人死傷逃逸</t>
  </si>
  <si>
    <t>引誘容留媒介使人為性交或猥褻罪</t>
  </si>
  <si>
    <t>偽造變造私文書</t>
  </si>
  <si>
    <t>背信罪</t>
  </si>
  <si>
    <t>其他</t>
  </si>
  <si>
    <t>交通一般過失致人於死</t>
    <phoneticPr fontId="3" type="noConversion"/>
  </si>
  <si>
    <t>普通殺人未遂</t>
  </si>
  <si>
    <t>強盜結合罪</t>
  </si>
  <si>
    <t>其他業務過失傷害</t>
    <phoneticPr fontId="3" type="noConversion"/>
  </si>
  <si>
    <t>加重竊盜</t>
    <phoneticPr fontId="3" type="noConversion"/>
  </si>
  <si>
    <t>殺害直系尊親屬既遂</t>
    <phoneticPr fontId="3" type="noConversion"/>
  </si>
  <si>
    <t>故意殺人或使重傷</t>
    <phoneticPr fontId="3" type="noConversion"/>
  </si>
  <si>
    <t>其他業務過失致人於死</t>
    <phoneticPr fontId="3" type="noConversion"/>
  </si>
  <si>
    <t>放火-燒燬建築物及住宅</t>
    <phoneticPr fontId="3" type="noConversion"/>
  </si>
  <si>
    <t>偽造有價證券罪</t>
    <phoneticPr fontId="3" type="noConversion"/>
  </si>
  <si>
    <t>違反銀行法</t>
    <phoneticPr fontId="3" type="noConversion"/>
  </si>
  <si>
    <t>貪污治罪條例</t>
    <phoneticPr fontId="3" type="noConversion"/>
  </si>
  <si>
    <t>違反稅捐稽徵法</t>
    <phoneticPr fontId="3" type="noConversion"/>
  </si>
  <si>
    <t>製造、運輸、販賣毒品</t>
    <phoneticPr fontId="3" type="noConversion"/>
  </si>
  <si>
    <t>偽藥</t>
    <phoneticPr fontId="3" type="noConversion"/>
  </si>
  <si>
    <t>違反商業會計法</t>
    <phoneticPr fontId="3" type="noConversion"/>
  </si>
  <si>
    <t>違反電子遊戲場業管理條例</t>
    <phoneticPr fontId="3" type="noConversion"/>
  </si>
  <si>
    <t>違反槍砲彈藥刀械管制條例</t>
    <phoneticPr fontId="3" type="noConversion"/>
  </si>
  <si>
    <t>違反廢棄物清理法</t>
    <phoneticPr fontId="3" type="noConversion"/>
  </si>
  <si>
    <t>拍攝製造性交猥褻物品罪</t>
    <phoneticPr fontId="3" type="noConversion"/>
  </si>
  <si>
    <t>個人資料保護法</t>
    <phoneticPr fontId="3" type="noConversion"/>
  </si>
  <si>
    <t>政府採購法</t>
    <phoneticPr fontId="3" type="noConversion"/>
  </si>
  <si>
    <t>違反兩岸關係條例</t>
    <phoneticPr fontId="3" type="noConversion"/>
  </si>
  <si>
    <t>違反證券交易法</t>
    <phoneticPr fontId="3" type="noConversion"/>
  </si>
  <si>
    <t>洗錢防制法</t>
    <phoneticPr fontId="3" type="noConversion"/>
  </si>
  <si>
    <t>違反建築法</t>
    <phoneticPr fontId="3" type="noConversion"/>
  </si>
  <si>
    <t>違反森林法</t>
    <phoneticPr fontId="3" type="noConversion"/>
  </si>
  <si>
    <t>組織犯罪防制條例</t>
    <phoneticPr fontId="3" type="noConversion"/>
  </si>
  <si>
    <t>妨害電腦使用罪</t>
    <phoneticPr fontId="3" type="noConversion"/>
  </si>
  <si>
    <t>對商品為虛偽標記與販賣輸入該商品罪</t>
    <phoneticPr fontId="3" type="noConversion"/>
  </si>
  <si>
    <t>洩漏業務上知悉工商秘密罪</t>
    <phoneticPr fontId="3" type="noConversion"/>
  </si>
  <si>
    <t>製造散佈持有陳列猥褻文字圖書物品</t>
    <phoneticPr fontId="3" type="noConversion"/>
  </si>
  <si>
    <t>業務侵占</t>
    <phoneticPr fontId="3" type="noConversion"/>
  </si>
  <si>
    <t>洩漏職務上工商秘密罪</t>
    <phoneticPr fontId="3" type="noConversion"/>
  </si>
  <si>
    <t>妨害名譽及信用罪</t>
    <phoneticPr fontId="3" type="noConversion"/>
  </si>
  <si>
    <t>偽造變造特種文書</t>
    <phoneticPr fontId="3" type="noConversion"/>
  </si>
  <si>
    <t>販賣陳列輸出入仿冒商標罪</t>
    <phoneticPr fontId="3" type="noConversion"/>
  </si>
  <si>
    <t>違法重製罪</t>
    <phoneticPr fontId="3" type="noConversion"/>
  </si>
  <si>
    <t>公開上映改作出租侵害著作財產權罪</t>
    <phoneticPr fontId="3" type="noConversion"/>
  </si>
  <si>
    <t>營業秘密法</t>
    <phoneticPr fontId="3" type="noConversion"/>
  </si>
  <si>
    <t>侵害他人商標罪</t>
    <phoneticPr fontId="3" type="noConversion"/>
  </si>
  <si>
    <t>移轉所有權或公開陳列持有侵害著作權</t>
    <phoneticPr fontId="3" type="noConversion"/>
  </si>
  <si>
    <t>違反食品安全衛生管理法</t>
    <phoneticPr fontId="3" type="noConversion"/>
  </si>
  <si>
    <t>侵害著作權或違法將重製物銷售國外</t>
    <phoneticPr fontId="3" type="noConversion"/>
  </si>
  <si>
    <t>其他違反公平交易法</t>
    <phoneticPr fontId="3" type="noConversion"/>
  </si>
  <si>
    <t>違反農藥管理法</t>
    <phoneticPr fontId="3" type="noConversion"/>
  </si>
  <si>
    <r>
      <t>111</t>
    </r>
    <r>
      <rPr>
        <sz val="12"/>
        <rFont val="PMingLiU"/>
        <family val="1"/>
        <charset val="136"/>
      </rPr>
      <t>年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</si>
  <si>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5-1-2</t>
    </r>
    <r>
      <rPr>
        <sz val="15"/>
        <color theme="1"/>
        <rFont val="新細明體"/>
        <family val="1"/>
        <charset val="136"/>
      </rPr>
      <t>　</t>
    </r>
    <r>
      <rPr>
        <sz val="15"/>
        <color theme="1"/>
        <rFont val="Times New Roman"/>
        <family val="1"/>
      </rPr>
      <t>111</t>
    </r>
    <r>
      <rPr>
        <sz val="15"/>
        <color theme="1"/>
        <rFont val="新細明體"/>
        <family val="1"/>
        <charset val="136"/>
      </rPr>
      <t>年刑事案件被害人之性別與年齡</t>
    </r>
    <phoneticPr fontId="3" type="noConversion"/>
  </si>
  <si>
    <r>
      <rPr>
        <sz val="12"/>
        <color theme="1"/>
        <rFont val="新細明體"/>
        <family val="1"/>
        <charset val="136"/>
      </rPr>
      <t>總計</t>
    </r>
    <phoneticPr fontId="3" type="noConversion"/>
  </si>
  <si>
    <r>
      <rPr>
        <sz val="12"/>
        <color theme="1"/>
        <rFont val="新細明體"/>
        <family val="1"/>
        <charset val="136"/>
      </rPr>
      <t>兒童（</t>
    </r>
    <r>
      <rPr>
        <sz val="12"/>
        <color theme="1"/>
        <rFont val="Times New Roman"/>
        <family val="1"/>
      </rPr>
      <t>0</t>
    </r>
    <r>
      <rPr>
        <sz val="12"/>
        <color theme="1"/>
        <rFont val="新細明體"/>
        <family val="1"/>
        <charset val="136"/>
      </rPr>
      <t>歲至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1"/>
        <charset val="136"/>
      </rPr>
      <t>歲）</t>
    </r>
    <phoneticPr fontId="3" type="noConversion"/>
  </si>
  <si>
    <r>
      <rPr>
        <sz val="12"/>
        <color theme="1"/>
        <rFont val="新細明體"/>
        <family val="1"/>
        <charset val="136"/>
      </rPr>
      <t>少年（</t>
    </r>
    <r>
      <rPr>
        <sz val="12"/>
        <color theme="1"/>
        <rFont val="Times New Roman"/>
        <family val="1"/>
      </rPr>
      <t>12</t>
    </r>
    <r>
      <rPr>
        <sz val="12"/>
        <color theme="1"/>
        <rFont val="新細明體"/>
        <family val="1"/>
        <charset val="136"/>
      </rPr>
      <t>歲至</t>
    </r>
    <r>
      <rPr>
        <sz val="12"/>
        <color theme="1"/>
        <rFont val="Times New Roman"/>
        <family val="1"/>
      </rPr>
      <t>17</t>
    </r>
    <r>
      <rPr>
        <sz val="12"/>
        <color theme="1"/>
        <rFont val="新細明體"/>
        <family val="1"/>
        <charset val="136"/>
      </rPr>
      <t>歲）</t>
    </r>
    <phoneticPr fontId="3" type="noConversion"/>
  </si>
  <si>
    <r>
      <rPr>
        <sz val="12"/>
        <color theme="1"/>
        <rFont val="新細明體"/>
        <family val="1"/>
        <charset val="136"/>
      </rPr>
      <t>青年（</t>
    </r>
    <r>
      <rPr>
        <sz val="12"/>
        <color theme="1"/>
        <rFont val="Times New Roman"/>
        <family val="1"/>
      </rPr>
      <t>18</t>
    </r>
    <r>
      <rPr>
        <sz val="12"/>
        <color theme="1"/>
        <rFont val="新細明體"/>
        <family val="1"/>
        <charset val="136"/>
      </rPr>
      <t>歲至</t>
    </r>
    <r>
      <rPr>
        <sz val="12"/>
        <color theme="1"/>
        <rFont val="Times New Roman"/>
        <family val="1"/>
      </rPr>
      <t>23</t>
    </r>
    <r>
      <rPr>
        <sz val="12"/>
        <color theme="1"/>
        <rFont val="新細明體"/>
        <family val="1"/>
        <charset val="136"/>
      </rPr>
      <t>歲）</t>
    </r>
    <phoneticPr fontId="3" type="noConversion"/>
  </si>
  <si>
    <r>
      <rPr>
        <sz val="12"/>
        <color theme="1"/>
        <rFont val="新細明體"/>
        <family val="1"/>
        <charset val="136"/>
      </rPr>
      <t>男性</t>
    </r>
    <phoneticPr fontId="3" type="noConversion"/>
  </si>
  <si>
    <r>
      <rPr>
        <sz val="12"/>
        <color theme="1"/>
        <rFont val="新細明體"/>
        <family val="1"/>
        <charset val="136"/>
      </rPr>
      <t>女性</t>
    </r>
    <phoneticPr fontId="3" type="noConversion"/>
  </si>
  <si>
    <t>酒後駕駛</t>
    <phoneticPr fontId="3" type="noConversion"/>
  </si>
  <si>
    <t>傷害</t>
    <phoneticPr fontId="3" type="noConversion"/>
  </si>
  <si>
    <t>妨害名譽及信用</t>
    <phoneticPr fontId="3" type="noConversion"/>
  </si>
  <si>
    <t xml:space="preserve"> 公職人員選舉罷免法</t>
    <phoneticPr fontId="3" type="noConversion"/>
  </si>
  <si>
    <t>妨害婚姻及家庭</t>
    <phoneticPr fontId="3" type="noConversion"/>
  </si>
  <si>
    <t>強盜或海盜</t>
    <phoneticPr fontId="3" type="noConversion"/>
  </si>
  <si>
    <t>過失致死</t>
    <phoneticPr fontId="3" type="noConversion"/>
  </si>
  <si>
    <t>少年事件處理法</t>
    <phoneticPr fontId="3" type="noConversion"/>
  </si>
  <si>
    <t>健康食品管理法</t>
    <phoneticPr fontId="3" type="noConversion"/>
  </si>
  <si>
    <r>
      <rPr>
        <sz val="10"/>
        <color theme="1"/>
        <rFont val="細明體"/>
        <family val="3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本表刑事案件被害人，係指因刑事案件遭致體傷、殘廢、死亡、心靈受傷或財產損失之人，或指因犯罪行為使合法權益受直接侵害之人。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駕駛過失，係指汽、機車駕駛人因交通違規行為而涉過失致死或致傷。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傷害、過失致死均不含駕駛過失；其他公共危險不含酒後駕駛。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細明體"/>
        <family val="3"/>
        <charset val="136"/>
      </rPr>
      <t>竊盜含汽車、機車竊盜；強制性交含共同強制性交。</t>
    </r>
    <phoneticPr fontId="3" type="noConversion"/>
  </si>
  <si>
    <r>
      <rPr>
        <sz val="10"/>
        <color theme="1"/>
        <rFont val="新細明體"/>
        <family val="1"/>
        <charset val="136"/>
      </rPr>
      <t>資料來源：內政部警政署刑事警察局。</t>
    </r>
    <phoneticPr fontId="3" type="noConversion"/>
  </si>
  <si>
    <r>
      <rPr>
        <sz val="10"/>
        <color theme="1"/>
        <rFont val="新細明體"/>
        <family val="1"/>
        <charset val="136"/>
      </rPr>
      <t>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本表刑事案件被害人，係指因刑事案件遭致體傷、殘廢、死亡、心靈受傷或財產損失之人，或指因犯罪行為使合法權益受直接侵害之人。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駕駛過失，係指汽、機車駕駛人因交通違規行為而涉過失致死或致傷。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傷害、過失致死均不含駕駛過失；其他公共危險不含酒後駕駛。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新細明體"/>
        <family val="1"/>
        <charset val="136"/>
      </rPr>
      <t>竊盜含汽車、機車竊盜；強制性交含共同強制性交。</t>
    </r>
    <phoneticPr fontId="3" type="noConversion"/>
  </si>
  <si>
    <r>
      <rPr>
        <sz val="10"/>
        <rFont val="新細明體"/>
        <family val="1"/>
        <charset val="136"/>
      </rPr>
      <t>資料來源：犯罪被害人保護協會。</t>
    </r>
    <r>
      <rPr>
        <sz val="10"/>
        <rFont val="Times New Roman"/>
        <family val="1"/>
      </rPr>
      <t xml:space="preserve">
</t>
    </r>
    <r>
      <rPr>
        <sz val="10"/>
        <rFont val="新細明體"/>
        <family val="1"/>
        <charset val="136"/>
      </rPr>
      <t>說　　明：本表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年前「保護服務項目」，調整如下：
　　　　　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「申請補償」原併於「法律協助」項目，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年度起單獨列計。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「醫療服務」更名為「醫護服務」，包含醫療及照護。
　　　　　</t>
    </r>
    <r>
      <rPr>
        <sz val="10"/>
        <rFont val="Times New Roman"/>
        <family val="1"/>
      </rPr>
      <t xml:space="preserve">3. </t>
    </r>
    <r>
      <rPr>
        <sz val="10"/>
        <rFont val="新細明體"/>
        <family val="1"/>
        <charset val="136"/>
      </rPr>
      <t>「緊急資助」更名為「急難救助」，包含緊急資助及殯葬協助。
　　　　　</t>
    </r>
    <r>
      <rPr>
        <sz val="10"/>
        <rFont val="Times New Roman"/>
        <family val="1"/>
      </rPr>
      <t xml:space="preserve">4. </t>
    </r>
    <r>
      <rPr>
        <sz val="10"/>
        <rFont val="新細明體"/>
        <family val="1"/>
        <charset val="136"/>
      </rPr>
      <t>「心理輔導」更名為「諮商輔導」，包含諮商治療及心理輔導。
　　　　　</t>
    </r>
    <r>
      <rPr>
        <sz val="10"/>
        <rFont val="Times New Roman"/>
        <family val="1"/>
      </rPr>
      <t xml:space="preserve">5. </t>
    </r>
    <r>
      <rPr>
        <sz val="10"/>
        <rFont val="新細明體"/>
        <family val="1"/>
        <charset val="136"/>
      </rPr>
      <t>「安置收容」為「人身保護」之範圍，改列「人身保護」項下，包含安全保護及居住安置。
　　　　　</t>
    </r>
    <r>
      <rPr>
        <sz val="10"/>
        <rFont val="Times New Roman"/>
        <family val="1"/>
      </rPr>
      <t xml:space="preserve">6. </t>
    </r>
    <r>
      <rPr>
        <sz val="10"/>
        <rFont val="新細明體"/>
        <family val="1"/>
        <charset val="136"/>
      </rPr>
      <t>「訪視慰問」的訪視部分，改列「需求評估」；慰問部分更名為「關懷慰問」（關懷服務之一部）。
　　　　　</t>
    </r>
    <r>
      <rPr>
        <sz val="10"/>
        <rFont val="Times New Roman"/>
        <family val="1"/>
      </rPr>
      <t xml:space="preserve">7. </t>
    </r>
    <r>
      <rPr>
        <sz val="10"/>
        <rFont val="新細明體"/>
        <family val="1"/>
        <charset val="136"/>
      </rPr>
      <t xml:space="preserve">「查詢諮商」及「其他服務」依內容屬性列入各項目內。
</t>
    </r>
    <r>
      <rPr>
        <sz val="10"/>
        <rFont val="PMingLiU"/>
        <family val="1"/>
        <charset val="136"/>
      </rPr>
      <t>　　　　　</t>
    </r>
    <r>
      <rPr>
        <sz val="10"/>
        <rFont val="Times New Roman"/>
        <family val="1"/>
      </rPr>
      <t xml:space="preserve">8.   </t>
    </r>
    <r>
      <rPr>
        <sz val="10"/>
        <rFont val="PMingLiU"/>
        <family val="1"/>
        <charset val="136"/>
      </rPr>
      <t>犯罪被害人保護協會自</t>
    </r>
    <r>
      <rPr>
        <sz val="10"/>
        <rFont val="Times New Roman"/>
        <family val="1"/>
      </rPr>
      <t>111</t>
    </r>
    <r>
      <rPr>
        <sz val="10"/>
        <rFont val="PMingLiU"/>
        <family val="1"/>
        <charset val="136"/>
      </rPr>
      <t>年起新增業務諮詢服務項目，併於需求評估統計。</t>
    </r>
    <phoneticPr fontId="21" type="noConversion"/>
  </si>
  <si>
    <r>
      <rPr>
        <sz val="10"/>
        <color theme="1"/>
        <rFont val="細明體"/>
        <family val="3"/>
        <charset val="136"/>
      </rPr>
      <t>資料來源：司法院。
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細明體"/>
        <family val="3"/>
        <charset val="136"/>
      </rPr>
      <t>地方法院項，為地方法院刑事（含少年）第一審訴訟終結案件。
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細明體"/>
        <family val="3"/>
        <charset val="136"/>
      </rPr>
      <t>高等法院項，為高等法院刑事（含少年）第二審訴訟終結案件。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細明體"/>
        <family val="3"/>
        <charset val="136"/>
      </rPr>
      <t>智財法院項，為智慧財產及商業法院刑事第二審訴訟終結案件。
　　　　　</t>
    </r>
    <r>
      <rPr>
        <sz val="10"/>
        <color theme="1"/>
        <rFont val="Times New Roman"/>
        <family val="1"/>
      </rPr>
      <t xml:space="preserve">4. </t>
    </r>
    <r>
      <rPr>
        <sz val="10"/>
        <color theme="1"/>
        <rFont val="細明體"/>
        <family val="3"/>
        <charset val="136"/>
      </rPr>
      <t>本表訴訟參與人資料，係介接自審判系統。
　　　　　</t>
    </r>
    <r>
      <rPr>
        <sz val="10"/>
        <color theme="1"/>
        <rFont val="Times New Roman"/>
        <family val="1"/>
      </rPr>
      <t xml:space="preserve">5. </t>
    </r>
    <r>
      <rPr>
        <sz val="10"/>
        <color theme="1"/>
        <rFont val="細明體"/>
        <family val="3"/>
        <charset val="136"/>
      </rPr>
      <t>本表不含改分案案件，其中，地方法院項亦不含改變訴訟程序案件。</t>
    </r>
    <phoneticPr fontId="3" type="noConversion"/>
  </si>
  <si>
    <t>回本篇表次</t>
  </si>
  <si>
    <r>
      <rPr>
        <sz val="15"/>
        <color theme="1"/>
        <rFont val="新細明體"/>
        <family val="2"/>
        <charset val="136"/>
      </rPr>
      <t>表</t>
    </r>
    <r>
      <rPr>
        <sz val="15"/>
        <color theme="1"/>
        <rFont val="Times New Roman"/>
        <family val="1"/>
      </rPr>
      <t>5-2-2</t>
    </r>
    <r>
      <rPr>
        <sz val="15"/>
        <color theme="1"/>
        <rFont val="新細明體"/>
        <family val="2"/>
        <charset val="136"/>
      </rPr>
      <t>　</t>
    </r>
    <r>
      <rPr>
        <sz val="15"/>
        <color theme="1"/>
        <rFont val="Times New Roman"/>
        <family val="1"/>
      </rPr>
      <t>110</t>
    </r>
    <r>
      <rPr>
        <sz val="15"/>
        <color theme="1"/>
        <rFont val="細明體"/>
        <family val="3"/>
        <charset val="136"/>
      </rPr>
      <t>年至</t>
    </r>
    <r>
      <rPr>
        <sz val="15"/>
        <color theme="1"/>
        <rFont val="Times New Roman"/>
        <family val="1"/>
      </rPr>
      <t>111</t>
    </r>
    <r>
      <rPr>
        <sz val="15"/>
        <color theme="1"/>
        <rFont val="細明體"/>
        <family val="3"/>
        <charset val="136"/>
      </rPr>
      <t>年</t>
    </r>
    <r>
      <rPr>
        <sz val="15"/>
        <color theme="1"/>
        <rFont val="新細明體"/>
        <family val="2"/>
        <charset val="136"/>
      </rPr>
      <t>各審級訴訟終結案件之訴訟參與情形</t>
    </r>
    <phoneticPr fontId="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</si>
  <si>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5-3-1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年地方檢察署犯罪被害補償事件收結情形</t>
    </r>
    <phoneticPr fontId="2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</si>
  <si>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5-3-3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年地方檢察署申請犯罪被害補償金終結事件被害人性別</t>
    </r>
    <phoneticPr fontId="24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</si>
  <si>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5-3-4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年地方檢察署申請犯罪被害補償金終結事件被害人年齡</t>
    </r>
    <phoneticPr fontId="24" type="noConversion"/>
  </si>
  <si>
    <r>
      <rPr>
        <b/>
        <sz val="12"/>
        <color theme="1"/>
        <rFont val="新細明體"/>
        <family val="1"/>
        <charset val="136"/>
      </rPr>
      <t>「中華民國一一一年犯罪狀況及其分析」第五篇表次</t>
    </r>
    <phoneticPr fontId="42" type="noConversion"/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</si>
  <si>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5-3-2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年地方檢察署申請補償金事件決定補償情形</t>
    </r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</si>
  <si>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5-3-3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年地方檢察署申請犯罪被害補償金終結事件被害人性別</t>
    </r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</si>
  <si>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5-3-4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年地方檢察署申請犯罪被害補償金終結事件被害人年齡</t>
    </r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</si>
  <si>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5-3-5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年地方檢察署申請犯罪被害補償金終結事件申請至決定經過期間</t>
    </r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</si>
  <si>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5-3-6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年地方檢察署申請犯罪被害補償金終結事件之申請人與被害人關係</t>
    </r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</si>
  <si>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5-3-7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年地方檢察署申請犯罪被害補償金事件終結事件之罪名</t>
    </r>
  </si>
  <si>
    <r>
      <rPr>
        <sz val="12"/>
        <color rgb="FF002060"/>
        <rFont val="新細明體"/>
        <family val="2"/>
        <charset val="136"/>
      </rPr>
      <t>表</t>
    </r>
    <r>
      <rPr>
        <sz val="12"/>
        <color rgb="FF002060"/>
        <rFont val="Times New Roman"/>
        <family val="1"/>
      </rPr>
      <t>5-3-8</t>
    </r>
    <r>
      <rPr>
        <sz val="12"/>
        <color rgb="FF002060"/>
        <rFont val="新細明體"/>
        <family val="2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2"/>
        <charset val="136"/>
      </rPr>
      <t>年地方檢察署申請犯罪被害補償金終結事件被害人類別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</si>
  <si>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5-1-1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年刑事案件被害人之案件類別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</si>
  <si>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5-1-2</t>
    </r>
    <r>
      <rPr>
        <sz val="12"/>
        <color rgb="FF002060"/>
        <rFont val="新細明體"/>
        <family val="1"/>
        <charset val="136"/>
      </rPr>
      <t>　</t>
    </r>
    <r>
      <rPr>
        <sz val="12"/>
        <color rgb="FF002060"/>
        <rFont val="Times New Roman"/>
        <family val="1"/>
      </rPr>
      <t>111</t>
    </r>
    <r>
      <rPr>
        <sz val="12"/>
        <color rgb="FF002060"/>
        <rFont val="新細明體"/>
        <family val="1"/>
        <charset val="136"/>
      </rPr>
      <t>年刑事案件被害人之性別與年齡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</si>
  <si>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5-1-3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年家庭暴力事件被害人之性別與案件類型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</si>
  <si>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5-2-1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年財團法人犯罪被害人保護協會被害人保護服務情形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</si>
  <si>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5-2-2</t>
    </r>
    <r>
      <rPr>
        <sz val="12"/>
        <color rgb="FF002060"/>
        <rFont val="新細明體"/>
        <family val="1"/>
        <charset val="136"/>
      </rPr>
      <t>　</t>
    </r>
    <r>
      <rPr>
        <sz val="12"/>
        <color rgb="FF002060"/>
        <rFont val="Times New Roman"/>
        <family val="1"/>
      </rPr>
      <t>110</t>
    </r>
    <r>
      <rPr>
        <sz val="12"/>
        <color rgb="FF002060"/>
        <rFont val="新細明體"/>
        <family val="1"/>
        <charset val="136"/>
      </rPr>
      <t>年至</t>
    </r>
    <r>
      <rPr>
        <sz val="12"/>
        <color rgb="FF002060"/>
        <rFont val="Times New Roman"/>
        <family val="1"/>
      </rPr>
      <t>111</t>
    </r>
    <r>
      <rPr>
        <sz val="12"/>
        <color rgb="FF002060"/>
        <rFont val="新細明體"/>
        <family val="1"/>
        <charset val="136"/>
      </rPr>
      <t>年各審級訴訟終結案件之訴訟參與情形</t>
    </r>
  </si>
  <si>
    <r>
      <rPr>
        <sz val="12"/>
        <color rgb="FF002060"/>
        <rFont val="新細明體"/>
        <family val="1"/>
        <charset val="136"/>
      </rPr>
      <t>表</t>
    </r>
    <r>
      <rPr>
        <sz val="12"/>
        <color rgb="FF002060"/>
        <rFont val="Times New Roman"/>
        <family val="1"/>
      </rPr>
      <t>5-3-1</t>
    </r>
    <r>
      <rPr>
        <sz val="12"/>
        <color rgb="FF002060"/>
        <rFont val="新細明體"/>
        <family val="1"/>
        <charset val="136"/>
      </rPr>
      <t>　近</t>
    </r>
    <r>
      <rPr>
        <sz val="12"/>
        <color rgb="FF002060"/>
        <rFont val="Times New Roman"/>
        <family val="1"/>
      </rPr>
      <t>10</t>
    </r>
    <r>
      <rPr>
        <sz val="12"/>
        <color rgb="FF002060"/>
        <rFont val="新細明體"/>
        <family val="1"/>
        <charset val="136"/>
      </rPr>
      <t>年地方檢察署犯罪被害補償事件收結情形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</si>
</sst>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#,##0;\(#,##0\)"/>
    <numFmt numFmtId="177" formatCode="#,##0__;;\-__"/>
    <numFmt numFmtId="178" formatCode="###\ ##0"/>
    <numFmt numFmtId="179" formatCode="#,##0;;&quot;－&quot;"/>
    <numFmt numFmtId="180" formatCode="#,##0__"/>
    <numFmt numFmtId="181" formatCode="#,##0.00__"/>
    <numFmt numFmtId="182" formatCode="#,##0.00__;;\-__"/>
    <numFmt numFmtId="183" formatCode="#,##0.00_ "/>
    <numFmt numFmtId="184" formatCode="0.00_ "/>
    <numFmt numFmtId="185" formatCode="m&quot;月&quot;d&quot;日&quot;"/>
  </numFmts>
  <fonts count="5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name val="Times New Roman"/>
      <family val="1"/>
    </font>
    <font>
      <sz val="12"/>
      <color theme="1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sz val="6.75"/>
      <name val="Times New Roman"/>
      <family val="1"/>
    </font>
    <font>
      <sz val="12"/>
      <name val="細明體"/>
      <family val="3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2"/>
      <color theme="1"/>
      <name val="Times New Roman"/>
      <family val="1"/>
    </font>
    <font>
      <sz val="15"/>
      <color theme="1"/>
      <name val="新細明體"/>
      <family val="2"/>
      <charset val="136"/>
    </font>
    <font>
      <sz val="15"/>
      <color theme="1"/>
      <name val="Times New Roman"/>
      <family val="2"/>
      <charset val="136"/>
    </font>
    <font>
      <sz val="12"/>
      <name val="標楷體"/>
      <family val="4"/>
      <charset val="136"/>
    </font>
    <font>
      <sz val="12"/>
      <color theme="1"/>
      <name val="PMingLiU"/>
      <family val="1"/>
      <charset val="136"/>
    </font>
    <font>
      <sz val="12"/>
      <name val="PMingLiU"/>
      <family val="1"/>
      <charset val="136"/>
    </font>
    <font>
      <sz val="10"/>
      <name val="Times New Roman"/>
      <family val="1"/>
      <charset val="136"/>
    </font>
    <font>
      <sz val="10"/>
      <name val="PMingLiU"/>
      <family val="1"/>
      <charset val="136"/>
    </font>
    <font>
      <sz val="15"/>
      <color theme="1"/>
      <name val="Times New Roman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u/>
      <sz val="12"/>
      <color rgb="FF0070C0"/>
      <name val="新細明體"/>
      <family val="1"/>
      <charset val="136"/>
      <scheme val="minor"/>
    </font>
    <font>
      <sz val="15"/>
      <color theme="1"/>
      <name val="細明體"/>
      <family val="3"/>
      <charset val="136"/>
    </font>
    <font>
      <u/>
      <sz val="12"/>
      <color theme="1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新細明體"/>
      <family val="2"/>
      <charset val="136"/>
    </font>
    <font>
      <sz val="12"/>
      <color rgb="FF00206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4" fillId="0" borderId="0"/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41" fontId="2" fillId="0" borderId="2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7" fillId="0" borderId="2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38" fontId="2" fillId="0" borderId="0" xfId="1" applyNumberFormat="1" applyFont="1">
      <alignment vertical="center"/>
    </xf>
    <xf numFmtId="43" fontId="7" fillId="0" borderId="2" xfId="1" applyNumberFormat="1" applyFont="1" applyBorder="1" applyAlignment="1">
      <alignment horizontal="right" vertical="center"/>
    </xf>
    <xf numFmtId="41" fontId="19" fillId="0" borderId="0" xfId="5" applyNumberFormat="1" applyFont="1" applyAlignment="1">
      <alignment horizontal="right" vertical="center"/>
    </xf>
    <xf numFmtId="0" fontId="7" fillId="0" borderId="0" xfId="9"/>
    <xf numFmtId="0" fontId="7" fillId="0" borderId="2" xfId="9" applyBorder="1" applyAlignment="1">
      <alignment horizontal="right"/>
    </xf>
    <xf numFmtId="179" fontId="19" fillId="0" borderId="0" xfId="9" applyNumberFormat="1" applyFont="1" applyAlignment="1">
      <alignment horizontal="right"/>
    </xf>
    <xf numFmtId="180" fontId="26" fillId="0" borderId="0" xfId="9" applyNumberFormat="1" applyFont="1" applyAlignment="1">
      <alignment vertical="center"/>
    </xf>
    <xf numFmtId="0" fontId="7" fillId="0" borderId="3" xfId="9" applyBorder="1" applyAlignment="1">
      <alignment horizontal="center" vertical="center"/>
    </xf>
    <xf numFmtId="0" fontId="7" fillId="0" borderId="3" xfId="9" applyBorder="1" applyAlignment="1">
      <alignment horizontal="centerContinuous" vertical="center"/>
    </xf>
    <xf numFmtId="0" fontId="7" fillId="0" borderId="3" xfId="9" quotePrefix="1" applyBorder="1" applyAlignment="1">
      <alignment horizontal="centerContinuous" vertical="center"/>
    </xf>
    <xf numFmtId="180" fontId="7" fillId="0" borderId="2" xfId="9" applyNumberFormat="1" applyBorder="1" applyAlignment="1">
      <alignment vertical="center"/>
    </xf>
    <xf numFmtId="177" fontId="7" fillId="0" borderId="0" xfId="9" quotePrefix="1" applyNumberFormat="1" applyAlignment="1">
      <alignment horizontal="right" vertical="center"/>
    </xf>
    <xf numFmtId="0" fontId="19" fillId="0" borderId="3" xfId="7" applyFont="1" applyBorder="1" applyAlignment="1">
      <alignment horizontal="center" vertical="center" wrapText="1"/>
    </xf>
    <xf numFmtId="38" fontId="7" fillId="0" borderId="3" xfId="4" applyNumberFormat="1" applyFont="1" applyBorder="1" applyAlignment="1">
      <alignment horizontal="center" vertical="center" wrapText="1"/>
    </xf>
    <xf numFmtId="0" fontId="7" fillId="0" borderId="2" xfId="9" applyBorder="1"/>
    <xf numFmtId="38" fontId="2" fillId="0" borderId="0" xfId="1" applyNumberFormat="1" applyFont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43" fontId="7" fillId="0" borderId="1" xfId="1" applyNumberFormat="1" applyFont="1" applyBorder="1" applyAlignment="1">
      <alignment horizontal="right" vertical="center"/>
    </xf>
    <xf numFmtId="0" fontId="7" fillId="0" borderId="1" xfId="9" applyBorder="1" applyAlignment="1">
      <alignment horizontal="center" vertical="center"/>
    </xf>
    <xf numFmtId="0" fontId="2" fillId="0" borderId="0" xfId="1" applyFont="1">
      <alignment vertical="center"/>
    </xf>
    <xf numFmtId="41" fontId="2" fillId="0" borderId="0" xfId="1" applyNumberFormat="1" applyFont="1" applyAlignment="1">
      <alignment horizontal="right" vertical="center"/>
    </xf>
    <xf numFmtId="43" fontId="2" fillId="0" borderId="0" xfId="1" applyNumberFormat="1" applyFont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0" fontId="5" fillId="0" borderId="0" xfId="1" applyFont="1">
      <alignment vertical="center"/>
    </xf>
    <xf numFmtId="43" fontId="2" fillId="0" borderId="2" xfId="1" applyNumberFormat="1" applyFont="1" applyBorder="1" applyAlignment="1">
      <alignment horizontal="right" vertical="center"/>
    </xf>
    <xf numFmtId="0" fontId="15" fillId="0" borderId="0" xfId="9" applyFont="1"/>
    <xf numFmtId="0" fontId="7" fillId="0" borderId="2" xfId="4" applyFont="1" applyBorder="1" applyAlignment="1">
      <alignment horizontal="center" vertical="center" wrapText="1"/>
    </xf>
    <xf numFmtId="182" fontId="7" fillId="0" borderId="0" xfId="9" quotePrefix="1" applyNumberFormat="1" applyAlignment="1">
      <alignment horizontal="right" vertical="center"/>
    </xf>
    <xf numFmtId="0" fontId="7" fillId="0" borderId="0" xfId="9" quotePrefix="1" applyAlignment="1">
      <alignment horizontal="center" vertical="center"/>
    </xf>
    <xf numFmtId="0" fontId="7" fillId="0" borderId="2" xfId="9" quotePrefix="1" applyBorder="1" applyAlignment="1">
      <alignment horizontal="center" vertical="center"/>
    </xf>
    <xf numFmtId="177" fontId="7" fillId="0" borderId="2" xfId="9" quotePrefix="1" applyNumberFormat="1" applyBorder="1" applyAlignment="1">
      <alignment horizontal="right" vertical="center"/>
    </xf>
    <xf numFmtId="0" fontId="11" fillId="0" borderId="0" xfId="9" quotePrefix="1" applyFont="1" applyAlignment="1">
      <alignment horizontal="left" vertical="center"/>
    </xf>
    <xf numFmtId="177" fontId="7" fillId="0" borderId="0" xfId="9" applyNumberFormat="1"/>
    <xf numFmtId="0" fontId="7" fillId="0" borderId="0" xfId="9" applyAlignment="1">
      <alignment horizontal="distributed" vertical="center" indent="1"/>
    </xf>
    <xf numFmtId="0" fontId="7" fillId="0" borderId="2" xfId="9" applyBorder="1" applyAlignment="1">
      <alignment horizontal="distributed" vertical="center" indent="1"/>
    </xf>
    <xf numFmtId="41" fontId="7" fillId="0" borderId="0" xfId="9" applyNumberFormat="1" applyAlignment="1">
      <alignment horizontal="right" vertical="center"/>
    </xf>
    <xf numFmtId="180" fontId="7" fillId="0" borderId="0" xfId="9" applyNumberFormat="1" applyAlignment="1">
      <alignment vertical="center"/>
    </xf>
    <xf numFmtId="181" fontId="7" fillId="0" borderId="0" xfId="9" applyNumberFormat="1" applyAlignment="1">
      <alignment vertical="center"/>
    </xf>
    <xf numFmtId="181" fontId="7" fillId="0" borderId="2" xfId="9" applyNumberFormat="1" applyBorder="1" applyAlignment="1">
      <alignment vertical="center"/>
    </xf>
    <xf numFmtId="0" fontId="11" fillId="0" borderId="0" xfId="9" quotePrefix="1" applyFont="1" applyAlignment="1">
      <alignment horizontal="left"/>
    </xf>
    <xf numFmtId="0" fontId="7" fillId="0" borderId="0" xfId="9" applyAlignment="1">
      <alignment horizontal="left" vertical="center"/>
    </xf>
    <xf numFmtId="177" fontId="25" fillId="0" borderId="0" xfId="9" applyNumberFormat="1" applyFont="1" applyAlignment="1">
      <alignment horizontal="left" vertical="center"/>
    </xf>
    <xf numFmtId="0" fontId="25" fillId="0" borderId="0" xfId="9" applyFont="1" applyAlignment="1">
      <alignment horizontal="left"/>
    </xf>
    <xf numFmtId="0" fontId="7" fillId="0" borderId="0" xfId="9" applyAlignment="1">
      <alignment horizontal="right" vertical="center" indent="1"/>
    </xf>
    <xf numFmtId="177" fontId="2" fillId="0" borderId="0" xfId="9" quotePrefix="1" applyNumberFormat="1" applyFont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0" fontId="7" fillId="0" borderId="2" xfId="9" applyBorder="1" applyAlignment="1">
      <alignment horizontal="right" vertical="center" indent="1"/>
    </xf>
    <xf numFmtId="41" fontId="2" fillId="0" borderId="1" xfId="4" applyNumberFormat="1" applyFont="1" applyBorder="1" applyAlignment="1">
      <alignment horizontal="right" vertical="center"/>
    </xf>
    <xf numFmtId="41" fontId="7" fillId="0" borderId="0" xfId="4" applyNumberFormat="1" applyFont="1" applyAlignment="1">
      <alignment horizontal="right" vertical="center" wrapText="1"/>
    </xf>
    <xf numFmtId="0" fontId="2" fillId="0" borderId="0" xfId="4" applyFont="1">
      <alignment vertical="center"/>
    </xf>
    <xf numFmtId="0" fontId="7" fillId="0" borderId="0" xfId="5" applyFont="1">
      <alignment vertical="center"/>
    </xf>
    <xf numFmtId="0" fontId="22" fillId="0" borderId="3" xfId="5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41" fontId="19" fillId="0" borderId="0" xfId="7" applyNumberFormat="1" applyFont="1" applyAlignment="1">
      <alignment horizontal="right" vertical="center"/>
    </xf>
    <xf numFmtId="176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41" fontId="19" fillId="0" borderId="2" xfId="5" applyNumberFormat="1" applyFont="1" applyBorder="1" applyAlignment="1">
      <alignment horizontal="right" vertical="center"/>
    </xf>
    <xf numFmtId="43" fontId="7" fillId="0" borderId="0" xfId="1" applyNumberFormat="1" applyFont="1" applyAlignment="1">
      <alignment horizontal="right" vertical="center"/>
    </xf>
    <xf numFmtId="41" fontId="7" fillId="0" borderId="0" xfId="3" applyNumberFormat="1" applyFont="1" applyAlignment="1">
      <alignment horizontal="right" vertical="center"/>
    </xf>
    <xf numFmtId="41" fontId="7" fillId="2" borderId="0" xfId="3" applyNumberFormat="1" applyFont="1" applyFill="1" applyAlignment="1">
      <alignment horizontal="right" vertical="center"/>
    </xf>
    <xf numFmtId="41" fontId="11" fillId="0" borderId="0" xfId="4" applyNumberFormat="1" applyFont="1" applyAlignment="1">
      <alignment horizontal="right" vertical="center"/>
    </xf>
    <xf numFmtId="41" fontId="7" fillId="0" borderId="2" xfId="3" applyNumberFormat="1" applyFont="1" applyBorder="1" applyAlignment="1">
      <alignment horizontal="right" vertical="center"/>
    </xf>
    <xf numFmtId="38" fontId="2" fillId="0" borderId="0" xfId="1" applyNumberFormat="1" applyFont="1" applyAlignment="1">
      <alignment horizontal="center" vertical="center"/>
    </xf>
    <xf numFmtId="38" fontId="27" fillId="0" borderId="1" xfId="1" applyNumberFormat="1" applyFont="1" applyBorder="1" applyAlignment="1">
      <alignment horizontal="center" vertical="center"/>
    </xf>
    <xf numFmtId="0" fontId="7" fillId="0" borderId="0" xfId="9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5" applyFont="1">
      <alignment vertical="center"/>
    </xf>
    <xf numFmtId="0" fontId="11" fillId="0" borderId="0" xfId="7" applyFont="1">
      <alignment vertical="center"/>
    </xf>
    <xf numFmtId="0" fontId="2" fillId="0" borderId="0" xfId="1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4" fillId="0" borderId="0" xfId="9" applyFont="1" applyAlignment="1">
      <alignment horizontal="center" vertical="center"/>
    </xf>
    <xf numFmtId="0" fontId="23" fillId="0" borderId="0" xfId="9" applyFont="1"/>
    <xf numFmtId="0" fontId="23" fillId="0" borderId="0" xfId="9" applyFont="1" applyAlignment="1">
      <alignment vertical="center"/>
    </xf>
    <xf numFmtId="0" fontId="12" fillId="0" borderId="0" xfId="9" applyFont="1" applyAlignment="1">
      <alignment horizontal="right" vertical="center"/>
    </xf>
    <xf numFmtId="182" fontId="7" fillId="0" borderId="2" xfId="9" quotePrefix="1" applyNumberFormat="1" applyBorder="1" applyAlignment="1">
      <alignment horizontal="right" vertical="center"/>
    </xf>
    <xf numFmtId="0" fontId="8" fillId="0" borderId="1" xfId="1" applyFont="1" applyBorder="1">
      <alignment vertical="center"/>
    </xf>
    <xf numFmtId="42" fontId="1" fillId="0" borderId="0" xfId="1" applyNumberFormat="1" applyAlignment="1">
      <alignment horizontal="right" vertical="center"/>
    </xf>
    <xf numFmtId="42" fontId="0" fillId="0" borderId="0" xfId="1" applyNumberFormat="1" applyFont="1" applyAlignment="1">
      <alignment horizontal="right" vertical="center"/>
    </xf>
    <xf numFmtId="42" fontId="1" fillId="0" borderId="2" xfId="1" applyNumberFormat="1" applyBorder="1" applyAlignment="1">
      <alignment horizontal="right" vertical="center"/>
    </xf>
    <xf numFmtId="41" fontId="2" fillId="0" borderId="0" xfId="1" applyNumberFormat="1" applyFont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0" fontId="19" fillId="0" borderId="2" xfId="7" applyFont="1" applyBorder="1" applyAlignment="1">
      <alignment horizontal="center" vertical="center" wrapText="1"/>
    </xf>
    <xf numFmtId="41" fontId="2" fillId="0" borderId="0" xfId="4" applyNumberFormat="1" applyFont="1" applyAlignment="1">
      <alignment horizontal="left" vertical="center"/>
    </xf>
    <xf numFmtId="41" fontId="2" fillId="0" borderId="0" xfId="4" applyNumberFormat="1" applyFont="1" applyAlignment="1">
      <alignment horizontal="right" vertical="center"/>
    </xf>
    <xf numFmtId="41" fontId="2" fillId="0" borderId="2" xfId="4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41" fontId="2" fillId="0" borderId="0" xfId="0" applyNumberFormat="1" applyFont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83" fontId="2" fillId="0" borderId="0" xfId="0" applyNumberFormat="1" applyFont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18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184" fontId="7" fillId="0" borderId="0" xfId="5" applyNumberFormat="1" applyFont="1">
      <alignment vertical="center"/>
    </xf>
    <xf numFmtId="0" fontId="2" fillId="0" borderId="1" xfId="4" applyFont="1" applyBorder="1">
      <alignment vertical="center"/>
    </xf>
    <xf numFmtId="0" fontId="2" fillId="0" borderId="3" xfId="4" applyFont="1" applyBorder="1" applyAlignment="1">
      <alignment horizontal="center" vertical="center"/>
    </xf>
    <xf numFmtId="41" fontId="2" fillId="0" borderId="0" xfId="4" applyNumberFormat="1" applyFont="1">
      <alignment vertical="center"/>
    </xf>
    <xf numFmtId="41" fontId="7" fillId="0" borderId="0" xfId="9" quotePrefix="1" applyNumberFormat="1" applyAlignment="1">
      <alignment horizontal="right" vertical="center"/>
    </xf>
    <xf numFmtId="0" fontId="14" fillId="0" borderId="3" xfId="9" applyFont="1" applyBorder="1" applyAlignment="1">
      <alignment horizontal="centerContinuous" vertical="center" wrapText="1"/>
    </xf>
    <xf numFmtId="0" fontId="7" fillId="0" borderId="3" xfId="9" applyBorder="1" applyAlignment="1">
      <alignment horizontal="centerContinuous" vertical="center" wrapText="1"/>
    </xf>
    <xf numFmtId="3" fontId="7" fillId="0" borderId="0" xfId="9" applyNumberFormat="1" applyAlignment="1">
      <alignment horizontal="right" vertical="center"/>
    </xf>
    <xf numFmtId="2" fontId="7" fillId="0" borderId="0" xfId="9" applyNumberFormat="1" applyAlignment="1">
      <alignment horizontal="right" vertical="center"/>
    </xf>
    <xf numFmtId="4" fontId="7" fillId="0" borderId="0" xfId="9" applyNumberFormat="1" applyAlignment="1">
      <alignment horizontal="right" vertical="center"/>
    </xf>
    <xf numFmtId="3" fontId="7" fillId="0" borderId="2" xfId="9" applyNumberFormat="1" applyBorder="1" applyAlignment="1">
      <alignment horizontal="right" vertical="center"/>
    </xf>
    <xf numFmtId="4" fontId="7" fillId="0" borderId="2" xfId="9" applyNumberFormat="1" applyBorder="1" applyAlignment="1">
      <alignment horizontal="right" vertical="center"/>
    </xf>
    <xf numFmtId="2" fontId="7" fillId="0" borderId="2" xfId="9" applyNumberFormat="1" applyBorder="1" applyAlignment="1">
      <alignment horizontal="right" vertical="center"/>
    </xf>
    <xf numFmtId="41" fontId="7" fillId="0" borderId="2" xfId="9" quotePrefix="1" applyNumberFormat="1" applyBorder="1" applyAlignment="1">
      <alignment horizontal="right" vertical="center"/>
    </xf>
    <xf numFmtId="0" fontId="7" fillId="0" borderId="3" xfId="9" applyBorder="1" applyAlignment="1">
      <alignment horizontal="center" vertical="center" wrapText="1"/>
    </xf>
    <xf numFmtId="0" fontId="7" fillId="0" borderId="1" xfId="9" applyBorder="1"/>
    <xf numFmtId="42" fontId="14" fillId="0" borderId="0" xfId="9" applyNumberFormat="1" applyFont="1" applyAlignment="1">
      <alignment horizontal="left" vertical="center"/>
    </xf>
    <xf numFmtId="0" fontId="7" fillId="0" borderId="0" xfId="9" applyAlignment="1">
      <alignment horizontal="right" vertical="center"/>
    </xf>
    <xf numFmtId="0" fontId="7" fillId="0" borderId="0" xfId="9" applyAlignment="1">
      <alignment horizontal="right" vertical="center" wrapText="1"/>
    </xf>
    <xf numFmtId="0" fontId="14" fillId="0" borderId="0" xfId="9" applyFont="1" applyAlignment="1">
      <alignment horizontal="center" vertical="center" wrapText="1"/>
    </xf>
    <xf numFmtId="0" fontId="7" fillId="0" borderId="2" xfId="9" applyBorder="1" applyAlignment="1">
      <alignment horizontal="right" vertical="center"/>
    </xf>
    <xf numFmtId="41" fontId="7" fillId="0" borderId="2" xfId="9" applyNumberFormat="1" applyBorder="1" applyAlignment="1">
      <alignment horizontal="right" vertical="center"/>
    </xf>
    <xf numFmtId="0" fontId="11" fillId="0" borderId="0" xfId="9" applyFont="1"/>
    <xf numFmtId="0" fontId="7" fillId="0" borderId="0" xfId="9" applyAlignment="1">
      <alignment horizontal="center" vertical="center"/>
    </xf>
    <xf numFmtId="0" fontId="34" fillId="0" borderId="0" xfId="9" applyFont="1"/>
    <xf numFmtId="41" fontId="7" fillId="0" borderId="0" xfId="9" applyNumberFormat="1" applyAlignment="1">
      <alignment vertical="center"/>
    </xf>
    <xf numFmtId="178" fontId="11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" fillId="0" borderId="0" xfId="1" applyAlignment="1">
      <alignment horizontal="right" vertical="center" indent="1"/>
    </xf>
    <xf numFmtId="38" fontId="2" fillId="0" borderId="1" xfId="1" applyNumberFormat="1" applyFont="1" applyBorder="1" applyAlignment="1">
      <alignment horizontal="center" vertical="center"/>
    </xf>
    <xf numFmtId="38" fontId="8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41" fontId="2" fillId="0" borderId="1" xfId="1" applyNumberFormat="1" applyFont="1" applyBorder="1" applyAlignment="1">
      <alignment horizontal="right" vertical="center"/>
    </xf>
    <xf numFmtId="43" fontId="2" fillId="0" borderId="1" xfId="1" applyNumberFormat="1" applyFont="1" applyBorder="1" applyAlignment="1">
      <alignment horizontal="right" vertical="center"/>
    </xf>
    <xf numFmtId="41" fontId="2" fillId="0" borderId="0" xfId="3" applyNumberFormat="1" applyFont="1" applyAlignment="1">
      <alignment horizontal="right" vertical="center"/>
    </xf>
    <xf numFmtId="0" fontId="1" fillId="0" borderId="2" xfId="1" applyBorder="1" applyAlignment="1">
      <alignment horizontal="right" vertical="center" indent="1"/>
    </xf>
    <xf numFmtId="41" fontId="2" fillId="0" borderId="2" xfId="2" applyNumberFormat="1" applyFont="1" applyFill="1" applyBorder="1" applyAlignment="1">
      <alignment horizontal="right" vertical="center"/>
    </xf>
    <xf numFmtId="41" fontId="2" fillId="0" borderId="2" xfId="3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center" vertical="center"/>
    </xf>
    <xf numFmtId="0" fontId="0" fillId="0" borderId="0" xfId="1" applyFont="1" applyAlignment="1">
      <alignment horizontal="right" vertical="center" indent="1"/>
    </xf>
    <xf numFmtId="42" fontId="1" fillId="0" borderId="0" xfId="1" applyNumberFormat="1" applyFill="1" applyAlignment="1">
      <alignment horizontal="right" vertical="center"/>
    </xf>
    <xf numFmtId="42" fontId="0" fillId="0" borderId="0" xfId="1" applyNumberFormat="1" applyFont="1" applyFill="1" applyAlignment="1">
      <alignment horizontal="right" vertical="center"/>
    </xf>
    <xf numFmtId="0" fontId="1" fillId="0" borderId="0" xfId="1" applyFill="1" applyAlignment="1">
      <alignment horizontal="right" vertical="center" indent="1"/>
    </xf>
    <xf numFmtId="43" fontId="2" fillId="0" borderId="0" xfId="1" applyNumberFormat="1" applyFont="1" applyFill="1" applyAlignment="1">
      <alignment horizontal="right" vertical="center"/>
    </xf>
    <xf numFmtId="41" fontId="2" fillId="0" borderId="0" xfId="3" applyNumberFormat="1" applyFont="1" applyFill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41" fontId="7" fillId="0" borderId="0" xfId="1" applyNumberFormat="1" applyFont="1" applyFill="1" applyAlignment="1">
      <alignment horizontal="right" vertical="center"/>
    </xf>
    <xf numFmtId="43" fontId="7" fillId="0" borderId="0" xfId="1" applyNumberFormat="1" applyFont="1" applyFill="1" applyAlignment="1">
      <alignment horizontal="right" vertical="center"/>
    </xf>
    <xf numFmtId="41" fontId="7" fillId="0" borderId="0" xfId="3" applyNumberFormat="1" applyFont="1" applyFill="1" applyAlignment="1">
      <alignment horizontal="right" vertical="center"/>
    </xf>
    <xf numFmtId="38" fontId="2" fillId="0" borderId="0" xfId="1" applyNumberFormat="1" applyFont="1" applyFill="1">
      <alignment vertical="center"/>
    </xf>
    <xf numFmtId="41" fontId="5" fillId="0" borderId="0" xfId="4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185" fontId="7" fillId="0" borderId="0" xfId="9" applyNumberFormat="1"/>
    <xf numFmtId="41" fontId="7" fillId="0" borderId="0" xfId="9" applyNumberFormat="1"/>
    <xf numFmtId="184" fontId="7" fillId="0" borderId="0" xfId="9" applyNumberFormat="1"/>
    <xf numFmtId="0" fontId="2" fillId="0" borderId="0" xfId="11" applyFont="1">
      <alignment vertical="center"/>
    </xf>
    <xf numFmtId="0" fontId="44" fillId="3" borderId="0" xfId="12" applyFont="1" applyFill="1" applyAlignment="1">
      <alignment horizontal="center" vertical="center"/>
    </xf>
    <xf numFmtId="0" fontId="2" fillId="0" borderId="0" xfId="11" applyFont="1" applyAlignment="1">
      <alignment horizontal="left" vertical="center"/>
    </xf>
    <xf numFmtId="0" fontId="31" fillId="0" borderId="0" xfId="11" applyFont="1" applyAlignment="1">
      <alignment vertical="center"/>
    </xf>
    <xf numFmtId="0" fontId="46" fillId="0" borderId="0" xfId="12" quotePrefix="1" applyFont="1" applyAlignment="1">
      <alignment vertical="center"/>
    </xf>
    <xf numFmtId="0" fontId="46" fillId="0" borderId="0" xfId="12" applyFont="1" applyAlignment="1">
      <alignment vertical="center"/>
    </xf>
    <xf numFmtId="0" fontId="47" fillId="4" borderId="0" xfId="12" quotePrefix="1" applyFont="1" applyFill="1" applyAlignment="1">
      <alignment vertical="center"/>
    </xf>
    <xf numFmtId="0" fontId="47" fillId="4" borderId="0" xfId="12" applyFont="1" applyFill="1" applyAlignment="1">
      <alignment vertical="center"/>
    </xf>
    <xf numFmtId="0" fontId="47" fillId="4" borderId="0" xfId="12" quotePrefix="1" applyFont="1" applyFill="1" applyAlignment="1">
      <alignment horizontal="left" vertical="center"/>
    </xf>
    <xf numFmtId="0" fontId="31" fillId="4" borderId="0" xfId="11" applyFont="1" applyFill="1" applyAlignment="1">
      <alignment horizontal="center" vertical="center"/>
    </xf>
    <xf numFmtId="0" fontId="47" fillId="4" borderId="0" xfId="12" applyFont="1" applyFill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2" fillId="0" borderId="3" xfId="1" applyFont="1" applyBorder="1" applyAlignment="1">
      <alignment horizontal="center" vertical="center"/>
    </xf>
    <xf numFmtId="38" fontId="4" fillId="0" borderId="0" xfId="1" applyNumberFormat="1" applyFont="1" applyAlignment="1">
      <alignment horizontal="left" vertical="center"/>
    </xf>
    <xf numFmtId="38" fontId="5" fillId="0" borderId="0" xfId="1" applyNumberFormat="1" applyFont="1" applyAlignment="1">
      <alignment horizontal="left" vertical="center"/>
    </xf>
    <xf numFmtId="38" fontId="5" fillId="0" borderId="0" xfId="1" applyNumberFormat="1" applyFont="1" applyAlignment="1">
      <alignment horizontal="left" vertical="top" wrapText="1"/>
    </xf>
    <xf numFmtId="38" fontId="39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horizontal="center" vertical="center"/>
    </xf>
    <xf numFmtId="38" fontId="2" fillId="0" borderId="1" xfId="1" applyNumberFormat="1" applyFont="1" applyBorder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38" fontId="2" fillId="0" borderId="3" xfId="1" applyNumberFormat="1" applyFont="1" applyBorder="1" applyAlignment="1">
      <alignment horizontal="distributed" vertical="center" indent="4"/>
    </xf>
    <xf numFmtId="38" fontId="2" fillId="0" borderId="3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horizontal="distributed" vertical="center" indent="4"/>
    </xf>
    <xf numFmtId="38" fontId="7" fillId="0" borderId="3" xfId="1" applyNumberFormat="1" applyFont="1" applyBorder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7" applyFont="1" applyAlignment="1">
      <alignment horizontal="left" vertical="top" wrapText="1"/>
    </xf>
    <xf numFmtId="0" fontId="11" fillId="0" borderId="0" xfId="7" applyFont="1" applyAlignment="1">
      <alignment horizontal="left" vertical="top"/>
    </xf>
    <xf numFmtId="0" fontId="11" fillId="0" borderId="0" xfId="6" applyFont="1" applyAlignment="1">
      <alignment vertical="top"/>
    </xf>
    <xf numFmtId="0" fontId="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 wrapText="1"/>
    </xf>
    <xf numFmtId="0" fontId="19" fillId="0" borderId="2" xfId="7" applyFont="1" applyBorder="1" applyAlignment="1">
      <alignment horizontal="center" vertical="center" wrapText="1"/>
    </xf>
    <xf numFmtId="0" fontId="19" fillId="0" borderId="1" xfId="7" applyFont="1" applyBorder="1" applyAlignment="1">
      <alignment horizontal="distributed" vertical="center" wrapText="1" indent="4"/>
    </xf>
    <xf numFmtId="0" fontId="19" fillId="0" borderId="3" xfId="7" applyFont="1" applyBorder="1" applyAlignment="1">
      <alignment horizontal="distributed" vertical="center" wrapText="1" indent="4"/>
    </xf>
    <xf numFmtId="0" fontId="37" fillId="0" borderId="0" xfId="4" applyFont="1" applyAlignment="1">
      <alignment horizontal="left" vertical="top" wrapText="1"/>
    </xf>
    <xf numFmtId="0" fontId="11" fillId="0" borderId="0" xfId="4" applyFont="1" applyAlignment="1">
      <alignment horizontal="left" vertical="top" wrapText="1"/>
    </xf>
    <xf numFmtId="38" fontId="7" fillId="0" borderId="1" xfId="4" applyNumberFormat="1" applyFont="1" applyBorder="1" applyAlignment="1">
      <alignment horizontal="center" vertical="center" wrapText="1"/>
    </xf>
    <xf numFmtId="41" fontId="2" fillId="0" borderId="7" xfId="4" applyNumberFormat="1" applyFont="1" applyBorder="1" applyAlignment="1">
      <alignment horizontal="left" vertical="center"/>
    </xf>
    <xf numFmtId="41" fontId="2" fillId="0" borderId="0" xfId="4" applyNumberFormat="1" applyFont="1" applyAlignment="1">
      <alignment horizontal="left" vertical="center"/>
    </xf>
    <xf numFmtId="38" fontId="15" fillId="0" borderId="0" xfId="9" applyNumberFormat="1" applyFont="1" applyAlignment="1">
      <alignment horizontal="center" vertical="center"/>
    </xf>
    <xf numFmtId="0" fontId="8" fillId="0" borderId="4" xfId="4" applyFont="1" applyBorder="1" applyAlignment="1">
      <alignment horizontal="center" vertical="distributed" textRotation="255" indent="2"/>
    </xf>
    <xf numFmtId="0" fontId="8" fillId="0" borderId="5" xfId="4" applyFont="1" applyBorder="1" applyAlignment="1">
      <alignment horizontal="center" vertical="distributed" textRotation="255" indent="2"/>
    </xf>
    <xf numFmtId="38" fontId="14" fillId="0" borderId="0" xfId="4" applyNumberFormat="1" applyFont="1" applyAlignment="1">
      <alignment horizontal="center" vertical="center" wrapText="1"/>
    </xf>
    <xf numFmtId="38" fontId="7" fillId="0" borderId="4" xfId="4" applyNumberFormat="1" applyFont="1" applyBorder="1" applyAlignment="1">
      <alignment horizontal="center" vertical="center" wrapText="1"/>
    </xf>
    <xf numFmtId="38" fontId="7" fillId="0" borderId="0" xfId="4" applyNumberFormat="1" applyFont="1" applyAlignment="1">
      <alignment horizontal="center" vertical="center" wrapText="1"/>
    </xf>
    <xf numFmtId="41" fontId="2" fillId="0" borderId="7" xfId="4" applyNumberFormat="1" applyFont="1" applyBorder="1" applyAlignment="1">
      <alignment horizontal="right" vertical="center"/>
    </xf>
    <xf numFmtId="41" fontId="2" fillId="0" borderId="0" xfId="4" applyNumberFormat="1" applyFont="1" applyAlignment="1">
      <alignment horizontal="right" vertical="center"/>
    </xf>
    <xf numFmtId="41" fontId="2" fillId="0" borderId="6" xfId="4" applyNumberFormat="1" applyFont="1" applyBorder="1" applyAlignment="1">
      <alignment horizontal="center" vertical="center"/>
    </xf>
    <xf numFmtId="41" fontId="2" fillId="0" borderId="2" xfId="4" applyNumberFormat="1" applyFont="1" applyBorder="1" applyAlignment="1">
      <alignment horizontal="center" vertical="center"/>
    </xf>
    <xf numFmtId="41" fontId="2" fillId="0" borderId="7" xfId="4" applyNumberFormat="1" applyFont="1" applyBorder="1" applyAlignment="1">
      <alignment horizontal="center" vertical="center"/>
    </xf>
    <xf numFmtId="41" fontId="2" fillId="0" borderId="0" xfId="4" applyNumberFormat="1" applyFont="1" applyAlignment="1">
      <alignment horizontal="center" vertical="center"/>
    </xf>
    <xf numFmtId="41" fontId="27" fillId="0" borderId="7" xfId="4" applyNumberFormat="1" applyFont="1" applyBorder="1" applyAlignment="1">
      <alignment horizontal="center" vertical="center" wrapText="1"/>
    </xf>
    <xf numFmtId="41" fontId="27" fillId="0" borderId="0" xfId="4" applyNumberFormat="1" applyFont="1" applyAlignment="1">
      <alignment horizontal="center" vertical="center" wrapText="1"/>
    </xf>
    <xf numFmtId="41" fontId="8" fillId="0" borderId="7" xfId="4" applyNumberFormat="1" applyFont="1" applyBorder="1" applyAlignment="1">
      <alignment horizontal="center" vertical="center"/>
    </xf>
    <xf numFmtId="41" fontId="8" fillId="0" borderId="0" xfId="4" applyNumberFormat="1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distributed" vertical="center" indent="4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7" fillId="0" borderId="4" xfId="9" applyFont="1" applyBorder="1" applyAlignment="1">
      <alignment vertical="distributed" textRotation="255" indent="1"/>
    </xf>
    <xf numFmtId="0" fontId="27" fillId="0" borderId="4" xfId="9" applyFont="1" applyBorder="1" applyAlignment="1">
      <alignment vertical="distributed" textRotation="255" indent="2"/>
    </xf>
    <xf numFmtId="0" fontId="27" fillId="0" borderId="5" xfId="9" applyFont="1" applyBorder="1" applyAlignment="1">
      <alignment vertical="distributed" textRotation="255" indent="2"/>
    </xf>
    <xf numFmtId="0" fontId="23" fillId="0" borderId="1" xfId="9" applyFont="1" applyBorder="1" applyAlignment="1">
      <alignment horizontal="left"/>
    </xf>
    <xf numFmtId="0" fontId="15" fillId="0" borderId="0" xfId="9" applyFont="1" applyAlignment="1">
      <alignment horizontal="center" vertical="center"/>
    </xf>
    <xf numFmtId="0" fontId="9" fillId="0" borderId="0" xfId="9" applyFont="1" applyAlignment="1">
      <alignment horizontal="center" vertical="center"/>
    </xf>
    <xf numFmtId="42" fontId="11" fillId="0" borderId="2" xfId="9" applyNumberFormat="1" applyFont="1" applyBorder="1" applyAlignment="1">
      <alignment horizontal="right" vertical="center"/>
    </xf>
    <xf numFmtId="0" fontId="15" fillId="0" borderId="0" xfId="9" quotePrefix="1" applyFont="1" applyAlignment="1">
      <alignment horizontal="center" vertical="center"/>
    </xf>
    <xf numFmtId="0" fontId="7" fillId="0" borderId="1" xfId="9" applyBorder="1" applyAlignment="1">
      <alignment horizontal="center" vertical="center"/>
    </xf>
    <xf numFmtId="0" fontId="7" fillId="0" borderId="0" xfId="9" applyAlignment="1">
      <alignment horizontal="center" vertical="center"/>
    </xf>
    <xf numFmtId="0" fontId="14" fillId="0" borderId="3" xfId="9" applyFont="1" applyBorder="1" applyAlignment="1">
      <alignment horizontal="center" vertical="center"/>
    </xf>
    <xf numFmtId="0" fontId="7" fillId="0" borderId="3" xfId="9" applyBorder="1" applyAlignment="1">
      <alignment horizontal="center" vertical="center"/>
    </xf>
    <xf numFmtId="0" fontId="14" fillId="0" borderId="3" xfId="9" applyFont="1" applyBorder="1" applyAlignment="1">
      <alignment horizontal="center" vertical="center" wrapText="1"/>
    </xf>
    <xf numFmtId="0" fontId="7" fillId="0" borderId="3" xfId="9" applyBorder="1" applyAlignment="1">
      <alignment horizontal="center" vertical="center" wrapText="1"/>
    </xf>
    <xf numFmtId="0" fontId="15" fillId="0" borderId="2" xfId="9" applyFont="1" applyBorder="1" applyAlignment="1">
      <alignment horizontal="center" vertical="center"/>
    </xf>
    <xf numFmtId="0" fontId="7" fillId="0" borderId="3" xfId="4" applyFont="1" applyBorder="1" applyAlignment="1">
      <alignment horizontal="distributed" vertical="center" wrapText="1" indent="4"/>
    </xf>
    <xf numFmtId="177" fontId="7" fillId="0" borderId="0" xfId="9" quotePrefix="1" applyNumberFormat="1" applyFont="1" applyBorder="1" applyAlignment="1">
      <alignment horizontal="right" vertical="center"/>
    </xf>
  </cellXfs>
  <cellStyles count="13">
    <cellStyle name="一般" xfId="0" builtinId="0"/>
    <cellStyle name="一般 10" xfId="1"/>
    <cellStyle name="一般 10 2" xfId="6"/>
    <cellStyle name="一般 2" xfId="11"/>
    <cellStyle name="一般 2 2 2" xfId="5"/>
    <cellStyle name="一般 2 3" xfId="4"/>
    <cellStyle name="一般 3 2" xfId="10"/>
    <cellStyle name="一般 4 2" xfId="3"/>
    <cellStyle name="一般_Sheet1 2" xfId="7"/>
    <cellStyle name="一般_表2-2-30~40" xfId="8"/>
    <cellStyle name="一般_表5-1-1-表5-2-5被害補償" xfId="9"/>
    <cellStyle name="千分位 10" xfId="2"/>
    <cellStyle name="超連結" xfId="1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4"/>
  <sheetViews>
    <sheetView showGridLines="0" tabSelected="1" workbookViewId="0">
      <selection sqref="A1:H1"/>
    </sheetView>
  </sheetViews>
  <sheetFormatPr defaultRowHeight="15.75"/>
  <cols>
    <col min="1" max="12" width="9" style="164"/>
    <col min="13" max="13" width="12.625" style="164" bestFit="1" customWidth="1"/>
    <col min="14" max="16384" width="9" style="164"/>
  </cols>
  <sheetData>
    <row r="1" spans="1:14" ht="33" customHeight="1">
      <c r="A1" s="173" t="s">
        <v>452</v>
      </c>
      <c r="B1" s="173"/>
      <c r="C1" s="173"/>
      <c r="D1" s="173"/>
      <c r="E1" s="173"/>
      <c r="F1" s="173"/>
      <c r="G1" s="173"/>
      <c r="H1" s="173"/>
      <c r="I1" s="167"/>
      <c r="J1" s="167"/>
      <c r="K1" s="167"/>
      <c r="L1" s="167"/>
    </row>
    <row r="2" spans="1:14" ht="20.100000000000001" customHeight="1">
      <c r="A2" s="172" t="s">
        <v>460</v>
      </c>
      <c r="B2" s="172"/>
      <c r="C2" s="172"/>
      <c r="D2" s="172"/>
      <c r="E2" s="172"/>
      <c r="F2" s="170"/>
      <c r="G2" s="170"/>
      <c r="H2" s="170"/>
      <c r="I2" s="168"/>
      <c r="J2" s="168"/>
      <c r="K2" s="168"/>
      <c r="L2" s="168"/>
    </row>
    <row r="3" spans="1:14" ht="20.100000000000001" customHeight="1">
      <c r="A3" s="172" t="s">
        <v>461</v>
      </c>
      <c r="B3" s="172"/>
      <c r="C3" s="172"/>
      <c r="D3" s="172"/>
      <c r="E3" s="172"/>
      <c r="F3" s="170"/>
      <c r="G3" s="170"/>
      <c r="H3" s="170"/>
      <c r="I3" s="168"/>
      <c r="J3" s="168"/>
      <c r="K3" s="168"/>
      <c r="L3" s="168"/>
    </row>
    <row r="4" spans="1:14" ht="20.100000000000001" customHeight="1">
      <c r="A4" s="172" t="s">
        <v>462</v>
      </c>
      <c r="B4" s="172"/>
      <c r="C4" s="172"/>
      <c r="D4" s="172"/>
      <c r="E4" s="172"/>
      <c r="F4" s="172"/>
      <c r="G4" s="170"/>
      <c r="H4" s="170"/>
      <c r="I4" s="168"/>
      <c r="J4" s="168"/>
      <c r="K4" s="168"/>
      <c r="L4" s="168"/>
    </row>
    <row r="5" spans="1:14" ht="20.100000000000001" customHeight="1">
      <c r="A5" s="172" t="s">
        <v>463</v>
      </c>
      <c r="B5" s="172"/>
      <c r="C5" s="172"/>
      <c r="D5" s="172"/>
      <c r="E5" s="172"/>
      <c r="F5" s="172"/>
      <c r="G5" s="172"/>
      <c r="H5" s="170"/>
      <c r="I5" s="168"/>
      <c r="J5" s="168"/>
      <c r="K5" s="168"/>
      <c r="L5" s="168"/>
    </row>
    <row r="6" spans="1:14" ht="20.100000000000001" customHeight="1">
      <c r="A6" s="174" t="s">
        <v>464</v>
      </c>
      <c r="B6" s="174"/>
      <c r="C6" s="174"/>
      <c r="D6" s="174"/>
      <c r="E6" s="174"/>
      <c r="F6" s="174"/>
      <c r="G6" s="171"/>
      <c r="H6" s="171"/>
      <c r="I6" s="169"/>
      <c r="J6" s="169"/>
      <c r="K6" s="169"/>
      <c r="L6" s="169"/>
    </row>
    <row r="7" spans="1:14" ht="20.100000000000001" customHeight="1">
      <c r="A7" s="174" t="s">
        <v>465</v>
      </c>
      <c r="B7" s="174"/>
      <c r="C7" s="174"/>
      <c r="D7" s="174"/>
      <c r="E7" s="174"/>
      <c r="F7" s="174"/>
      <c r="G7" s="171"/>
      <c r="H7" s="171"/>
      <c r="I7" s="169"/>
      <c r="J7" s="169"/>
      <c r="K7" s="169"/>
      <c r="L7" s="169"/>
    </row>
    <row r="8" spans="1:14" ht="20.100000000000001" customHeight="1">
      <c r="A8" s="174" t="s">
        <v>453</v>
      </c>
      <c r="B8" s="174"/>
      <c r="C8" s="174"/>
      <c r="D8" s="174"/>
      <c r="E8" s="174"/>
      <c r="F8" s="174"/>
      <c r="G8" s="171"/>
      <c r="H8" s="171"/>
      <c r="I8" s="169"/>
      <c r="J8" s="169"/>
      <c r="K8" s="169"/>
      <c r="L8" s="169"/>
    </row>
    <row r="9" spans="1:14" ht="20.100000000000001" customHeight="1">
      <c r="A9" s="174" t="s">
        <v>454</v>
      </c>
      <c r="B9" s="174"/>
      <c r="C9" s="174"/>
      <c r="D9" s="174"/>
      <c r="E9" s="174"/>
      <c r="F9" s="174"/>
      <c r="G9" s="174"/>
      <c r="H9" s="171"/>
      <c r="I9" s="169"/>
      <c r="J9" s="169"/>
      <c r="K9" s="169"/>
      <c r="L9" s="169"/>
    </row>
    <row r="10" spans="1:14" ht="20.100000000000001" customHeight="1">
      <c r="A10" s="174" t="s">
        <v>455</v>
      </c>
      <c r="B10" s="174"/>
      <c r="C10" s="174"/>
      <c r="D10" s="174"/>
      <c r="E10" s="174"/>
      <c r="F10" s="174"/>
      <c r="G10" s="174"/>
      <c r="H10" s="171"/>
      <c r="I10" s="169"/>
      <c r="J10" s="169"/>
      <c r="K10" s="169"/>
      <c r="L10" s="169"/>
      <c r="N10" s="166"/>
    </row>
    <row r="11" spans="1:14" ht="20.100000000000001" customHeight="1">
      <c r="A11" s="174" t="s">
        <v>456</v>
      </c>
      <c r="B11" s="174"/>
      <c r="C11" s="174"/>
      <c r="D11" s="174"/>
      <c r="E11" s="174"/>
      <c r="F11" s="174"/>
      <c r="G11" s="174"/>
      <c r="H11" s="174"/>
      <c r="I11" s="169"/>
      <c r="J11" s="169"/>
      <c r="K11" s="169"/>
      <c r="L11" s="169"/>
    </row>
    <row r="12" spans="1:14" ht="20.100000000000001" customHeight="1">
      <c r="A12" s="174" t="s">
        <v>457</v>
      </c>
      <c r="B12" s="174"/>
      <c r="C12" s="174"/>
      <c r="D12" s="174"/>
      <c r="E12" s="174"/>
      <c r="F12" s="174"/>
      <c r="G12" s="174"/>
      <c r="H12" s="174"/>
      <c r="I12" s="169"/>
      <c r="J12" s="169"/>
      <c r="K12" s="169"/>
      <c r="L12" s="169"/>
    </row>
    <row r="13" spans="1:14" ht="20.100000000000001" customHeight="1">
      <c r="A13" s="174" t="s">
        <v>458</v>
      </c>
      <c r="B13" s="174"/>
      <c r="C13" s="174"/>
      <c r="D13" s="174"/>
      <c r="E13" s="174"/>
      <c r="F13" s="174"/>
      <c r="G13" s="174"/>
      <c r="H13" s="171"/>
      <c r="I13" s="169"/>
      <c r="J13" s="169"/>
      <c r="K13" s="169"/>
      <c r="L13" s="169"/>
    </row>
    <row r="14" spans="1:14" ht="20.100000000000001" customHeight="1">
      <c r="A14" s="174" t="s">
        <v>459</v>
      </c>
      <c r="B14" s="174"/>
      <c r="C14" s="174"/>
      <c r="D14" s="174"/>
      <c r="E14" s="174"/>
      <c r="F14" s="174"/>
      <c r="G14" s="174"/>
      <c r="H14" s="171"/>
      <c r="I14" s="169"/>
      <c r="J14" s="169"/>
      <c r="K14" s="169"/>
      <c r="L14" s="169"/>
    </row>
  </sheetData>
  <mergeCells count="14">
    <mergeCell ref="A2:E2"/>
    <mergeCell ref="A1:H1"/>
    <mergeCell ref="A14:G14"/>
    <mergeCell ref="A13:G13"/>
    <mergeCell ref="A12:H12"/>
    <mergeCell ref="A11:H11"/>
    <mergeCell ref="A10:G10"/>
    <mergeCell ref="A9:G9"/>
    <mergeCell ref="A8:F8"/>
    <mergeCell ref="A7:F7"/>
    <mergeCell ref="A6:F6"/>
    <mergeCell ref="A5:G5"/>
    <mergeCell ref="A4:F4"/>
    <mergeCell ref="A3:E3"/>
  </mergeCells>
  <phoneticPr fontId="3" type="noConversion"/>
  <hyperlinks>
    <hyperlink ref="A2" location="'2-1-1'!Print_Area" display="表2-1-1　近10年地方檢察署新收刑事偵查案件之案件來源"/>
    <hyperlink ref="A3" location="'2-1-21'!Print_Area" display="表2-1-2　近10年地方檢察署新收自動檢舉案件數"/>
    <hyperlink ref="A4" location="'2-1-3'!A1" display="表2-1-3　近5年地方檢察署新收自動檢舉案件主要罪名"/>
    <hyperlink ref="A5" location="'2-1-4'!A1" display="表2-1-4　近6年地方檢察署新收刑事偵查案件數比較"/>
    <hyperlink ref="A6" location="'5-2-2'!A1" display="表5-2-2　110年至111年各審級訴訟終結案件之訴訟參與情形"/>
    <hyperlink ref="A7" location="'5-3-1'!A1" display="表5-3-1　近10年地方檢察署犯罪被害補償事件收結情形"/>
    <hyperlink ref="A8" location="'5-3-2'!Print_Area" display="表5-3-2　近10年地方檢察署申請補償金事件決定補償情形"/>
    <hyperlink ref="A9" location="'5-3-3'!A1" display="表5-3-3　近10年地方檢察署申請犯罪被害補償金終結事件被害人性別"/>
    <hyperlink ref="A10" location="'5-3-4'!A1" display="表5-3-4　近10年地方檢察署申請犯罪被害補償金終結事件被害人年齡"/>
    <hyperlink ref="A11" location="'5-3-5'!A1" display="表5-3-5　近10年地方檢察署申請犯罪被害補償金終結事件申請至決定經過期間"/>
    <hyperlink ref="A13" location="'5-3-7'!Print_Area" display="表5-3-7　近10年地方檢察署申請犯罪被害補償金事件終結事件之罪名"/>
    <hyperlink ref="A14" location="'5-3-8'!A1" display="表5-3-8　近10年地方檢察署申請犯罪被害補償金終結事件被害人類別"/>
    <hyperlink ref="A2:E2" location="'5-1-1'!A1" display="表5-1-1　近10年刑事案件被害人之案件類別"/>
    <hyperlink ref="A3:E3" location="'5-1-2'!A1" display="表5-1-2　111年刑事案件被害人之性別與年齡"/>
    <hyperlink ref="A4:F4" location="'5-1-3'!A1" display="表5-1-3　近10年家庭暴力事件被害人之性別與案件類型"/>
    <hyperlink ref="A5:G5" location="'5-2-1'!A1" display="表5-2-1　近10年財團法人犯罪被害人保護協會被害人保護服務情形"/>
    <hyperlink ref="A6:F6" location="'5-2-2'!A1" display="表5-2-2　110年至111年各審級訴訟終結案件之訴訟參與情形"/>
    <hyperlink ref="A7:F7" location="'5-3-1'!A1" display="表5-3-1　近10年地方檢察署犯罪被害補償事件收結情形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4"/>
  <sheetViews>
    <sheetView showGridLines="0" zoomScale="80" zoomScaleNormal="80" workbookViewId="0">
      <selection sqref="A1:S1"/>
    </sheetView>
  </sheetViews>
  <sheetFormatPr defaultColWidth="8.875" defaultRowHeight="15.75"/>
  <cols>
    <col min="1" max="1" width="10" style="8" customWidth="1"/>
    <col min="2" max="19" width="9.625" style="8" customWidth="1"/>
    <col min="20" max="20" width="13.25" style="8" bestFit="1" customWidth="1"/>
    <col min="21" max="254" width="8.875" style="8"/>
    <col min="255" max="255" width="10" style="8" customWidth="1"/>
    <col min="256" max="256" width="3.125" style="8" customWidth="1"/>
    <col min="257" max="258" width="6.625" style="8" customWidth="1"/>
    <col min="259" max="274" width="5.875" style="8" customWidth="1"/>
    <col min="275" max="510" width="8.875" style="8"/>
    <col min="511" max="511" width="10" style="8" customWidth="1"/>
    <col min="512" max="512" width="3.125" style="8" customWidth="1"/>
    <col min="513" max="514" width="6.625" style="8" customWidth="1"/>
    <col min="515" max="530" width="5.875" style="8" customWidth="1"/>
    <col min="531" max="766" width="8.875" style="8"/>
    <col min="767" max="767" width="10" style="8" customWidth="1"/>
    <col min="768" max="768" width="3.125" style="8" customWidth="1"/>
    <col min="769" max="770" width="6.625" style="8" customWidth="1"/>
    <col min="771" max="786" width="5.875" style="8" customWidth="1"/>
    <col min="787" max="1022" width="8.875" style="8"/>
    <col min="1023" max="1023" width="10" style="8" customWidth="1"/>
    <col min="1024" max="1024" width="3.125" style="8" customWidth="1"/>
    <col min="1025" max="1026" width="6.625" style="8" customWidth="1"/>
    <col min="1027" max="1042" width="5.875" style="8" customWidth="1"/>
    <col min="1043" max="1278" width="8.875" style="8"/>
    <col min="1279" max="1279" width="10" style="8" customWidth="1"/>
    <col min="1280" max="1280" width="3.125" style="8" customWidth="1"/>
    <col min="1281" max="1282" width="6.625" style="8" customWidth="1"/>
    <col min="1283" max="1298" width="5.875" style="8" customWidth="1"/>
    <col min="1299" max="1534" width="8.875" style="8"/>
    <col min="1535" max="1535" width="10" style="8" customWidth="1"/>
    <col min="1536" max="1536" width="3.125" style="8" customWidth="1"/>
    <col min="1537" max="1538" width="6.625" style="8" customWidth="1"/>
    <col min="1539" max="1554" width="5.875" style="8" customWidth="1"/>
    <col min="1555" max="1790" width="8.875" style="8"/>
    <col min="1791" max="1791" width="10" style="8" customWidth="1"/>
    <col min="1792" max="1792" width="3.125" style="8" customWidth="1"/>
    <col min="1793" max="1794" width="6.625" style="8" customWidth="1"/>
    <col min="1795" max="1810" width="5.875" style="8" customWidth="1"/>
    <col min="1811" max="2046" width="8.875" style="8"/>
    <col min="2047" max="2047" width="10" style="8" customWidth="1"/>
    <col min="2048" max="2048" width="3.125" style="8" customWidth="1"/>
    <col min="2049" max="2050" width="6.625" style="8" customWidth="1"/>
    <col min="2051" max="2066" width="5.875" style="8" customWidth="1"/>
    <col min="2067" max="2302" width="8.875" style="8"/>
    <col min="2303" max="2303" width="10" style="8" customWidth="1"/>
    <col min="2304" max="2304" width="3.125" style="8" customWidth="1"/>
    <col min="2305" max="2306" width="6.625" style="8" customWidth="1"/>
    <col min="2307" max="2322" width="5.875" style="8" customWidth="1"/>
    <col min="2323" max="2558" width="8.875" style="8"/>
    <col min="2559" max="2559" width="10" style="8" customWidth="1"/>
    <col min="2560" max="2560" width="3.125" style="8" customWidth="1"/>
    <col min="2561" max="2562" width="6.625" style="8" customWidth="1"/>
    <col min="2563" max="2578" width="5.875" style="8" customWidth="1"/>
    <col min="2579" max="2814" width="8.875" style="8"/>
    <col min="2815" max="2815" width="10" style="8" customWidth="1"/>
    <col min="2816" max="2816" width="3.125" style="8" customWidth="1"/>
    <col min="2817" max="2818" width="6.625" style="8" customWidth="1"/>
    <col min="2819" max="2834" width="5.875" style="8" customWidth="1"/>
    <col min="2835" max="3070" width="8.875" style="8"/>
    <col min="3071" max="3071" width="10" style="8" customWidth="1"/>
    <col min="3072" max="3072" width="3.125" style="8" customWidth="1"/>
    <col min="3073" max="3074" width="6.625" style="8" customWidth="1"/>
    <col min="3075" max="3090" width="5.875" style="8" customWidth="1"/>
    <col min="3091" max="3326" width="8.875" style="8"/>
    <col min="3327" max="3327" width="10" style="8" customWidth="1"/>
    <col min="3328" max="3328" width="3.125" style="8" customWidth="1"/>
    <col min="3329" max="3330" width="6.625" style="8" customWidth="1"/>
    <col min="3331" max="3346" width="5.875" style="8" customWidth="1"/>
    <col min="3347" max="3582" width="8.875" style="8"/>
    <col min="3583" max="3583" width="10" style="8" customWidth="1"/>
    <col min="3584" max="3584" width="3.125" style="8" customWidth="1"/>
    <col min="3585" max="3586" width="6.625" style="8" customWidth="1"/>
    <col min="3587" max="3602" width="5.875" style="8" customWidth="1"/>
    <col min="3603" max="3838" width="8.875" style="8"/>
    <col min="3839" max="3839" width="10" style="8" customWidth="1"/>
    <col min="3840" max="3840" width="3.125" style="8" customWidth="1"/>
    <col min="3841" max="3842" width="6.625" style="8" customWidth="1"/>
    <col min="3843" max="3858" width="5.875" style="8" customWidth="1"/>
    <col min="3859" max="4094" width="8.875" style="8"/>
    <col min="4095" max="4095" width="10" style="8" customWidth="1"/>
    <col min="4096" max="4096" width="3.125" style="8" customWidth="1"/>
    <col min="4097" max="4098" width="6.625" style="8" customWidth="1"/>
    <col min="4099" max="4114" width="5.875" style="8" customWidth="1"/>
    <col min="4115" max="4350" width="8.875" style="8"/>
    <col min="4351" max="4351" width="10" style="8" customWidth="1"/>
    <col min="4352" max="4352" width="3.125" style="8" customWidth="1"/>
    <col min="4353" max="4354" width="6.625" style="8" customWidth="1"/>
    <col min="4355" max="4370" width="5.875" style="8" customWidth="1"/>
    <col min="4371" max="4606" width="8.875" style="8"/>
    <col min="4607" max="4607" width="10" style="8" customWidth="1"/>
    <col min="4608" max="4608" width="3.125" style="8" customWidth="1"/>
    <col min="4609" max="4610" width="6.625" style="8" customWidth="1"/>
    <col min="4611" max="4626" width="5.875" style="8" customWidth="1"/>
    <col min="4627" max="4862" width="8.875" style="8"/>
    <col min="4863" max="4863" width="10" style="8" customWidth="1"/>
    <col min="4864" max="4864" width="3.125" style="8" customWidth="1"/>
    <col min="4865" max="4866" width="6.625" style="8" customWidth="1"/>
    <col min="4867" max="4882" width="5.875" style="8" customWidth="1"/>
    <col min="4883" max="5118" width="8.875" style="8"/>
    <col min="5119" max="5119" width="10" style="8" customWidth="1"/>
    <col min="5120" max="5120" width="3.125" style="8" customWidth="1"/>
    <col min="5121" max="5122" width="6.625" style="8" customWidth="1"/>
    <col min="5123" max="5138" width="5.875" style="8" customWidth="1"/>
    <col min="5139" max="5374" width="8.875" style="8"/>
    <col min="5375" max="5375" width="10" style="8" customWidth="1"/>
    <col min="5376" max="5376" width="3.125" style="8" customWidth="1"/>
    <col min="5377" max="5378" width="6.625" style="8" customWidth="1"/>
    <col min="5379" max="5394" width="5.875" style="8" customWidth="1"/>
    <col min="5395" max="5630" width="8.875" style="8"/>
    <col min="5631" max="5631" width="10" style="8" customWidth="1"/>
    <col min="5632" max="5632" width="3.125" style="8" customWidth="1"/>
    <col min="5633" max="5634" width="6.625" style="8" customWidth="1"/>
    <col min="5635" max="5650" width="5.875" style="8" customWidth="1"/>
    <col min="5651" max="5886" width="8.875" style="8"/>
    <col min="5887" max="5887" width="10" style="8" customWidth="1"/>
    <col min="5888" max="5888" width="3.125" style="8" customWidth="1"/>
    <col min="5889" max="5890" width="6.625" style="8" customWidth="1"/>
    <col min="5891" max="5906" width="5.875" style="8" customWidth="1"/>
    <col min="5907" max="6142" width="8.875" style="8"/>
    <col min="6143" max="6143" width="10" style="8" customWidth="1"/>
    <col min="6144" max="6144" width="3.125" style="8" customWidth="1"/>
    <col min="6145" max="6146" width="6.625" style="8" customWidth="1"/>
    <col min="6147" max="6162" width="5.875" style="8" customWidth="1"/>
    <col min="6163" max="6398" width="8.875" style="8"/>
    <col min="6399" max="6399" width="10" style="8" customWidth="1"/>
    <col min="6400" max="6400" width="3.125" style="8" customWidth="1"/>
    <col min="6401" max="6402" width="6.625" style="8" customWidth="1"/>
    <col min="6403" max="6418" width="5.875" style="8" customWidth="1"/>
    <col min="6419" max="6654" width="8.875" style="8"/>
    <col min="6655" max="6655" width="10" style="8" customWidth="1"/>
    <col min="6656" max="6656" width="3.125" style="8" customWidth="1"/>
    <col min="6657" max="6658" width="6.625" style="8" customWidth="1"/>
    <col min="6659" max="6674" width="5.875" style="8" customWidth="1"/>
    <col min="6675" max="6910" width="8.875" style="8"/>
    <col min="6911" max="6911" width="10" style="8" customWidth="1"/>
    <col min="6912" max="6912" width="3.125" style="8" customWidth="1"/>
    <col min="6913" max="6914" width="6.625" style="8" customWidth="1"/>
    <col min="6915" max="6930" width="5.875" style="8" customWidth="1"/>
    <col min="6931" max="7166" width="8.875" style="8"/>
    <col min="7167" max="7167" width="10" style="8" customWidth="1"/>
    <col min="7168" max="7168" width="3.125" style="8" customWidth="1"/>
    <col min="7169" max="7170" width="6.625" style="8" customWidth="1"/>
    <col min="7171" max="7186" width="5.875" style="8" customWidth="1"/>
    <col min="7187" max="7422" width="8.875" style="8"/>
    <col min="7423" max="7423" width="10" style="8" customWidth="1"/>
    <col min="7424" max="7424" width="3.125" style="8" customWidth="1"/>
    <col min="7425" max="7426" width="6.625" style="8" customWidth="1"/>
    <col min="7427" max="7442" width="5.875" style="8" customWidth="1"/>
    <col min="7443" max="7678" width="8.875" style="8"/>
    <col min="7679" max="7679" width="10" style="8" customWidth="1"/>
    <col min="7680" max="7680" width="3.125" style="8" customWidth="1"/>
    <col min="7681" max="7682" width="6.625" style="8" customWidth="1"/>
    <col min="7683" max="7698" width="5.875" style="8" customWidth="1"/>
    <col min="7699" max="7934" width="8.875" style="8"/>
    <col min="7935" max="7935" width="10" style="8" customWidth="1"/>
    <col min="7936" max="7936" width="3.125" style="8" customWidth="1"/>
    <col min="7937" max="7938" width="6.625" style="8" customWidth="1"/>
    <col min="7939" max="7954" width="5.875" style="8" customWidth="1"/>
    <col min="7955" max="8190" width="8.875" style="8"/>
    <col min="8191" max="8191" width="10" style="8" customWidth="1"/>
    <col min="8192" max="8192" width="3.125" style="8" customWidth="1"/>
    <col min="8193" max="8194" width="6.625" style="8" customWidth="1"/>
    <col min="8195" max="8210" width="5.875" style="8" customWidth="1"/>
    <col min="8211" max="8446" width="8.875" style="8"/>
    <col min="8447" max="8447" width="10" style="8" customWidth="1"/>
    <col min="8448" max="8448" width="3.125" style="8" customWidth="1"/>
    <col min="8449" max="8450" width="6.625" style="8" customWidth="1"/>
    <col min="8451" max="8466" width="5.875" style="8" customWidth="1"/>
    <col min="8467" max="8702" width="8.875" style="8"/>
    <col min="8703" max="8703" width="10" style="8" customWidth="1"/>
    <col min="8704" max="8704" width="3.125" style="8" customWidth="1"/>
    <col min="8705" max="8706" width="6.625" style="8" customWidth="1"/>
    <col min="8707" max="8722" width="5.875" style="8" customWidth="1"/>
    <col min="8723" max="8958" width="8.875" style="8"/>
    <col min="8959" max="8959" width="10" style="8" customWidth="1"/>
    <col min="8960" max="8960" width="3.125" style="8" customWidth="1"/>
    <col min="8961" max="8962" width="6.625" style="8" customWidth="1"/>
    <col min="8963" max="8978" width="5.875" style="8" customWidth="1"/>
    <col min="8979" max="9214" width="8.875" style="8"/>
    <col min="9215" max="9215" width="10" style="8" customWidth="1"/>
    <col min="9216" max="9216" width="3.125" style="8" customWidth="1"/>
    <col min="9217" max="9218" width="6.625" style="8" customWidth="1"/>
    <col min="9219" max="9234" width="5.875" style="8" customWidth="1"/>
    <col min="9235" max="9470" width="8.875" style="8"/>
    <col min="9471" max="9471" width="10" style="8" customWidth="1"/>
    <col min="9472" max="9472" width="3.125" style="8" customWidth="1"/>
    <col min="9473" max="9474" width="6.625" style="8" customWidth="1"/>
    <col min="9475" max="9490" width="5.875" style="8" customWidth="1"/>
    <col min="9491" max="9726" width="8.875" style="8"/>
    <col min="9727" max="9727" width="10" style="8" customWidth="1"/>
    <col min="9728" max="9728" width="3.125" style="8" customWidth="1"/>
    <col min="9729" max="9730" width="6.625" style="8" customWidth="1"/>
    <col min="9731" max="9746" width="5.875" style="8" customWidth="1"/>
    <col min="9747" max="9982" width="8.875" style="8"/>
    <col min="9983" max="9983" width="10" style="8" customWidth="1"/>
    <col min="9984" max="9984" width="3.125" style="8" customWidth="1"/>
    <col min="9985" max="9986" width="6.625" style="8" customWidth="1"/>
    <col min="9987" max="10002" width="5.875" style="8" customWidth="1"/>
    <col min="10003" max="10238" width="8.875" style="8"/>
    <col min="10239" max="10239" width="10" style="8" customWidth="1"/>
    <col min="10240" max="10240" width="3.125" style="8" customWidth="1"/>
    <col min="10241" max="10242" width="6.625" style="8" customWidth="1"/>
    <col min="10243" max="10258" width="5.875" style="8" customWidth="1"/>
    <col min="10259" max="10494" width="8.875" style="8"/>
    <col min="10495" max="10495" width="10" style="8" customWidth="1"/>
    <col min="10496" max="10496" width="3.125" style="8" customWidth="1"/>
    <col min="10497" max="10498" width="6.625" style="8" customWidth="1"/>
    <col min="10499" max="10514" width="5.875" style="8" customWidth="1"/>
    <col min="10515" max="10750" width="8.875" style="8"/>
    <col min="10751" max="10751" width="10" style="8" customWidth="1"/>
    <col min="10752" max="10752" width="3.125" style="8" customWidth="1"/>
    <col min="10753" max="10754" width="6.625" style="8" customWidth="1"/>
    <col min="10755" max="10770" width="5.875" style="8" customWidth="1"/>
    <col min="10771" max="11006" width="8.875" style="8"/>
    <col min="11007" max="11007" width="10" style="8" customWidth="1"/>
    <col min="11008" max="11008" width="3.125" style="8" customWidth="1"/>
    <col min="11009" max="11010" width="6.625" style="8" customWidth="1"/>
    <col min="11011" max="11026" width="5.875" style="8" customWidth="1"/>
    <col min="11027" max="11262" width="8.875" style="8"/>
    <col min="11263" max="11263" width="10" style="8" customWidth="1"/>
    <col min="11264" max="11264" width="3.125" style="8" customWidth="1"/>
    <col min="11265" max="11266" width="6.625" style="8" customWidth="1"/>
    <col min="11267" max="11282" width="5.875" style="8" customWidth="1"/>
    <col min="11283" max="11518" width="8.875" style="8"/>
    <col min="11519" max="11519" width="10" style="8" customWidth="1"/>
    <col min="11520" max="11520" width="3.125" style="8" customWidth="1"/>
    <col min="11521" max="11522" width="6.625" style="8" customWidth="1"/>
    <col min="11523" max="11538" width="5.875" style="8" customWidth="1"/>
    <col min="11539" max="11774" width="8.875" style="8"/>
    <col min="11775" max="11775" width="10" style="8" customWidth="1"/>
    <col min="11776" max="11776" width="3.125" style="8" customWidth="1"/>
    <col min="11777" max="11778" width="6.625" style="8" customWidth="1"/>
    <col min="11779" max="11794" width="5.875" style="8" customWidth="1"/>
    <col min="11795" max="12030" width="8.875" style="8"/>
    <col min="12031" max="12031" width="10" style="8" customWidth="1"/>
    <col min="12032" max="12032" width="3.125" style="8" customWidth="1"/>
    <col min="12033" max="12034" width="6.625" style="8" customWidth="1"/>
    <col min="12035" max="12050" width="5.875" style="8" customWidth="1"/>
    <col min="12051" max="12286" width="8.875" style="8"/>
    <col min="12287" max="12287" width="10" style="8" customWidth="1"/>
    <col min="12288" max="12288" width="3.125" style="8" customWidth="1"/>
    <col min="12289" max="12290" width="6.625" style="8" customWidth="1"/>
    <col min="12291" max="12306" width="5.875" style="8" customWidth="1"/>
    <col min="12307" max="12542" width="8.875" style="8"/>
    <col min="12543" max="12543" width="10" style="8" customWidth="1"/>
    <col min="12544" max="12544" width="3.125" style="8" customWidth="1"/>
    <col min="12545" max="12546" width="6.625" style="8" customWidth="1"/>
    <col min="12547" max="12562" width="5.875" style="8" customWidth="1"/>
    <col min="12563" max="12798" width="8.875" style="8"/>
    <col min="12799" max="12799" width="10" style="8" customWidth="1"/>
    <col min="12800" max="12800" width="3.125" style="8" customWidth="1"/>
    <col min="12801" max="12802" width="6.625" style="8" customWidth="1"/>
    <col min="12803" max="12818" width="5.875" style="8" customWidth="1"/>
    <col min="12819" max="13054" width="8.875" style="8"/>
    <col min="13055" max="13055" width="10" style="8" customWidth="1"/>
    <col min="13056" max="13056" width="3.125" style="8" customWidth="1"/>
    <col min="13057" max="13058" width="6.625" style="8" customWidth="1"/>
    <col min="13059" max="13074" width="5.875" style="8" customWidth="1"/>
    <col min="13075" max="13310" width="8.875" style="8"/>
    <col min="13311" max="13311" width="10" style="8" customWidth="1"/>
    <col min="13312" max="13312" width="3.125" style="8" customWidth="1"/>
    <col min="13313" max="13314" width="6.625" style="8" customWidth="1"/>
    <col min="13315" max="13330" width="5.875" style="8" customWidth="1"/>
    <col min="13331" max="13566" width="8.875" style="8"/>
    <col min="13567" max="13567" width="10" style="8" customWidth="1"/>
    <col min="13568" max="13568" width="3.125" style="8" customWidth="1"/>
    <col min="13569" max="13570" width="6.625" style="8" customWidth="1"/>
    <col min="13571" max="13586" width="5.875" style="8" customWidth="1"/>
    <col min="13587" max="13822" width="8.875" style="8"/>
    <col min="13823" max="13823" width="10" style="8" customWidth="1"/>
    <col min="13824" max="13824" width="3.125" style="8" customWidth="1"/>
    <col min="13825" max="13826" width="6.625" style="8" customWidth="1"/>
    <col min="13827" max="13842" width="5.875" style="8" customWidth="1"/>
    <col min="13843" max="14078" width="8.875" style="8"/>
    <col min="14079" max="14079" width="10" style="8" customWidth="1"/>
    <col min="14080" max="14080" width="3.125" style="8" customWidth="1"/>
    <col min="14081" max="14082" width="6.625" style="8" customWidth="1"/>
    <col min="14083" max="14098" width="5.875" style="8" customWidth="1"/>
    <col min="14099" max="14334" width="8.875" style="8"/>
    <col min="14335" max="14335" width="10" style="8" customWidth="1"/>
    <col min="14336" max="14336" width="3.125" style="8" customWidth="1"/>
    <col min="14337" max="14338" width="6.625" style="8" customWidth="1"/>
    <col min="14339" max="14354" width="5.875" style="8" customWidth="1"/>
    <col min="14355" max="14590" width="8.875" style="8"/>
    <col min="14591" max="14591" width="10" style="8" customWidth="1"/>
    <col min="14592" max="14592" width="3.125" style="8" customWidth="1"/>
    <col min="14593" max="14594" width="6.625" style="8" customWidth="1"/>
    <col min="14595" max="14610" width="5.875" style="8" customWidth="1"/>
    <col min="14611" max="14846" width="8.875" style="8"/>
    <col min="14847" max="14847" width="10" style="8" customWidth="1"/>
    <col min="14848" max="14848" width="3.125" style="8" customWidth="1"/>
    <col min="14849" max="14850" width="6.625" style="8" customWidth="1"/>
    <col min="14851" max="14866" width="5.875" style="8" customWidth="1"/>
    <col min="14867" max="15102" width="8.875" style="8"/>
    <col min="15103" max="15103" width="10" style="8" customWidth="1"/>
    <col min="15104" max="15104" width="3.125" style="8" customWidth="1"/>
    <col min="15105" max="15106" width="6.625" style="8" customWidth="1"/>
    <col min="15107" max="15122" width="5.875" style="8" customWidth="1"/>
    <col min="15123" max="15358" width="8.875" style="8"/>
    <col min="15359" max="15359" width="10" style="8" customWidth="1"/>
    <col min="15360" max="15360" width="3.125" style="8" customWidth="1"/>
    <col min="15361" max="15362" width="6.625" style="8" customWidth="1"/>
    <col min="15363" max="15378" width="5.875" style="8" customWidth="1"/>
    <col min="15379" max="15614" width="8.875" style="8"/>
    <col min="15615" max="15615" width="10" style="8" customWidth="1"/>
    <col min="15616" max="15616" width="3.125" style="8" customWidth="1"/>
    <col min="15617" max="15618" width="6.625" style="8" customWidth="1"/>
    <col min="15619" max="15634" width="5.875" style="8" customWidth="1"/>
    <col min="15635" max="15870" width="8.875" style="8"/>
    <col min="15871" max="15871" width="10" style="8" customWidth="1"/>
    <col min="15872" max="15872" width="3.125" style="8" customWidth="1"/>
    <col min="15873" max="15874" width="6.625" style="8" customWidth="1"/>
    <col min="15875" max="15890" width="5.875" style="8" customWidth="1"/>
    <col min="15891" max="16126" width="8.875" style="8"/>
    <col min="16127" max="16127" width="10" style="8" customWidth="1"/>
    <col min="16128" max="16128" width="3.125" style="8" customWidth="1"/>
    <col min="16129" max="16130" width="6.625" style="8" customWidth="1"/>
    <col min="16131" max="16146" width="5.875" style="8" customWidth="1"/>
    <col min="16147" max="16384" width="8.875" style="8"/>
  </cols>
  <sheetData>
    <row r="1" spans="1:20" s="31" customFormat="1" ht="26.25" customHeight="1">
      <c r="A1" s="237" t="s">
        <v>451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165" t="s">
        <v>447</v>
      </c>
    </row>
    <row r="2" spans="1:20" ht="24.95" customHeight="1">
      <c r="A2" s="238"/>
      <c r="B2" s="242" t="s">
        <v>273</v>
      </c>
      <c r="C2" s="243"/>
      <c r="D2" s="243" t="s">
        <v>275</v>
      </c>
      <c r="E2" s="243"/>
      <c r="F2" s="243" t="s">
        <v>276</v>
      </c>
      <c r="G2" s="243"/>
      <c r="H2" s="243" t="s">
        <v>277</v>
      </c>
      <c r="I2" s="243"/>
      <c r="J2" s="243" t="s">
        <v>278</v>
      </c>
      <c r="K2" s="243"/>
      <c r="L2" s="243" t="s">
        <v>279</v>
      </c>
      <c r="M2" s="243"/>
      <c r="N2" s="243" t="s">
        <v>280</v>
      </c>
      <c r="O2" s="243"/>
      <c r="P2" s="243" t="s">
        <v>281</v>
      </c>
      <c r="Q2" s="243"/>
      <c r="R2" s="114" t="s">
        <v>283</v>
      </c>
      <c r="S2" s="115"/>
    </row>
    <row r="3" spans="1:20" ht="24.95" customHeight="1">
      <c r="A3" s="239"/>
      <c r="B3" s="12" t="s">
        <v>204</v>
      </c>
      <c r="C3" s="12" t="s">
        <v>199</v>
      </c>
      <c r="D3" s="12" t="s">
        <v>204</v>
      </c>
      <c r="E3" s="12" t="s">
        <v>199</v>
      </c>
      <c r="F3" s="12" t="s">
        <v>204</v>
      </c>
      <c r="G3" s="12" t="s">
        <v>199</v>
      </c>
      <c r="H3" s="12" t="s">
        <v>204</v>
      </c>
      <c r="I3" s="12" t="s">
        <v>199</v>
      </c>
      <c r="J3" s="12" t="s">
        <v>204</v>
      </c>
      <c r="K3" s="12" t="s">
        <v>199</v>
      </c>
      <c r="L3" s="12" t="s">
        <v>204</v>
      </c>
      <c r="M3" s="12" t="s">
        <v>199</v>
      </c>
      <c r="N3" s="12" t="s">
        <v>204</v>
      </c>
      <c r="O3" s="12" t="s">
        <v>199</v>
      </c>
      <c r="P3" s="12" t="s">
        <v>204</v>
      </c>
      <c r="Q3" s="12" t="s">
        <v>199</v>
      </c>
      <c r="R3" s="12" t="s">
        <v>204</v>
      </c>
      <c r="S3" s="12" t="s">
        <v>199</v>
      </c>
    </row>
    <row r="4" spans="1:20" ht="34.35" customHeight="1">
      <c r="A4" s="34" t="s">
        <v>196</v>
      </c>
      <c r="B4" s="116">
        <f t="shared" ref="B4:B11" si="0">SUM(D4,F4,H4,J4,L4,N4,P4,R4)</f>
        <v>1046</v>
      </c>
      <c r="C4" s="118">
        <f t="shared" ref="C4:C13" si="1">SUM(E4,G4,I4,K4,M4,O4,Q4,S4)</f>
        <v>100</v>
      </c>
      <c r="D4" s="116">
        <v>262</v>
      </c>
      <c r="E4" s="117">
        <f t="shared" ref="E4:E13" si="2">IFERROR(D4/$B4*100,"-")</f>
        <v>25.047801147227531</v>
      </c>
      <c r="F4" s="116">
        <v>158</v>
      </c>
      <c r="G4" s="117">
        <f t="shared" ref="G4:G13" si="3">IFERROR(F4/$B4*100,"-")</f>
        <v>15.105162523900573</v>
      </c>
      <c r="H4" s="116">
        <v>163</v>
      </c>
      <c r="I4" s="117">
        <f t="shared" ref="I4:I13" si="4">IFERROR(H4/$B4*100,"-")</f>
        <v>15.583173996175908</v>
      </c>
      <c r="J4" s="116">
        <v>146</v>
      </c>
      <c r="K4" s="117">
        <f t="shared" ref="K4:K13" si="5">IFERROR(J4/$B4*100,"-")</f>
        <v>13.957934990439771</v>
      </c>
      <c r="L4" s="116">
        <v>111</v>
      </c>
      <c r="M4" s="117">
        <f t="shared" ref="M4:M13" si="6">IFERROR(L4/$B4*100,"-")</f>
        <v>10.611854684512428</v>
      </c>
      <c r="N4" s="116">
        <v>62</v>
      </c>
      <c r="O4" s="117">
        <f t="shared" ref="O4:O13" si="7">IFERROR(N4/$B4*100,"-")</f>
        <v>5.9273422562141489</v>
      </c>
      <c r="P4" s="116">
        <v>64</v>
      </c>
      <c r="Q4" s="117">
        <f t="shared" ref="Q4:Q13" si="8">IFERROR(P4/$B4*100,"-")</f>
        <v>6.1185468451242828</v>
      </c>
      <c r="R4" s="116">
        <v>80</v>
      </c>
      <c r="S4" s="117">
        <f t="shared" ref="S4:S13" si="9">IFERROR(R4/$B4*100,"-")</f>
        <v>7.6481835564053542</v>
      </c>
    </row>
    <row r="5" spans="1:20" ht="34.35" customHeight="1">
      <c r="A5" s="34" t="s">
        <v>195</v>
      </c>
      <c r="B5" s="116">
        <f t="shared" si="0"/>
        <v>1208</v>
      </c>
      <c r="C5" s="118">
        <f t="shared" si="1"/>
        <v>100</v>
      </c>
      <c r="D5" s="116">
        <v>272</v>
      </c>
      <c r="E5" s="117">
        <f t="shared" si="2"/>
        <v>22.516556291390728</v>
      </c>
      <c r="F5" s="116">
        <v>187</v>
      </c>
      <c r="G5" s="117">
        <f t="shared" si="3"/>
        <v>15.480132450331126</v>
      </c>
      <c r="H5" s="116">
        <v>196</v>
      </c>
      <c r="I5" s="117">
        <f t="shared" si="4"/>
        <v>16.225165562913908</v>
      </c>
      <c r="J5" s="116">
        <v>191</v>
      </c>
      <c r="K5" s="117">
        <f t="shared" si="5"/>
        <v>15.811258278145695</v>
      </c>
      <c r="L5" s="116">
        <v>148</v>
      </c>
      <c r="M5" s="117">
        <f t="shared" si="6"/>
        <v>12.251655629139073</v>
      </c>
      <c r="N5" s="116">
        <v>108</v>
      </c>
      <c r="O5" s="117">
        <f t="shared" si="7"/>
        <v>8.9403973509933774</v>
      </c>
      <c r="P5" s="116">
        <v>71</v>
      </c>
      <c r="Q5" s="117">
        <f t="shared" si="8"/>
        <v>5.8774834437086092</v>
      </c>
      <c r="R5" s="116">
        <v>35</v>
      </c>
      <c r="S5" s="117">
        <f t="shared" si="9"/>
        <v>2.8973509933774833</v>
      </c>
    </row>
    <row r="6" spans="1:20" ht="34.35" customHeight="1">
      <c r="A6" s="34" t="s">
        <v>194</v>
      </c>
      <c r="B6" s="116">
        <f t="shared" si="0"/>
        <v>1080</v>
      </c>
      <c r="C6" s="118">
        <f t="shared" si="1"/>
        <v>99.999999999999986</v>
      </c>
      <c r="D6" s="116">
        <v>300</v>
      </c>
      <c r="E6" s="117">
        <f t="shared" si="2"/>
        <v>27.777777777777779</v>
      </c>
      <c r="F6" s="116">
        <v>204</v>
      </c>
      <c r="G6" s="117">
        <f t="shared" si="3"/>
        <v>18.888888888888889</v>
      </c>
      <c r="H6" s="116">
        <v>161</v>
      </c>
      <c r="I6" s="117">
        <f t="shared" si="4"/>
        <v>14.907407407407408</v>
      </c>
      <c r="J6" s="116">
        <v>101</v>
      </c>
      <c r="K6" s="117">
        <f t="shared" si="5"/>
        <v>9.3518518518518512</v>
      </c>
      <c r="L6" s="116">
        <v>107</v>
      </c>
      <c r="M6" s="117">
        <f t="shared" si="6"/>
        <v>9.9074074074074083</v>
      </c>
      <c r="N6" s="116">
        <v>80</v>
      </c>
      <c r="O6" s="117">
        <f t="shared" si="7"/>
        <v>7.4074074074074066</v>
      </c>
      <c r="P6" s="116">
        <v>112</v>
      </c>
      <c r="Q6" s="117">
        <f t="shared" si="8"/>
        <v>10.37037037037037</v>
      </c>
      <c r="R6" s="116">
        <v>15</v>
      </c>
      <c r="S6" s="117">
        <f t="shared" si="9"/>
        <v>1.3888888888888888</v>
      </c>
    </row>
    <row r="7" spans="1:20" ht="34.35" customHeight="1">
      <c r="A7" s="34" t="s">
        <v>193</v>
      </c>
      <c r="B7" s="116">
        <f t="shared" si="0"/>
        <v>1188</v>
      </c>
      <c r="C7" s="118">
        <f t="shared" si="1"/>
        <v>99.999999999999986</v>
      </c>
      <c r="D7" s="116">
        <v>300</v>
      </c>
      <c r="E7" s="117">
        <f t="shared" si="2"/>
        <v>25.252525252525253</v>
      </c>
      <c r="F7" s="116">
        <v>251</v>
      </c>
      <c r="G7" s="117">
        <f t="shared" si="3"/>
        <v>21.127946127946128</v>
      </c>
      <c r="H7" s="116">
        <v>159</v>
      </c>
      <c r="I7" s="117">
        <f t="shared" si="4"/>
        <v>13.383838383838384</v>
      </c>
      <c r="J7" s="116">
        <v>165</v>
      </c>
      <c r="K7" s="117">
        <f t="shared" si="5"/>
        <v>13.888888888888889</v>
      </c>
      <c r="L7" s="116">
        <v>105</v>
      </c>
      <c r="M7" s="117">
        <f t="shared" si="6"/>
        <v>8.8383838383838391</v>
      </c>
      <c r="N7" s="116">
        <v>103</v>
      </c>
      <c r="O7" s="117">
        <f t="shared" si="7"/>
        <v>8.6700336700336695</v>
      </c>
      <c r="P7" s="116">
        <v>82</v>
      </c>
      <c r="Q7" s="117">
        <f t="shared" si="8"/>
        <v>6.9023569023569031</v>
      </c>
      <c r="R7" s="116">
        <v>23</v>
      </c>
      <c r="S7" s="117">
        <f t="shared" si="9"/>
        <v>1.936026936026936</v>
      </c>
    </row>
    <row r="8" spans="1:20" ht="34.35" customHeight="1">
      <c r="A8" s="34" t="s">
        <v>192</v>
      </c>
      <c r="B8" s="116">
        <f t="shared" si="0"/>
        <v>1373</v>
      </c>
      <c r="C8" s="118">
        <f t="shared" si="1"/>
        <v>100.00000000000001</v>
      </c>
      <c r="D8" s="116">
        <v>327</v>
      </c>
      <c r="E8" s="117">
        <f t="shared" si="2"/>
        <v>23.81646030589949</v>
      </c>
      <c r="F8" s="116">
        <v>307</v>
      </c>
      <c r="G8" s="117">
        <f t="shared" si="3"/>
        <v>22.359796067006556</v>
      </c>
      <c r="H8" s="116">
        <v>173</v>
      </c>
      <c r="I8" s="117">
        <f t="shared" si="4"/>
        <v>12.60014566642389</v>
      </c>
      <c r="J8" s="116">
        <v>168</v>
      </c>
      <c r="K8" s="117">
        <f t="shared" si="5"/>
        <v>12.235979606700656</v>
      </c>
      <c r="L8" s="116">
        <v>162</v>
      </c>
      <c r="M8" s="117">
        <f t="shared" si="6"/>
        <v>11.798980335032775</v>
      </c>
      <c r="N8" s="116">
        <v>97</v>
      </c>
      <c r="O8" s="117">
        <f t="shared" si="7"/>
        <v>7.0648215586307348</v>
      </c>
      <c r="P8" s="116">
        <v>111</v>
      </c>
      <c r="Q8" s="117">
        <f t="shared" si="8"/>
        <v>8.0844865258557892</v>
      </c>
      <c r="R8" s="116">
        <v>28</v>
      </c>
      <c r="S8" s="117">
        <f t="shared" si="9"/>
        <v>2.0393299344501092</v>
      </c>
    </row>
    <row r="9" spans="1:20" ht="34.35" customHeight="1">
      <c r="A9" s="34" t="s">
        <v>191</v>
      </c>
      <c r="B9" s="116">
        <f t="shared" si="0"/>
        <v>1356</v>
      </c>
      <c r="C9" s="118">
        <f t="shared" si="1"/>
        <v>100</v>
      </c>
      <c r="D9" s="116">
        <v>313</v>
      </c>
      <c r="E9" s="117">
        <f t="shared" si="2"/>
        <v>23.08259587020649</v>
      </c>
      <c r="F9" s="116">
        <v>317</v>
      </c>
      <c r="G9" s="117">
        <f t="shared" si="3"/>
        <v>23.377581120943951</v>
      </c>
      <c r="H9" s="116">
        <v>180</v>
      </c>
      <c r="I9" s="117">
        <f t="shared" si="4"/>
        <v>13.274336283185843</v>
      </c>
      <c r="J9" s="116">
        <v>158</v>
      </c>
      <c r="K9" s="117">
        <f t="shared" si="5"/>
        <v>11.651917404129794</v>
      </c>
      <c r="L9" s="116">
        <v>131</v>
      </c>
      <c r="M9" s="117">
        <f t="shared" si="6"/>
        <v>9.6607669616519178</v>
      </c>
      <c r="N9" s="116">
        <v>110</v>
      </c>
      <c r="O9" s="117">
        <f t="shared" si="7"/>
        <v>8.112094395280236</v>
      </c>
      <c r="P9" s="116">
        <v>111</v>
      </c>
      <c r="Q9" s="117">
        <f t="shared" si="8"/>
        <v>8.1858407079646014</v>
      </c>
      <c r="R9" s="116">
        <v>36</v>
      </c>
      <c r="S9" s="117">
        <f t="shared" si="9"/>
        <v>2.6548672566371683</v>
      </c>
    </row>
    <row r="10" spans="1:20" ht="34.35" customHeight="1">
      <c r="A10" s="34" t="s">
        <v>190</v>
      </c>
      <c r="B10" s="116">
        <f t="shared" si="0"/>
        <v>1275</v>
      </c>
      <c r="C10" s="118">
        <f t="shared" si="1"/>
        <v>100</v>
      </c>
      <c r="D10" s="116">
        <v>306</v>
      </c>
      <c r="E10" s="117">
        <f t="shared" si="2"/>
        <v>24</v>
      </c>
      <c r="F10" s="116">
        <v>208</v>
      </c>
      <c r="G10" s="117">
        <f t="shared" si="3"/>
        <v>16.313725490196081</v>
      </c>
      <c r="H10" s="116">
        <v>186</v>
      </c>
      <c r="I10" s="117">
        <f t="shared" si="4"/>
        <v>14.588235294117647</v>
      </c>
      <c r="J10" s="116">
        <v>163</v>
      </c>
      <c r="K10" s="117">
        <f t="shared" si="5"/>
        <v>12.784313725490195</v>
      </c>
      <c r="L10" s="116">
        <v>143</v>
      </c>
      <c r="M10" s="117">
        <f t="shared" si="6"/>
        <v>11.215686274509803</v>
      </c>
      <c r="N10" s="116">
        <v>118</v>
      </c>
      <c r="O10" s="117">
        <f t="shared" si="7"/>
        <v>9.2549019607843128</v>
      </c>
      <c r="P10" s="116">
        <v>96</v>
      </c>
      <c r="Q10" s="117">
        <f t="shared" si="8"/>
        <v>7.5294117647058814</v>
      </c>
      <c r="R10" s="116">
        <v>55</v>
      </c>
      <c r="S10" s="117">
        <f t="shared" si="9"/>
        <v>4.3137254901960782</v>
      </c>
    </row>
    <row r="11" spans="1:20" ht="34.35" customHeight="1">
      <c r="A11" s="34" t="s">
        <v>189</v>
      </c>
      <c r="B11" s="116">
        <f t="shared" si="0"/>
        <v>1500</v>
      </c>
      <c r="C11" s="118">
        <f t="shared" si="1"/>
        <v>99.999999999999986</v>
      </c>
      <c r="D11" s="116">
        <v>357</v>
      </c>
      <c r="E11" s="117">
        <f t="shared" si="2"/>
        <v>23.799999999999997</v>
      </c>
      <c r="F11" s="116">
        <v>274</v>
      </c>
      <c r="G11" s="117">
        <f t="shared" si="3"/>
        <v>18.266666666666666</v>
      </c>
      <c r="H11" s="116">
        <v>211</v>
      </c>
      <c r="I11" s="117">
        <f t="shared" si="4"/>
        <v>14.066666666666666</v>
      </c>
      <c r="J11" s="116">
        <v>204</v>
      </c>
      <c r="K11" s="117">
        <f t="shared" si="5"/>
        <v>13.600000000000001</v>
      </c>
      <c r="L11" s="116">
        <v>146</v>
      </c>
      <c r="M11" s="117">
        <f t="shared" si="6"/>
        <v>9.7333333333333325</v>
      </c>
      <c r="N11" s="116">
        <v>132</v>
      </c>
      <c r="O11" s="117">
        <f t="shared" si="7"/>
        <v>8.7999999999999989</v>
      </c>
      <c r="P11" s="116">
        <v>151</v>
      </c>
      <c r="Q11" s="117">
        <f t="shared" si="8"/>
        <v>10.066666666666666</v>
      </c>
      <c r="R11" s="116">
        <v>25</v>
      </c>
      <c r="S11" s="117">
        <f t="shared" si="9"/>
        <v>1.6666666666666667</v>
      </c>
    </row>
    <row r="12" spans="1:20" ht="34.35" customHeight="1">
      <c r="A12" s="34" t="s">
        <v>309</v>
      </c>
      <c r="B12" s="116">
        <f>SUM(D12,F12,H12,J12,L12,N12,P12,R12)</f>
        <v>1190</v>
      </c>
      <c r="C12" s="118">
        <f t="shared" si="1"/>
        <v>100</v>
      </c>
      <c r="D12" s="116">
        <v>309</v>
      </c>
      <c r="E12" s="117">
        <f t="shared" si="2"/>
        <v>25.966386554621852</v>
      </c>
      <c r="F12" s="116">
        <v>260</v>
      </c>
      <c r="G12" s="117">
        <f t="shared" si="3"/>
        <v>21.84873949579832</v>
      </c>
      <c r="H12" s="116">
        <v>138</v>
      </c>
      <c r="I12" s="117">
        <f t="shared" si="4"/>
        <v>11.596638655462185</v>
      </c>
      <c r="J12" s="116">
        <v>140</v>
      </c>
      <c r="K12" s="117">
        <f t="shared" si="5"/>
        <v>11.76470588235294</v>
      </c>
      <c r="L12" s="116">
        <v>107</v>
      </c>
      <c r="M12" s="117">
        <f t="shared" si="6"/>
        <v>8.9915966386554622</v>
      </c>
      <c r="N12" s="116">
        <v>117</v>
      </c>
      <c r="O12" s="117">
        <f t="shared" si="7"/>
        <v>9.8319327731092443</v>
      </c>
      <c r="P12" s="116">
        <v>95</v>
      </c>
      <c r="Q12" s="117">
        <f t="shared" si="8"/>
        <v>7.9831932773109235</v>
      </c>
      <c r="R12" s="116">
        <v>24</v>
      </c>
      <c r="S12" s="117">
        <f t="shared" si="9"/>
        <v>2.0168067226890756</v>
      </c>
    </row>
    <row r="13" spans="1:20" ht="34.35" customHeight="1">
      <c r="A13" s="35" t="s">
        <v>349</v>
      </c>
      <c r="B13" s="119">
        <v>1380</v>
      </c>
      <c r="C13" s="120">
        <f t="shared" si="1"/>
        <v>99.999999999999986</v>
      </c>
      <c r="D13" s="119">
        <v>346</v>
      </c>
      <c r="E13" s="121">
        <f t="shared" si="2"/>
        <v>25.072463768115945</v>
      </c>
      <c r="F13" s="119">
        <v>286</v>
      </c>
      <c r="G13" s="121">
        <f t="shared" si="3"/>
        <v>20.724637681159418</v>
      </c>
      <c r="H13" s="119">
        <v>191</v>
      </c>
      <c r="I13" s="121">
        <f t="shared" si="4"/>
        <v>13.840579710144926</v>
      </c>
      <c r="J13" s="119">
        <v>219</v>
      </c>
      <c r="K13" s="121">
        <f t="shared" si="5"/>
        <v>15.869565217391305</v>
      </c>
      <c r="L13" s="119">
        <v>124</v>
      </c>
      <c r="M13" s="121">
        <f t="shared" si="6"/>
        <v>8.9855072463768124</v>
      </c>
      <c r="N13" s="119">
        <v>105</v>
      </c>
      <c r="O13" s="121">
        <f t="shared" si="7"/>
        <v>7.608695652173914</v>
      </c>
      <c r="P13" s="119">
        <v>98</v>
      </c>
      <c r="Q13" s="121">
        <f t="shared" si="8"/>
        <v>7.1014492753623193</v>
      </c>
      <c r="R13" s="119">
        <v>11</v>
      </c>
      <c r="S13" s="121">
        <f t="shared" si="9"/>
        <v>0.79710144927536231</v>
      </c>
    </row>
    <row r="14" spans="1:20">
      <c r="A14" s="80" t="s">
        <v>282</v>
      </c>
    </row>
  </sheetData>
  <mergeCells count="10"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3" type="noConversion"/>
  <hyperlinks>
    <hyperlink ref="T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showGridLines="0" zoomScaleNormal="100" workbookViewId="0">
      <selection activeCell="E19" sqref="E19"/>
    </sheetView>
  </sheetViews>
  <sheetFormatPr defaultColWidth="8.875" defaultRowHeight="15.75"/>
  <cols>
    <col min="1" max="1" width="26.625" style="8" customWidth="1"/>
    <col min="2" max="11" width="9.125" style="8" customWidth="1"/>
    <col min="12" max="12" width="12.625" style="8" bestFit="1" customWidth="1"/>
    <col min="13" max="256" width="8.875" style="8"/>
    <col min="257" max="257" width="26.625" style="8" customWidth="1"/>
    <col min="258" max="267" width="9.125" style="8" customWidth="1"/>
    <col min="268" max="512" width="8.875" style="8"/>
    <col min="513" max="513" width="26.625" style="8" customWidth="1"/>
    <col min="514" max="523" width="9.125" style="8" customWidth="1"/>
    <col min="524" max="768" width="8.875" style="8"/>
    <col min="769" max="769" width="26.625" style="8" customWidth="1"/>
    <col min="770" max="779" width="9.125" style="8" customWidth="1"/>
    <col min="780" max="1024" width="8.875" style="8"/>
    <col min="1025" max="1025" width="26.625" style="8" customWidth="1"/>
    <col min="1026" max="1035" width="9.125" style="8" customWidth="1"/>
    <col min="1036" max="1280" width="8.875" style="8"/>
    <col min="1281" max="1281" width="26.625" style="8" customWidth="1"/>
    <col min="1282" max="1291" width="9.125" style="8" customWidth="1"/>
    <col min="1292" max="1536" width="8.875" style="8"/>
    <col min="1537" max="1537" width="26.625" style="8" customWidth="1"/>
    <col min="1538" max="1547" width="9.125" style="8" customWidth="1"/>
    <col min="1548" max="1792" width="8.875" style="8"/>
    <col min="1793" max="1793" width="26.625" style="8" customWidth="1"/>
    <col min="1794" max="1803" width="9.125" style="8" customWidth="1"/>
    <col min="1804" max="2048" width="8.875" style="8"/>
    <col min="2049" max="2049" width="26.625" style="8" customWidth="1"/>
    <col min="2050" max="2059" width="9.125" style="8" customWidth="1"/>
    <col min="2060" max="2304" width="8.875" style="8"/>
    <col min="2305" max="2305" width="26.625" style="8" customWidth="1"/>
    <col min="2306" max="2315" width="9.125" style="8" customWidth="1"/>
    <col min="2316" max="2560" width="8.875" style="8"/>
    <col min="2561" max="2561" width="26.625" style="8" customWidth="1"/>
    <col min="2562" max="2571" width="9.125" style="8" customWidth="1"/>
    <col min="2572" max="2816" width="8.875" style="8"/>
    <col min="2817" max="2817" width="26.625" style="8" customWidth="1"/>
    <col min="2818" max="2827" width="9.125" style="8" customWidth="1"/>
    <col min="2828" max="3072" width="8.875" style="8"/>
    <col min="3073" max="3073" width="26.625" style="8" customWidth="1"/>
    <col min="3074" max="3083" width="9.125" style="8" customWidth="1"/>
    <col min="3084" max="3328" width="8.875" style="8"/>
    <col min="3329" max="3329" width="26.625" style="8" customWidth="1"/>
    <col min="3330" max="3339" width="9.125" style="8" customWidth="1"/>
    <col min="3340" max="3584" width="8.875" style="8"/>
    <col min="3585" max="3585" width="26.625" style="8" customWidth="1"/>
    <col min="3586" max="3595" width="9.125" style="8" customWidth="1"/>
    <col min="3596" max="3840" width="8.875" style="8"/>
    <col min="3841" max="3841" width="26.625" style="8" customWidth="1"/>
    <col min="3842" max="3851" width="9.125" style="8" customWidth="1"/>
    <col min="3852" max="4096" width="8.875" style="8"/>
    <col min="4097" max="4097" width="26.625" style="8" customWidth="1"/>
    <col min="4098" max="4107" width="9.125" style="8" customWidth="1"/>
    <col min="4108" max="4352" width="8.875" style="8"/>
    <col min="4353" max="4353" width="26.625" style="8" customWidth="1"/>
    <col min="4354" max="4363" width="9.125" style="8" customWidth="1"/>
    <col min="4364" max="4608" width="8.875" style="8"/>
    <col min="4609" max="4609" width="26.625" style="8" customWidth="1"/>
    <col min="4610" max="4619" width="9.125" style="8" customWidth="1"/>
    <col min="4620" max="4864" width="8.875" style="8"/>
    <col min="4865" max="4865" width="26.625" style="8" customWidth="1"/>
    <col min="4866" max="4875" width="9.125" style="8" customWidth="1"/>
    <col min="4876" max="5120" width="8.875" style="8"/>
    <col min="5121" max="5121" width="26.625" style="8" customWidth="1"/>
    <col min="5122" max="5131" width="9.125" style="8" customWidth="1"/>
    <col min="5132" max="5376" width="8.875" style="8"/>
    <col min="5377" max="5377" width="26.625" style="8" customWidth="1"/>
    <col min="5378" max="5387" width="9.125" style="8" customWidth="1"/>
    <col min="5388" max="5632" width="8.875" style="8"/>
    <col min="5633" max="5633" width="26.625" style="8" customWidth="1"/>
    <col min="5634" max="5643" width="9.125" style="8" customWidth="1"/>
    <col min="5644" max="5888" width="8.875" style="8"/>
    <col min="5889" max="5889" width="26.625" style="8" customWidth="1"/>
    <col min="5890" max="5899" width="9.125" style="8" customWidth="1"/>
    <col min="5900" max="6144" width="8.875" style="8"/>
    <col min="6145" max="6145" width="26.625" style="8" customWidth="1"/>
    <col min="6146" max="6155" width="9.125" style="8" customWidth="1"/>
    <col min="6156" max="6400" width="8.875" style="8"/>
    <col min="6401" max="6401" width="26.625" style="8" customWidth="1"/>
    <col min="6402" max="6411" width="9.125" style="8" customWidth="1"/>
    <col min="6412" max="6656" width="8.875" style="8"/>
    <col min="6657" max="6657" width="26.625" style="8" customWidth="1"/>
    <col min="6658" max="6667" width="9.125" style="8" customWidth="1"/>
    <col min="6668" max="6912" width="8.875" style="8"/>
    <col min="6913" max="6913" width="26.625" style="8" customWidth="1"/>
    <col min="6914" max="6923" width="9.125" style="8" customWidth="1"/>
    <col min="6924" max="7168" width="8.875" style="8"/>
    <col min="7169" max="7169" width="26.625" style="8" customWidth="1"/>
    <col min="7170" max="7179" width="9.125" style="8" customWidth="1"/>
    <col min="7180" max="7424" width="8.875" style="8"/>
    <col min="7425" max="7425" width="26.625" style="8" customWidth="1"/>
    <col min="7426" max="7435" width="9.125" style="8" customWidth="1"/>
    <col min="7436" max="7680" width="8.875" style="8"/>
    <col min="7681" max="7681" width="26.625" style="8" customWidth="1"/>
    <col min="7682" max="7691" width="9.125" style="8" customWidth="1"/>
    <col min="7692" max="7936" width="8.875" style="8"/>
    <col min="7937" max="7937" width="26.625" style="8" customWidth="1"/>
    <col min="7938" max="7947" width="9.125" style="8" customWidth="1"/>
    <col min="7948" max="8192" width="8.875" style="8"/>
    <col min="8193" max="8193" width="26.625" style="8" customWidth="1"/>
    <col min="8194" max="8203" width="9.125" style="8" customWidth="1"/>
    <col min="8204" max="8448" width="8.875" style="8"/>
    <col min="8449" max="8449" width="26.625" style="8" customWidth="1"/>
    <col min="8450" max="8459" width="9.125" style="8" customWidth="1"/>
    <col min="8460" max="8704" width="8.875" style="8"/>
    <col min="8705" max="8705" width="26.625" style="8" customWidth="1"/>
    <col min="8706" max="8715" width="9.125" style="8" customWidth="1"/>
    <col min="8716" max="8960" width="8.875" style="8"/>
    <col min="8961" max="8961" width="26.625" style="8" customWidth="1"/>
    <col min="8962" max="8971" width="9.125" style="8" customWidth="1"/>
    <col min="8972" max="9216" width="8.875" style="8"/>
    <col min="9217" max="9217" width="26.625" style="8" customWidth="1"/>
    <col min="9218" max="9227" width="9.125" style="8" customWidth="1"/>
    <col min="9228" max="9472" width="8.875" style="8"/>
    <col min="9473" max="9473" width="26.625" style="8" customWidth="1"/>
    <col min="9474" max="9483" width="9.125" style="8" customWidth="1"/>
    <col min="9484" max="9728" width="8.875" style="8"/>
    <col min="9729" max="9729" width="26.625" style="8" customWidth="1"/>
    <col min="9730" max="9739" width="9.125" style="8" customWidth="1"/>
    <col min="9740" max="9984" width="8.875" style="8"/>
    <col min="9985" max="9985" width="26.625" style="8" customWidth="1"/>
    <col min="9986" max="9995" width="9.125" style="8" customWidth="1"/>
    <col min="9996" max="10240" width="8.875" style="8"/>
    <col min="10241" max="10241" width="26.625" style="8" customWidth="1"/>
    <col min="10242" max="10251" width="9.125" style="8" customWidth="1"/>
    <col min="10252" max="10496" width="8.875" style="8"/>
    <col min="10497" max="10497" width="26.625" style="8" customWidth="1"/>
    <col min="10498" max="10507" width="9.125" style="8" customWidth="1"/>
    <col min="10508" max="10752" width="8.875" style="8"/>
    <col min="10753" max="10753" width="26.625" style="8" customWidth="1"/>
    <col min="10754" max="10763" width="9.125" style="8" customWidth="1"/>
    <col min="10764" max="11008" width="8.875" style="8"/>
    <col min="11009" max="11009" width="26.625" style="8" customWidth="1"/>
    <col min="11010" max="11019" width="9.125" style="8" customWidth="1"/>
    <col min="11020" max="11264" width="8.875" style="8"/>
    <col min="11265" max="11265" width="26.625" style="8" customWidth="1"/>
    <col min="11266" max="11275" width="9.125" style="8" customWidth="1"/>
    <col min="11276" max="11520" width="8.875" style="8"/>
    <col min="11521" max="11521" width="26.625" style="8" customWidth="1"/>
    <col min="11522" max="11531" width="9.125" style="8" customWidth="1"/>
    <col min="11532" max="11776" width="8.875" style="8"/>
    <col min="11777" max="11777" width="26.625" style="8" customWidth="1"/>
    <col min="11778" max="11787" width="9.125" style="8" customWidth="1"/>
    <col min="11788" max="12032" width="8.875" style="8"/>
    <col min="12033" max="12033" width="26.625" style="8" customWidth="1"/>
    <col min="12034" max="12043" width="9.125" style="8" customWidth="1"/>
    <col min="12044" max="12288" width="8.875" style="8"/>
    <col min="12289" max="12289" width="26.625" style="8" customWidth="1"/>
    <col min="12290" max="12299" width="9.125" style="8" customWidth="1"/>
    <col min="12300" max="12544" width="8.875" style="8"/>
    <col min="12545" max="12545" width="26.625" style="8" customWidth="1"/>
    <col min="12546" max="12555" width="9.125" style="8" customWidth="1"/>
    <col min="12556" max="12800" width="8.875" style="8"/>
    <col min="12801" max="12801" width="26.625" style="8" customWidth="1"/>
    <col min="12802" max="12811" width="9.125" style="8" customWidth="1"/>
    <col min="12812" max="13056" width="8.875" style="8"/>
    <col min="13057" max="13057" width="26.625" style="8" customWidth="1"/>
    <col min="13058" max="13067" width="9.125" style="8" customWidth="1"/>
    <col min="13068" max="13312" width="8.875" style="8"/>
    <col min="13313" max="13313" width="26.625" style="8" customWidth="1"/>
    <col min="13314" max="13323" width="9.125" style="8" customWidth="1"/>
    <col min="13324" max="13568" width="8.875" style="8"/>
    <col min="13569" max="13569" width="26.625" style="8" customWidth="1"/>
    <col min="13570" max="13579" width="9.125" style="8" customWidth="1"/>
    <col min="13580" max="13824" width="8.875" style="8"/>
    <col min="13825" max="13825" width="26.625" style="8" customWidth="1"/>
    <col min="13826" max="13835" width="9.125" style="8" customWidth="1"/>
    <col min="13836" max="14080" width="8.875" style="8"/>
    <col min="14081" max="14081" width="26.625" style="8" customWidth="1"/>
    <col min="14082" max="14091" width="9.125" style="8" customWidth="1"/>
    <col min="14092" max="14336" width="8.875" style="8"/>
    <col min="14337" max="14337" width="26.625" style="8" customWidth="1"/>
    <col min="14338" max="14347" width="9.125" style="8" customWidth="1"/>
    <col min="14348" max="14592" width="8.875" style="8"/>
    <col min="14593" max="14593" width="26.625" style="8" customWidth="1"/>
    <col min="14594" max="14603" width="9.125" style="8" customWidth="1"/>
    <col min="14604" max="14848" width="8.875" style="8"/>
    <col min="14849" max="14849" width="26.625" style="8" customWidth="1"/>
    <col min="14850" max="14859" width="9.125" style="8" customWidth="1"/>
    <col min="14860" max="15104" width="8.875" style="8"/>
    <col min="15105" max="15105" width="26.625" style="8" customWidth="1"/>
    <col min="15106" max="15115" width="9.125" style="8" customWidth="1"/>
    <col min="15116" max="15360" width="8.875" style="8"/>
    <col min="15361" max="15361" width="26.625" style="8" customWidth="1"/>
    <col min="15362" max="15371" width="9.125" style="8" customWidth="1"/>
    <col min="15372" max="15616" width="8.875" style="8"/>
    <col min="15617" max="15617" width="26.625" style="8" customWidth="1"/>
    <col min="15618" max="15627" width="9.125" style="8" customWidth="1"/>
    <col min="15628" max="15872" width="8.875" style="8"/>
    <col min="15873" max="15873" width="26.625" style="8" customWidth="1"/>
    <col min="15874" max="15883" width="9.125" style="8" customWidth="1"/>
    <col min="15884" max="16128" width="8.875" style="8"/>
    <col min="16129" max="16129" width="26.625" style="8" customWidth="1"/>
    <col min="16130" max="16139" width="9.125" style="8" customWidth="1"/>
    <col min="16140" max="16384" width="8.875" style="8"/>
  </cols>
  <sheetData>
    <row r="1" spans="1:12" s="31" customFormat="1" ht="20.25">
      <c r="A1" s="234" t="s">
        <v>293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165" t="s">
        <v>447</v>
      </c>
    </row>
    <row r="2" spans="1:12" s="31" customFormat="1" ht="19.5">
      <c r="A2" s="77"/>
      <c r="B2" s="77"/>
      <c r="C2" s="77"/>
      <c r="D2" s="77"/>
      <c r="E2" s="77"/>
      <c r="F2" s="77"/>
      <c r="G2" s="77"/>
      <c r="H2" s="77"/>
      <c r="I2" s="77"/>
      <c r="J2" s="77"/>
      <c r="K2" s="81" t="s">
        <v>284</v>
      </c>
    </row>
    <row r="3" spans="1:12" s="71" customFormat="1" ht="30.75" customHeight="1">
      <c r="A3" s="23"/>
      <c r="B3" s="12" t="s">
        <v>196</v>
      </c>
      <c r="C3" s="12" t="s">
        <v>195</v>
      </c>
      <c r="D3" s="12" t="s">
        <v>194</v>
      </c>
      <c r="E3" s="12" t="s">
        <v>193</v>
      </c>
      <c r="F3" s="12" t="s">
        <v>192</v>
      </c>
      <c r="G3" s="12" t="s">
        <v>191</v>
      </c>
      <c r="H3" s="12" t="s">
        <v>190</v>
      </c>
      <c r="I3" s="12" t="s">
        <v>189</v>
      </c>
      <c r="J3" s="12" t="s">
        <v>309</v>
      </c>
      <c r="K3" s="12" t="s">
        <v>425</v>
      </c>
      <c r="L3" s="132"/>
    </row>
    <row r="4" spans="1:12" ht="35.1" customHeight="1">
      <c r="A4" s="39" t="s">
        <v>214</v>
      </c>
      <c r="B4" s="41">
        <f t="shared" ref="B4:J4" si="0">SUM(B5:B13)</f>
        <v>1032</v>
      </c>
      <c r="C4" s="41">
        <f t="shared" si="0"/>
        <v>1196</v>
      </c>
      <c r="D4" s="41">
        <f t="shared" si="0"/>
        <v>1073</v>
      </c>
      <c r="E4" s="41">
        <f t="shared" si="0"/>
        <v>1178</v>
      </c>
      <c r="F4" s="41">
        <f t="shared" si="0"/>
        <v>1352</v>
      </c>
      <c r="G4" s="41">
        <f t="shared" si="0"/>
        <v>1345</v>
      </c>
      <c r="H4" s="41">
        <f t="shared" si="0"/>
        <v>1261</v>
      </c>
      <c r="I4" s="41">
        <f t="shared" si="0"/>
        <v>1495</v>
      </c>
      <c r="J4" s="41">
        <f t="shared" si="0"/>
        <v>1176</v>
      </c>
      <c r="K4" s="41">
        <v>1375</v>
      </c>
      <c r="L4" s="41"/>
    </row>
    <row r="5" spans="1:12" ht="35.1" customHeight="1">
      <c r="A5" s="39" t="s">
        <v>213</v>
      </c>
      <c r="B5" s="41">
        <v>78</v>
      </c>
      <c r="C5" s="41">
        <v>65</v>
      </c>
      <c r="D5" s="41">
        <v>64</v>
      </c>
      <c r="E5" s="41">
        <v>63</v>
      </c>
      <c r="F5" s="41">
        <v>60</v>
      </c>
      <c r="G5" s="41">
        <v>59</v>
      </c>
      <c r="H5" s="41">
        <v>69</v>
      </c>
      <c r="I5" s="41">
        <v>71</v>
      </c>
      <c r="J5" s="41">
        <v>41</v>
      </c>
      <c r="K5" s="41">
        <v>37</v>
      </c>
      <c r="L5" s="41"/>
    </row>
    <row r="6" spans="1:12" ht="35.1" customHeight="1">
      <c r="A6" s="39" t="s">
        <v>212</v>
      </c>
      <c r="B6" s="41">
        <v>86</v>
      </c>
      <c r="C6" s="41">
        <v>114</v>
      </c>
      <c r="D6" s="41">
        <v>132</v>
      </c>
      <c r="E6" s="41">
        <v>81</v>
      </c>
      <c r="F6" s="41">
        <v>99</v>
      </c>
      <c r="G6" s="41">
        <v>100</v>
      </c>
      <c r="H6" s="41">
        <v>98</v>
      </c>
      <c r="I6" s="41">
        <v>110</v>
      </c>
      <c r="J6" s="41">
        <v>90</v>
      </c>
      <c r="K6" s="41">
        <v>83</v>
      </c>
      <c r="L6" s="41"/>
    </row>
    <row r="7" spans="1:12" ht="35.1" customHeight="1">
      <c r="A7" s="39" t="s">
        <v>211</v>
      </c>
      <c r="B7" s="41">
        <v>117</v>
      </c>
      <c r="C7" s="41">
        <v>117</v>
      </c>
      <c r="D7" s="41">
        <v>112</v>
      </c>
      <c r="E7" s="41">
        <v>120</v>
      </c>
      <c r="F7" s="41">
        <v>77</v>
      </c>
      <c r="G7" s="41">
        <v>126</v>
      </c>
      <c r="H7" s="41">
        <v>114</v>
      </c>
      <c r="I7" s="41">
        <v>136</v>
      </c>
      <c r="J7" s="41">
        <v>112</v>
      </c>
      <c r="K7" s="41">
        <v>128</v>
      </c>
      <c r="L7" s="41"/>
    </row>
    <row r="8" spans="1:12" ht="35.1" customHeight="1">
      <c r="A8" s="39" t="s">
        <v>210</v>
      </c>
      <c r="B8" s="41">
        <v>129</v>
      </c>
      <c r="C8" s="41">
        <v>169</v>
      </c>
      <c r="D8" s="41">
        <v>88</v>
      </c>
      <c r="E8" s="41">
        <v>120</v>
      </c>
      <c r="F8" s="41">
        <v>98</v>
      </c>
      <c r="G8" s="41">
        <v>121</v>
      </c>
      <c r="H8" s="41">
        <v>108</v>
      </c>
      <c r="I8" s="41">
        <v>162</v>
      </c>
      <c r="J8" s="41">
        <v>115</v>
      </c>
      <c r="K8" s="41">
        <v>127</v>
      </c>
    </row>
    <row r="9" spans="1:12" ht="35.1" customHeight="1">
      <c r="A9" s="39" t="s">
        <v>209</v>
      </c>
      <c r="B9" s="41">
        <v>209</v>
      </c>
      <c r="C9" s="41">
        <v>203</v>
      </c>
      <c r="D9" s="41">
        <v>173</v>
      </c>
      <c r="E9" s="41">
        <v>151</v>
      </c>
      <c r="F9" s="41">
        <v>219</v>
      </c>
      <c r="G9" s="41">
        <v>171</v>
      </c>
      <c r="H9" s="41">
        <v>175</v>
      </c>
      <c r="I9" s="41">
        <v>233</v>
      </c>
      <c r="J9" s="41">
        <v>194</v>
      </c>
      <c r="K9" s="41">
        <v>287</v>
      </c>
      <c r="L9" s="41"/>
    </row>
    <row r="10" spans="1:12" ht="35.1" customHeight="1">
      <c r="A10" s="39" t="s">
        <v>208</v>
      </c>
      <c r="B10" s="41">
        <v>140</v>
      </c>
      <c r="C10" s="41">
        <v>177</v>
      </c>
      <c r="D10" s="41">
        <v>137</v>
      </c>
      <c r="E10" s="41">
        <v>177</v>
      </c>
      <c r="F10" s="41">
        <v>193</v>
      </c>
      <c r="G10" s="41">
        <v>179</v>
      </c>
      <c r="H10" s="41">
        <v>141</v>
      </c>
      <c r="I10" s="41">
        <v>154</v>
      </c>
      <c r="J10" s="41">
        <v>157</v>
      </c>
      <c r="K10" s="41">
        <v>165</v>
      </c>
      <c r="L10" s="41"/>
    </row>
    <row r="11" spans="1:12" ht="35.1" customHeight="1">
      <c r="A11" s="39" t="s">
        <v>207</v>
      </c>
      <c r="B11" s="41">
        <v>84</v>
      </c>
      <c r="C11" s="41">
        <v>113</v>
      </c>
      <c r="D11" s="41">
        <v>113</v>
      </c>
      <c r="E11" s="41">
        <v>126</v>
      </c>
      <c r="F11" s="41">
        <v>168</v>
      </c>
      <c r="G11" s="41">
        <v>123</v>
      </c>
      <c r="H11" s="41">
        <v>113</v>
      </c>
      <c r="I11" s="41">
        <v>138</v>
      </c>
      <c r="J11" s="41">
        <v>103</v>
      </c>
      <c r="K11" s="41">
        <v>130</v>
      </c>
      <c r="L11" s="41"/>
    </row>
    <row r="12" spans="1:12" ht="35.1" customHeight="1">
      <c r="A12" s="39" t="s">
        <v>206</v>
      </c>
      <c r="B12" s="41">
        <v>45</v>
      </c>
      <c r="C12" s="41">
        <v>90</v>
      </c>
      <c r="D12" s="41">
        <v>74</v>
      </c>
      <c r="E12" s="41">
        <v>111</v>
      </c>
      <c r="F12" s="41">
        <v>161</v>
      </c>
      <c r="G12" s="41">
        <v>85</v>
      </c>
      <c r="H12" s="41">
        <v>105</v>
      </c>
      <c r="I12" s="41">
        <v>98</v>
      </c>
      <c r="J12" s="41">
        <v>81</v>
      </c>
      <c r="K12" s="41">
        <v>73</v>
      </c>
      <c r="L12" s="41"/>
    </row>
    <row r="13" spans="1:12" ht="35.1" customHeight="1">
      <c r="A13" s="40" t="s">
        <v>205</v>
      </c>
      <c r="B13" s="130">
        <v>144</v>
      </c>
      <c r="C13" s="130">
        <v>148</v>
      </c>
      <c r="D13" s="130">
        <v>180</v>
      </c>
      <c r="E13" s="130">
        <v>229</v>
      </c>
      <c r="F13" s="130">
        <v>277</v>
      </c>
      <c r="G13" s="130">
        <v>381</v>
      </c>
      <c r="H13" s="130">
        <v>338</v>
      </c>
      <c r="I13" s="130">
        <v>393</v>
      </c>
      <c r="J13" s="130">
        <v>283</v>
      </c>
      <c r="K13" s="130">
        <v>345</v>
      </c>
      <c r="L13" s="134"/>
    </row>
    <row r="14" spans="1:12">
      <c r="A14" s="79" t="s">
        <v>264</v>
      </c>
    </row>
    <row r="17" spans="1:11">
      <c r="A17" s="161"/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2"/>
    </row>
    <row r="20" spans="1:11"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1" spans="1:11"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spans="1:11">
      <c r="B22" s="163"/>
      <c r="C22" s="163"/>
      <c r="D22" s="163"/>
      <c r="E22" s="163"/>
      <c r="F22" s="163"/>
      <c r="G22" s="163"/>
      <c r="H22" s="163"/>
      <c r="I22" s="163"/>
      <c r="J22" s="163"/>
      <c r="K22" s="163"/>
    </row>
    <row r="23" spans="1:11">
      <c r="B23" s="163"/>
      <c r="C23" s="163"/>
      <c r="D23" s="163"/>
      <c r="E23" s="163"/>
      <c r="F23" s="163"/>
      <c r="G23" s="163"/>
      <c r="H23" s="163"/>
      <c r="I23" s="163"/>
      <c r="J23" s="163"/>
      <c r="K23" s="163"/>
    </row>
  </sheetData>
  <mergeCells count="1">
    <mergeCell ref="A1:K1"/>
  </mergeCells>
  <phoneticPr fontId="3" type="noConversion"/>
  <hyperlinks>
    <hyperlink ref="L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3"/>
  <sheetViews>
    <sheetView showGridLines="0" zoomScaleNormal="120" workbookViewId="0">
      <selection sqref="A1:K1"/>
    </sheetView>
  </sheetViews>
  <sheetFormatPr defaultColWidth="8.875" defaultRowHeight="15.75"/>
  <cols>
    <col min="1" max="1" width="24" style="8" customWidth="1"/>
    <col min="2" max="11" width="9.5" style="8" customWidth="1"/>
    <col min="12" max="12" width="12.625" style="8" bestFit="1" customWidth="1"/>
    <col min="13" max="256" width="8.875" style="8"/>
    <col min="257" max="257" width="24" style="8" customWidth="1"/>
    <col min="258" max="267" width="9.5" style="8" customWidth="1"/>
    <col min="268" max="512" width="8.875" style="8"/>
    <col min="513" max="513" width="24" style="8" customWidth="1"/>
    <col min="514" max="523" width="9.5" style="8" customWidth="1"/>
    <col min="524" max="768" width="8.875" style="8"/>
    <col min="769" max="769" width="24" style="8" customWidth="1"/>
    <col min="770" max="779" width="9.5" style="8" customWidth="1"/>
    <col min="780" max="1024" width="8.875" style="8"/>
    <col min="1025" max="1025" width="24" style="8" customWidth="1"/>
    <col min="1026" max="1035" width="9.5" style="8" customWidth="1"/>
    <col min="1036" max="1280" width="8.875" style="8"/>
    <col min="1281" max="1281" width="24" style="8" customWidth="1"/>
    <col min="1282" max="1291" width="9.5" style="8" customWidth="1"/>
    <col min="1292" max="1536" width="8.875" style="8"/>
    <col min="1537" max="1537" width="24" style="8" customWidth="1"/>
    <col min="1538" max="1547" width="9.5" style="8" customWidth="1"/>
    <col min="1548" max="1792" width="8.875" style="8"/>
    <col min="1793" max="1793" width="24" style="8" customWidth="1"/>
    <col min="1794" max="1803" width="9.5" style="8" customWidth="1"/>
    <col min="1804" max="2048" width="8.875" style="8"/>
    <col min="2049" max="2049" width="24" style="8" customWidth="1"/>
    <col min="2050" max="2059" width="9.5" style="8" customWidth="1"/>
    <col min="2060" max="2304" width="8.875" style="8"/>
    <col min="2305" max="2305" width="24" style="8" customWidth="1"/>
    <col min="2306" max="2315" width="9.5" style="8" customWidth="1"/>
    <col min="2316" max="2560" width="8.875" style="8"/>
    <col min="2561" max="2561" width="24" style="8" customWidth="1"/>
    <col min="2562" max="2571" width="9.5" style="8" customWidth="1"/>
    <col min="2572" max="2816" width="8.875" style="8"/>
    <col min="2817" max="2817" width="24" style="8" customWidth="1"/>
    <col min="2818" max="2827" width="9.5" style="8" customWidth="1"/>
    <col min="2828" max="3072" width="8.875" style="8"/>
    <col min="3073" max="3073" width="24" style="8" customWidth="1"/>
    <col min="3074" max="3083" width="9.5" style="8" customWidth="1"/>
    <col min="3084" max="3328" width="8.875" style="8"/>
    <col min="3329" max="3329" width="24" style="8" customWidth="1"/>
    <col min="3330" max="3339" width="9.5" style="8" customWidth="1"/>
    <col min="3340" max="3584" width="8.875" style="8"/>
    <col min="3585" max="3585" width="24" style="8" customWidth="1"/>
    <col min="3586" max="3595" width="9.5" style="8" customWidth="1"/>
    <col min="3596" max="3840" width="8.875" style="8"/>
    <col min="3841" max="3841" width="24" style="8" customWidth="1"/>
    <col min="3842" max="3851" width="9.5" style="8" customWidth="1"/>
    <col min="3852" max="4096" width="8.875" style="8"/>
    <col min="4097" max="4097" width="24" style="8" customWidth="1"/>
    <col min="4098" max="4107" width="9.5" style="8" customWidth="1"/>
    <col min="4108" max="4352" width="8.875" style="8"/>
    <col min="4353" max="4353" width="24" style="8" customWidth="1"/>
    <col min="4354" max="4363" width="9.5" style="8" customWidth="1"/>
    <col min="4364" max="4608" width="8.875" style="8"/>
    <col min="4609" max="4609" width="24" style="8" customWidth="1"/>
    <col min="4610" max="4619" width="9.5" style="8" customWidth="1"/>
    <col min="4620" max="4864" width="8.875" style="8"/>
    <col min="4865" max="4865" width="24" style="8" customWidth="1"/>
    <col min="4866" max="4875" width="9.5" style="8" customWidth="1"/>
    <col min="4876" max="5120" width="8.875" style="8"/>
    <col min="5121" max="5121" width="24" style="8" customWidth="1"/>
    <col min="5122" max="5131" width="9.5" style="8" customWidth="1"/>
    <col min="5132" max="5376" width="8.875" style="8"/>
    <col min="5377" max="5377" width="24" style="8" customWidth="1"/>
    <col min="5378" max="5387" width="9.5" style="8" customWidth="1"/>
    <col min="5388" max="5632" width="8.875" style="8"/>
    <col min="5633" max="5633" width="24" style="8" customWidth="1"/>
    <col min="5634" max="5643" width="9.5" style="8" customWidth="1"/>
    <col min="5644" max="5888" width="8.875" style="8"/>
    <col min="5889" max="5889" width="24" style="8" customWidth="1"/>
    <col min="5890" max="5899" width="9.5" style="8" customWidth="1"/>
    <col min="5900" max="6144" width="8.875" style="8"/>
    <col min="6145" max="6145" width="24" style="8" customWidth="1"/>
    <col min="6146" max="6155" width="9.5" style="8" customWidth="1"/>
    <col min="6156" max="6400" width="8.875" style="8"/>
    <col min="6401" max="6401" width="24" style="8" customWidth="1"/>
    <col min="6402" max="6411" width="9.5" style="8" customWidth="1"/>
    <col min="6412" max="6656" width="8.875" style="8"/>
    <col min="6657" max="6657" width="24" style="8" customWidth="1"/>
    <col min="6658" max="6667" width="9.5" style="8" customWidth="1"/>
    <col min="6668" max="6912" width="8.875" style="8"/>
    <col min="6913" max="6913" width="24" style="8" customWidth="1"/>
    <col min="6914" max="6923" width="9.5" style="8" customWidth="1"/>
    <col min="6924" max="7168" width="8.875" style="8"/>
    <col min="7169" max="7169" width="24" style="8" customWidth="1"/>
    <col min="7170" max="7179" width="9.5" style="8" customWidth="1"/>
    <col min="7180" max="7424" width="8.875" style="8"/>
    <col min="7425" max="7425" width="24" style="8" customWidth="1"/>
    <col min="7426" max="7435" width="9.5" style="8" customWidth="1"/>
    <col min="7436" max="7680" width="8.875" style="8"/>
    <col min="7681" max="7681" width="24" style="8" customWidth="1"/>
    <col min="7682" max="7691" width="9.5" style="8" customWidth="1"/>
    <col min="7692" max="7936" width="8.875" style="8"/>
    <col min="7937" max="7937" width="24" style="8" customWidth="1"/>
    <col min="7938" max="7947" width="9.5" style="8" customWidth="1"/>
    <col min="7948" max="8192" width="8.875" style="8"/>
    <col min="8193" max="8193" width="24" style="8" customWidth="1"/>
    <col min="8194" max="8203" width="9.5" style="8" customWidth="1"/>
    <col min="8204" max="8448" width="8.875" style="8"/>
    <col min="8449" max="8449" width="24" style="8" customWidth="1"/>
    <col min="8450" max="8459" width="9.5" style="8" customWidth="1"/>
    <col min="8460" max="8704" width="8.875" style="8"/>
    <col min="8705" max="8705" width="24" style="8" customWidth="1"/>
    <col min="8706" max="8715" width="9.5" style="8" customWidth="1"/>
    <col min="8716" max="8960" width="8.875" style="8"/>
    <col min="8961" max="8961" width="24" style="8" customWidth="1"/>
    <col min="8962" max="8971" width="9.5" style="8" customWidth="1"/>
    <col min="8972" max="9216" width="8.875" style="8"/>
    <col min="9217" max="9217" width="24" style="8" customWidth="1"/>
    <col min="9218" max="9227" width="9.5" style="8" customWidth="1"/>
    <col min="9228" max="9472" width="8.875" style="8"/>
    <col min="9473" max="9473" width="24" style="8" customWidth="1"/>
    <col min="9474" max="9483" width="9.5" style="8" customWidth="1"/>
    <col min="9484" max="9728" width="8.875" style="8"/>
    <col min="9729" max="9729" width="24" style="8" customWidth="1"/>
    <col min="9730" max="9739" width="9.5" style="8" customWidth="1"/>
    <col min="9740" max="9984" width="8.875" style="8"/>
    <col min="9985" max="9985" width="24" style="8" customWidth="1"/>
    <col min="9986" max="9995" width="9.5" style="8" customWidth="1"/>
    <col min="9996" max="10240" width="8.875" style="8"/>
    <col min="10241" max="10241" width="24" style="8" customWidth="1"/>
    <col min="10242" max="10251" width="9.5" style="8" customWidth="1"/>
    <col min="10252" max="10496" width="8.875" style="8"/>
    <col min="10497" max="10497" width="24" style="8" customWidth="1"/>
    <col min="10498" max="10507" width="9.5" style="8" customWidth="1"/>
    <col min="10508" max="10752" width="8.875" style="8"/>
    <col min="10753" max="10753" width="24" style="8" customWidth="1"/>
    <col min="10754" max="10763" width="9.5" style="8" customWidth="1"/>
    <col min="10764" max="11008" width="8.875" style="8"/>
    <col min="11009" max="11009" width="24" style="8" customWidth="1"/>
    <col min="11010" max="11019" width="9.5" style="8" customWidth="1"/>
    <col min="11020" max="11264" width="8.875" style="8"/>
    <col min="11265" max="11265" width="24" style="8" customWidth="1"/>
    <col min="11266" max="11275" width="9.5" style="8" customWidth="1"/>
    <col min="11276" max="11520" width="8.875" style="8"/>
    <col min="11521" max="11521" width="24" style="8" customWidth="1"/>
    <col min="11522" max="11531" width="9.5" style="8" customWidth="1"/>
    <col min="11532" max="11776" width="8.875" style="8"/>
    <col min="11777" max="11777" width="24" style="8" customWidth="1"/>
    <col min="11778" max="11787" width="9.5" style="8" customWidth="1"/>
    <col min="11788" max="12032" width="8.875" style="8"/>
    <col min="12033" max="12033" width="24" style="8" customWidth="1"/>
    <col min="12034" max="12043" width="9.5" style="8" customWidth="1"/>
    <col min="12044" max="12288" width="8.875" style="8"/>
    <col min="12289" max="12289" width="24" style="8" customWidth="1"/>
    <col min="12290" max="12299" width="9.5" style="8" customWidth="1"/>
    <col min="12300" max="12544" width="8.875" style="8"/>
    <col min="12545" max="12545" width="24" style="8" customWidth="1"/>
    <col min="12546" max="12555" width="9.5" style="8" customWidth="1"/>
    <col min="12556" max="12800" width="8.875" style="8"/>
    <col min="12801" max="12801" width="24" style="8" customWidth="1"/>
    <col min="12802" max="12811" width="9.5" style="8" customWidth="1"/>
    <col min="12812" max="13056" width="8.875" style="8"/>
    <col min="13057" max="13057" width="24" style="8" customWidth="1"/>
    <col min="13058" max="13067" width="9.5" style="8" customWidth="1"/>
    <col min="13068" max="13312" width="8.875" style="8"/>
    <col min="13313" max="13313" width="24" style="8" customWidth="1"/>
    <col min="13314" max="13323" width="9.5" style="8" customWidth="1"/>
    <col min="13324" max="13568" width="8.875" style="8"/>
    <col min="13569" max="13569" width="24" style="8" customWidth="1"/>
    <col min="13570" max="13579" width="9.5" style="8" customWidth="1"/>
    <col min="13580" max="13824" width="8.875" style="8"/>
    <col min="13825" max="13825" width="24" style="8" customWidth="1"/>
    <col min="13826" max="13835" width="9.5" style="8" customWidth="1"/>
    <col min="13836" max="14080" width="8.875" style="8"/>
    <col min="14081" max="14081" width="24" style="8" customWidth="1"/>
    <col min="14082" max="14091" width="9.5" style="8" customWidth="1"/>
    <col min="14092" max="14336" width="8.875" style="8"/>
    <col min="14337" max="14337" width="24" style="8" customWidth="1"/>
    <col min="14338" max="14347" width="9.5" style="8" customWidth="1"/>
    <col min="14348" max="14592" width="8.875" style="8"/>
    <col min="14593" max="14593" width="24" style="8" customWidth="1"/>
    <col min="14594" max="14603" width="9.5" style="8" customWidth="1"/>
    <col min="14604" max="14848" width="8.875" style="8"/>
    <col min="14849" max="14849" width="24" style="8" customWidth="1"/>
    <col min="14850" max="14859" width="9.5" style="8" customWidth="1"/>
    <col min="14860" max="15104" width="8.875" style="8"/>
    <col min="15105" max="15105" width="24" style="8" customWidth="1"/>
    <col min="15106" max="15115" width="9.5" style="8" customWidth="1"/>
    <col min="15116" max="15360" width="8.875" style="8"/>
    <col min="15361" max="15361" width="24" style="8" customWidth="1"/>
    <col min="15362" max="15371" width="9.5" style="8" customWidth="1"/>
    <col min="15372" max="15616" width="8.875" style="8"/>
    <col min="15617" max="15617" width="24" style="8" customWidth="1"/>
    <col min="15618" max="15627" width="9.5" style="8" customWidth="1"/>
    <col min="15628" max="15872" width="8.875" style="8"/>
    <col min="15873" max="15873" width="24" style="8" customWidth="1"/>
    <col min="15874" max="15883" width="9.5" style="8" customWidth="1"/>
    <col min="15884" max="16128" width="8.875" style="8"/>
    <col min="16129" max="16129" width="24" style="8" customWidth="1"/>
    <col min="16130" max="16139" width="9.5" style="8" customWidth="1"/>
    <col min="16140" max="16384" width="8.875" style="8"/>
  </cols>
  <sheetData>
    <row r="1" spans="1:12" s="31" customFormat="1" ht="20.25">
      <c r="A1" s="234" t="s">
        <v>294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165" t="s">
        <v>447</v>
      </c>
    </row>
    <row r="2" spans="1:12" s="31" customFormat="1" ht="19.5">
      <c r="A2" s="77"/>
      <c r="B2" s="77"/>
      <c r="C2" s="77"/>
      <c r="D2" s="77"/>
      <c r="E2" s="77"/>
      <c r="F2" s="77"/>
      <c r="G2" s="77"/>
      <c r="H2" s="77"/>
      <c r="I2" s="77"/>
      <c r="J2" s="77"/>
      <c r="K2" s="81" t="s">
        <v>285</v>
      </c>
    </row>
    <row r="3" spans="1:12" s="71" customFormat="1" ht="30.75" customHeight="1">
      <c r="A3" s="23"/>
      <c r="B3" s="12" t="s">
        <v>196</v>
      </c>
      <c r="C3" s="12" t="s">
        <v>195</v>
      </c>
      <c r="D3" s="12" t="s">
        <v>194</v>
      </c>
      <c r="E3" s="12" t="s">
        <v>193</v>
      </c>
      <c r="F3" s="12" t="s">
        <v>192</v>
      </c>
      <c r="G3" s="12" t="s">
        <v>191</v>
      </c>
      <c r="H3" s="12" t="s">
        <v>190</v>
      </c>
      <c r="I3" s="12" t="s">
        <v>189</v>
      </c>
      <c r="J3" s="12" t="s">
        <v>309</v>
      </c>
      <c r="K3" s="12" t="s">
        <v>349</v>
      </c>
      <c r="L3" s="132"/>
    </row>
    <row r="4" spans="1:12" ht="41.1" customHeight="1">
      <c r="A4" s="39" t="s">
        <v>214</v>
      </c>
      <c r="B4" s="16">
        <f t="shared" ref="B4:J4" si="0">SUM(B5:B12)</f>
        <v>1310</v>
      </c>
      <c r="C4" s="16">
        <f t="shared" si="0"/>
        <v>1474</v>
      </c>
      <c r="D4" s="16">
        <f t="shared" si="0"/>
        <v>1262</v>
      </c>
      <c r="E4" s="16">
        <f t="shared" si="0"/>
        <v>1366</v>
      </c>
      <c r="F4" s="16">
        <f t="shared" si="0"/>
        <v>1726</v>
      </c>
      <c r="G4" s="16">
        <f t="shared" si="0"/>
        <v>1572</v>
      </c>
      <c r="H4" s="16">
        <f t="shared" si="0"/>
        <v>1519</v>
      </c>
      <c r="I4" s="16">
        <f t="shared" si="0"/>
        <v>1744</v>
      </c>
      <c r="J4" s="16">
        <f t="shared" si="0"/>
        <v>1465</v>
      </c>
      <c r="K4" s="16">
        <v>1684</v>
      </c>
      <c r="L4" s="16"/>
    </row>
    <row r="5" spans="1:12" ht="41.1" customHeight="1">
      <c r="A5" s="39" t="s">
        <v>336</v>
      </c>
      <c r="B5" s="16">
        <v>555</v>
      </c>
      <c r="C5" s="16">
        <v>574</v>
      </c>
      <c r="D5" s="16">
        <v>530</v>
      </c>
      <c r="E5" s="16">
        <v>637</v>
      </c>
      <c r="F5" s="16">
        <v>743</v>
      </c>
      <c r="G5" s="16">
        <v>765</v>
      </c>
      <c r="H5" s="16">
        <v>726</v>
      </c>
      <c r="I5" s="16">
        <v>842</v>
      </c>
      <c r="J5" s="16">
        <v>666</v>
      </c>
      <c r="K5" s="16">
        <v>800</v>
      </c>
      <c r="L5" s="16"/>
    </row>
    <row r="6" spans="1:12" ht="41.1" customHeight="1">
      <c r="A6" s="39" t="s">
        <v>339</v>
      </c>
      <c r="B6" s="16">
        <v>374</v>
      </c>
      <c r="C6" s="16">
        <v>434</v>
      </c>
      <c r="D6" s="16">
        <v>320</v>
      </c>
      <c r="E6" s="16">
        <v>347</v>
      </c>
      <c r="F6" s="16">
        <v>441</v>
      </c>
      <c r="G6" s="16">
        <v>392</v>
      </c>
      <c r="H6" s="16">
        <v>382</v>
      </c>
      <c r="I6" s="16">
        <v>426</v>
      </c>
      <c r="J6" s="16">
        <v>364</v>
      </c>
      <c r="K6" s="16">
        <v>418</v>
      </c>
      <c r="L6" s="16"/>
    </row>
    <row r="7" spans="1:12" ht="41.1" customHeight="1">
      <c r="A7" s="39" t="s">
        <v>337</v>
      </c>
      <c r="B7" s="16">
        <v>259</v>
      </c>
      <c r="C7" s="16">
        <v>327</v>
      </c>
      <c r="D7" s="16">
        <v>279</v>
      </c>
      <c r="E7" s="16">
        <v>268</v>
      </c>
      <c r="F7" s="16">
        <v>355</v>
      </c>
      <c r="G7" s="16">
        <v>290</v>
      </c>
      <c r="H7" s="16">
        <v>292</v>
      </c>
      <c r="I7" s="16">
        <v>324</v>
      </c>
      <c r="J7" s="16">
        <v>287</v>
      </c>
      <c r="K7" s="16">
        <v>314</v>
      </c>
      <c r="L7" s="16"/>
    </row>
    <row r="8" spans="1:12" ht="41.1" customHeight="1">
      <c r="A8" s="39" t="s">
        <v>338</v>
      </c>
      <c r="B8" s="16">
        <v>94</v>
      </c>
      <c r="C8" s="16">
        <v>104</v>
      </c>
      <c r="D8" s="16">
        <v>98</v>
      </c>
      <c r="E8" s="16">
        <v>83</v>
      </c>
      <c r="F8" s="16">
        <v>109</v>
      </c>
      <c r="G8" s="16">
        <v>93</v>
      </c>
      <c r="H8" s="16">
        <v>89</v>
      </c>
      <c r="I8" s="16">
        <v>118</v>
      </c>
      <c r="J8" s="16">
        <v>108</v>
      </c>
      <c r="K8" s="16">
        <v>106</v>
      </c>
    </row>
    <row r="9" spans="1:12" ht="41.1" customHeight="1">
      <c r="A9" s="39" t="s">
        <v>342</v>
      </c>
      <c r="B9" s="16">
        <v>24</v>
      </c>
      <c r="C9" s="16">
        <v>18</v>
      </c>
      <c r="D9" s="16">
        <v>28</v>
      </c>
      <c r="E9" s="16">
        <v>26</v>
      </c>
      <c r="F9" s="16">
        <v>41</v>
      </c>
      <c r="G9" s="16">
        <v>23</v>
      </c>
      <c r="H9" s="16">
        <v>20</v>
      </c>
      <c r="I9" s="16">
        <v>29</v>
      </c>
      <c r="J9" s="16">
        <v>33</v>
      </c>
      <c r="K9" s="16">
        <v>33</v>
      </c>
      <c r="L9" s="16"/>
    </row>
    <row r="10" spans="1:12" ht="41.1" customHeight="1">
      <c r="A10" s="39" t="s">
        <v>340</v>
      </c>
      <c r="B10" s="16">
        <v>2</v>
      </c>
      <c r="C10" s="16">
        <v>8</v>
      </c>
      <c r="D10" s="16">
        <v>6</v>
      </c>
      <c r="E10" s="16">
        <v>1</v>
      </c>
      <c r="F10" s="16">
        <v>27</v>
      </c>
      <c r="G10" s="16">
        <v>6</v>
      </c>
      <c r="H10" s="16">
        <v>1</v>
      </c>
      <c r="I10" s="16">
        <v>3</v>
      </c>
      <c r="J10" s="16">
        <v>5</v>
      </c>
      <c r="K10" s="16">
        <v>8</v>
      </c>
      <c r="L10" s="16"/>
    </row>
    <row r="11" spans="1:12" ht="41.1" customHeight="1">
      <c r="A11" s="39" t="s">
        <v>341</v>
      </c>
      <c r="B11" s="16">
        <v>1</v>
      </c>
      <c r="C11" s="113" t="s">
        <v>0</v>
      </c>
      <c r="D11" s="113" t="s">
        <v>0</v>
      </c>
      <c r="E11" s="113" t="s">
        <v>0</v>
      </c>
      <c r="F11" s="16">
        <v>1</v>
      </c>
      <c r="G11" s="16">
        <v>1</v>
      </c>
      <c r="H11" s="113" t="s">
        <v>0</v>
      </c>
      <c r="I11" s="113" t="s">
        <v>0</v>
      </c>
      <c r="J11" s="113" t="s">
        <v>0</v>
      </c>
      <c r="K11" s="113" t="s">
        <v>0</v>
      </c>
      <c r="L11" s="16"/>
    </row>
    <row r="12" spans="1:12" ht="41.1" customHeight="1">
      <c r="A12" s="40" t="s">
        <v>161</v>
      </c>
      <c r="B12" s="36">
        <v>1</v>
      </c>
      <c r="C12" s="36">
        <v>9</v>
      </c>
      <c r="D12" s="36">
        <v>1</v>
      </c>
      <c r="E12" s="36">
        <v>4</v>
      </c>
      <c r="F12" s="36">
        <v>9</v>
      </c>
      <c r="G12" s="36">
        <v>2</v>
      </c>
      <c r="H12" s="36">
        <v>9</v>
      </c>
      <c r="I12" s="36">
        <v>2</v>
      </c>
      <c r="J12" s="36">
        <v>2</v>
      </c>
      <c r="K12" s="36">
        <v>5</v>
      </c>
      <c r="L12" s="16"/>
    </row>
    <row r="13" spans="1:12" ht="16.5">
      <c r="A13" s="80" t="s">
        <v>286</v>
      </c>
      <c r="L13" s="133"/>
    </row>
  </sheetData>
  <sortState ref="A5:K10">
    <sortCondition descending="1" ref="K5:K10"/>
  </sortState>
  <mergeCells count="1">
    <mergeCell ref="A1:K1"/>
  </mergeCells>
  <phoneticPr fontId="3" type="noConversion"/>
  <hyperlinks>
    <hyperlink ref="L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2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"/>
  <sheetViews>
    <sheetView showGridLines="0" zoomScale="80" zoomScaleNormal="80" workbookViewId="0">
      <selection activeCell="J19" sqref="J19"/>
    </sheetView>
  </sheetViews>
  <sheetFormatPr defaultColWidth="8.875" defaultRowHeight="15.75"/>
  <cols>
    <col min="1" max="1" width="11.5" style="8" customWidth="1"/>
    <col min="2" max="12" width="15.625" style="8" customWidth="1"/>
    <col min="13" max="13" width="13.25" style="8" bestFit="1" customWidth="1"/>
    <col min="14" max="252" width="8.875" style="8"/>
    <col min="253" max="253" width="11.5" style="8" customWidth="1"/>
    <col min="254" max="254" width="3.125" style="8" customWidth="1"/>
    <col min="255" max="262" width="10.375" style="8" customWidth="1"/>
    <col min="263" max="263" width="10.875" style="8" customWidth="1"/>
    <col min="264" max="265" width="10.375" style="8" customWidth="1"/>
    <col min="266" max="508" width="8.875" style="8"/>
    <col min="509" max="509" width="11.5" style="8" customWidth="1"/>
    <col min="510" max="510" width="3.125" style="8" customWidth="1"/>
    <col min="511" max="518" width="10.375" style="8" customWidth="1"/>
    <col min="519" max="519" width="10.875" style="8" customWidth="1"/>
    <col min="520" max="521" width="10.375" style="8" customWidth="1"/>
    <col min="522" max="764" width="8.875" style="8"/>
    <col min="765" max="765" width="11.5" style="8" customWidth="1"/>
    <col min="766" max="766" width="3.125" style="8" customWidth="1"/>
    <col min="767" max="774" width="10.375" style="8" customWidth="1"/>
    <col min="775" max="775" width="10.875" style="8" customWidth="1"/>
    <col min="776" max="777" width="10.375" style="8" customWidth="1"/>
    <col min="778" max="1020" width="8.875" style="8"/>
    <col min="1021" max="1021" width="11.5" style="8" customWidth="1"/>
    <col min="1022" max="1022" width="3.125" style="8" customWidth="1"/>
    <col min="1023" max="1030" width="10.375" style="8" customWidth="1"/>
    <col min="1031" max="1031" width="10.875" style="8" customWidth="1"/>
    <col min="1032" max="1033" width="10.375" style="8" customWidth="1"/>
    <col min="1034" max="1276" width="8.875" style="8"/>
    <col min="1277" max="1277" width="11.5" style="8" customWidth="1"/>
    <col min="1278" max="1278" width="3.125" style="8" customWidth="1"/>
    <col min="1279" max="1286" width="10.375" style="8" customWidth="1"/>
    <col min="1287" max="1287" width="10.875" style="8" customWidth="1"/>
    <col min="1288" max="1289" width="10.375" style="8" customWidth="1"/>
    <col min="1290" max="1532" width="8.875" style="8"/>
    <col min="1533" max="1533" width="11.5" style="8" customWidth="1"/>
    <col min="1534" max="1534" width="3.125" style="8" customWidth="1"/>
    <col min="1535" max="1542" width="10.375" style="8" customWidth="1"/>
    <col min="1543" max="1543" width="10.875" style="8" customWidth="1"/>
    <col min="1544" max="1545" width="10.375" style="8" customWidth="1"/>
    <col min="1546" max="1788" width="8.875" style="8"/>
    <col min="1789" max="1789" width="11.5" style="8" customWidth="1"/>
    <col min="1790" max="1790" width="3.125" style="8" customWidth="1"/>
    <col min="1791" max="1798" width="10.375" style="8" customWidth="1"/>
    <col min="1799" max="1799" width="10.875" style="8" customWidth="1"/>
    <col min="1800" max="1801" width="10.375" style="8" customWidth="1"/>
    <col min="1802" max="2044" width="8.875" style="8"/>
    <col min="2045" max="2045" width="11.5" style="8" customWidth="1"/>
    <col min="2046" max="2046" width="3.125" style="8" customWidth="1"/>
    <col min="2047" max="2054" width="10.375" style="8" customWidth="1"/>
    <col min="2055" max="2055" width="10.875" style="8" customWidth="1"/>
    <col min="2056" max="2057" width="10.375" style="8" customWidth="1"/>
    <col min="2058" max="2300" width="8.875" style="8"/>
    <col min="2301" max="2301" width="11.5" style="8" customWidth="1"/>
    <col min="2302" max="2302" width="3.125" style="8" customWidth="1"/>
    <col min="2303" max="2310" width="10.375" style="8" customWidth="1"/>
    <col min="2311" max="2311" width="10.875" style="8" customWidth="1"/>
    <col min="2312" max="2313" width="10.375" style="8" customWidth="1"/>
    <col min="2314" max="2556" width="8.875" style="8"/>
    <col min="2557" max="2557" width="11.5" style="8" customWidth="1"/>
    <col min="2558" max="2558" width="3.125" style="8" customWidth="1"/>
    <col min="2559" max="2566" width="10.375" style="8" customWidth="1"/>
    <col min="2567" max="2567" width="10.875" style="8" customWidth="1"/>
    <col min="2568" max="2569" width="10.375" style="8" customWidth="1"/>
    <col min="2570" max="2812" width="8.875" style="8"/>
    <col min="2813" max="2813" width="11.5" style="8" customWidth="1"/>
    <col min="2814" max="2814" width="3.125" style="8" customWidth="1"/>
    <col min="2815" max="2822" width="10.375" style="8" customWidth="1"/>
    <col min="2823" max="2823" width="10.875" style="8" customWidth="1"/>
    <col min="2824" max="2825" width="10.375" style="8" customWidth="1"/>
    <col min="2826" max="3068" width="8.875" style="8"/>
    <col min="3069" max="3069" width="11.5" style="8" customWidth="1"/>
    <col min="3070" max="3070" width="3.125" style="8" customWidth="1"/>
    <col min="3071" max="3078" width="10.375" style="8" customWidth="1"/>
    <col min="3079" max="3079" width="10.875" style="8" customWidth="1"/>
    <col min="3080" max="3081" width="10.375" style="8" customWidth="1"/>
    <col min="3082" max="3324" width="8.875" style="8"/>
    <col min="3325" max="3325" width="11.5" style="8" customWidth="1"/>
    <col min="3326" max="3326" width="3.125" style="8" customWidth="1"/>
    <col min="3327" max="3334" width="10.375" style="8" customWidth="1"/>
    <col min="3335" max="3335" width="10.875" style="8" customWidth="1"/>
    <col min="3336" max="3337" width="10.375" style="8" customWidth="1"/>
    <col min="3338" max="3580" width="8.875" style="8"/>
    <col min="3581" max="3581" width="11.5" style="8" customWidth="1"/>
    <col min="3582" max="3582" width="3.125" style="8" customWidth="1"/>
    <col min="3583" max="3590" width="10.375" style="8" customWidth="1"/>
    <col min="3591" max="3591" width="10.875" style="8" customWidth="1"/>
    <col min="3592" max="3593" width="10.375" style="8" customWidth="1"/>
    <col min="3594" max="3836" width="8.875" style="8"/>
    <col min="3837" max="3837" width="11.5" style="8" customWidth="1"/>
    <col min="3838" max="3838" width="3.125" style="8" customWidth="1"/>
    <col min="3839" max="3846" width="10.375" style="8" customWidth="1"/>
    <col min="3847" max="3847" width="10.875" style="8" customWidth="1"/>
    <col min="3848" max="3849" width="10.375" style="8" customWidth="1"/>
    <col min="3850" max="4092" width="8.875" style="8"/>
    <col min="4093" max="4093" width="11.5" style="8" customWidth="1"/>
    <col min="4094" max="4094" width="3.125" style="8" customWidth="1"/>
    <col min="4095" max="4102" width="10.375" style="8" customWidth="1"/>
    <col min="4103" max="4103" width="10.875" style="8" customWidth="1"/>
    <col min="4104" max="4105" width="10.375" style="8" customWidth="1"/>
    <col min="4106" max="4348" width="8.875" style="8"/>
    <col min="4349" max="4349" width="11.5" style="8" customWidth="1"/>
    <col min="4350" max="4350" width="3.125" style="8" customWidth="1"/>
    <col min="4351" max="4358" width="10.375" style="8" customWidth="1"/>
    <col min="4359" max="4359" width="10.875" style="8" customWidth="1"/>
    <col min="4360" max="4361" width="10.375" style="8" customWidth="1"/>
    <col min="4362" max="4604" width="8.875" style="8"/>
    <col min="4605" max="4605" width="11.5" style="8" customWidth="1"/>
    <col min="4606" max="4606" width="3.125" style="8" customWidth="1"/>
    <col min="4607" max="4614" width="10.375" style="8" customWidth="1"/>
    <col min="4615" max="4615" width="10.875" style="8" customWidth="1"/>
    <col min="4616" max="4617" width="10.375" style="8" customWidth="1"/>
    <col min="4618" max="4860" width="8.875" style="8"/>
    <col min="4861" max="4861" width="11.5" style="8" customWidth="1"/>
    <col min="4862" max="4862" width="3.125" style="8" customWidth="1"/>
    <col min="4863" max="4870" width="10.375" style="8" customWidth="1"/>
    <col min="4871" max="4871" width="10.875" style="8" customWidth="1"/>
    <col min="4872" max="4873" width="10.375" style="8" customWidth="1"/>
    <col min="4874" max="5116" width="8.875" style="8"/>
    <col min="5117" max="5117" width="11.5" style="8" customWidth="1"/>
    <col min="5118" max="5118" width="3.125" style="8" customWidth="1"/>
    <col min="5119" max="5126" width="10.375" style="8" customWidth="1"/>
    <col min="5127" max="5127" width="10.875" style="8" customWidth="1"/>
    <col min="5128" max="5129" width="10.375" style="8" customWidth="1"/>
    <col min="5130" max="5372" width="8.875" style="8"/>
    <col min="5373" max="5373" width="11.5" style="8" customWidth="1"/>
    <col min="5374" max="5374" width="3.125" style="8" customWidth="1"/>
    <col min="5375" max="5382" width="10.375" style="8" customWidth="1"/>
    <col min="5383" max="5383" width="10.875" style="8" customWidth="1"/>
    <col min="5384" max="5385" width="10.375" style="8" customWidth="1"/>
    <col min="5386" max="5628" width="8.875" style="8"/>
    <col min="5629" max="5629" width="11.5" style="8" customWidth="1"/>
    <col min="5630" max="5630" width="3.125" style="8" customWidth="1"/>
    <col min="5631" max="5638" width="10.375" style="8" customWidth="1"/>
    <col min="5639" max="5639" width="10.875" style="8" customWidth="1"/>
    <col min="5640" max="5641" width="10.375" style="8" customWidth="1"/>
    <col min="5642" max="5884" width="8.875" style="8"/>
    <col min="5885" max="5885" width="11.5" style="8" customWidth="1"/>
    <col min="5886" max="5886" width="3.125" style="8" customWidth="1"/>
    <col min="5887" max="5894" width="10.375" style="8" customWidth="1"/>
    <col min="5895" max="5895" width="10.875" style="8" customWidth="1"/>
    <col min="5896" max="5897" width="10.375" style="8" customWidth="1"/>
    <col min="5898" max="6140" width="8.875" style="8"/>
    <col min="6141" max="6141" width="11.5" style="8" customWidth="1"/>
    <col min="6142" max="6142" width="3.125" style="8" customWidth="1"/>
    <col min="6143" max="6150" width="10.375" style="8" customWidth="1"/>
    <col min="6151" max="6151" width="10.875" style="8" customWidth="1"/>
    <col min="6152" max="6153" width="10.375" style="8" customWidth="1"/>
    <col min="6154" max="6396" width="8.875" style="8"/>
    <col min="6397" max="6397" width="11.5" style="8" customWidth="1"/>
    <col min="6398" max="6398" width="3.125" style="8" customWidth="1"/>
    <col min="6399" max="6406" width="10.375" style="8" customWidth="1"/>
    <col min="6407" max="6407" width="10.875" style="8" customWidth="1"/>
    <col min="6408" max="6409" width="10.375" style="8" customWidth="1"/>
    <col min="6410" max="6652" width="8.875" style="8"/>
    <col min="6653" max="6653" width="11.5" style="8" customWidth="1"/>
    <col min="6654" max="6654" width="3.125" style="8" customWidth="1"/>
    <col min="6655" max="6662" width="10.375" style="8" customWidth="1"/>
    <col min="6663" max="6663" width="10.875" style="8" customWidth="1"/>
    <col min="6664" max="6665" width="10.375" style="8" customWidth="1"/>
    <col min="6666" max="6908" width="8.875" style="8"/>
    <col min="6909" max="6909" width="11.5" style="8" customWidth="1"/>
    <col min="6910" max="6910" width="3.125" style="8" customWidth="1"/>
    <col min="6911" max="6918" width="10.375" style="8" customWidth="1"/>
    <col min="6919" max="6919" width="10.875" style="8" customWidth="1"/>
    <col min="6920" max="6921" width="10.375" style="8" customWidth="1"/>
    <col min="6922" max="7164" width="8.875" style="8"/>
    <col min="7165" max="7165" width="11.5" style="8" customWidth="1"/>
    <col min="7166" max="7166" width="3.125" style="8" customWidth="1"/>
    <col min="7167" max="7174" width="10.375" style="8" customWidth="1"/>
    <col min="7175" max="7175" width="10.875" style="8" customWidth="1"/>
    <col min="7176" max="7177" width="10.375" style="8" customWidth="1"/>
    <col min="7178" max="7420" width="8.875" style="8"/>
    <col min="7421" max="7421" width="11.5" style="8" customWidth="1"/>
    <col min="7422" max="7422" width="3.125" style="8" customWidth="1"/>
    <col min="7423" max="7430" width="10.375" style="8" customWidth="1"/>
    <col min="7431" max="7431" width="10.875" style="8" customWidth="1"/>
    <col min="7432" max="7433" width="10.375" style="8" customWidth="1"/>
    <col min="7434" max="7676" width="8.875" style="8"/>
    <col min="7677" max="7677" width="11.5" style="8" customWidth="1"/>
    <col min="7678" max="7678" width="3.125" style="8" customWidth="1"/>
    <col min="7679" max="7686" width="10.375" style="8" customWidth="1"/>
    <col min="7687" max="7687" width="10.875" style="8" customWidth="1"/>
    <col min="7688" max="7689" width="10.375" style="8" customWidth="1"/>
    <col min="7690" max="7932" width="8.875" style="8"/>
    <col min="7933" max="7933" width="11.5" style="8" customWidth="1"/>
    <col min="7934" max="7934" width="3.125" style="8" customWidth="1"/>
    <col min="7935" max="7942" width="10.375" style="8" customWidth="1"/>
    <col min="7943" max="7943" width="10.875" style="8" customWidth="1"/>
    <col min="7944" max="7945" width="10.375" style="8" customWidth="1"/>
    <col min="7946" max="8188" width="8.875" style="8"/>
    <col min="8189" max="8189" width="11.5" style="8" customWidth="1"/>
    <col min="8190" max="8190" width="3.125" style="8" customWidth="1"/>
    <col min="8191" max="8198" width="10.375" style="8" customWidth="1"/>
    <col min="8199" max="8199" width="10.875" style="8" customWidth="1"/>
    <col min="8200" max="8201" width="10.375" style="8" customWidth="1"/>
    <col min="8202" max="8444" width="8.875" style="8"/>
    <col min="8445" max="8445" width="11.5" style="8" customWidth="1"/>
    <col min="8446" max="8446" width="3.125" style="8" customWidth="1"/>
    <col min="8447" max="8454" width="10.375" style="8" customWidth="1"/>
    <col min="8455" max="8455" width="10.875" style="8" customWidth="1"/>
    <col min="8456" max="8457" width="10.375" style="8" customWidth="1"/>
    <col min="8458" max="8700" width="8.875" style="8"/>
    <col min="8701" max="8701" width="11.5" style="8" customWidth="1"/>
    <col min="8702" max="8702" width="3.125" style="8" customWidth="1"/>
    <col min="8703" max="8710" width="10.375" style="8" customWidth="1"/>
    <col min="8711" max="8711" width="10.875" style="8" customWidth="1"/>
    <col min="8712" max="8713" width="10.375" style="8" customWidth="1"/>
    <col min="8714" max="8956" width="8.875" style="8"/>
    <col min="8957" max="8957" width="11.5" style="8" customWidth="1"/>
    <col min="8958" max="8958" width="3.125" style="8" customWidth="1"/>
    <col min="8959" max="8966" width="10.375" style="8" customWidth="1"/>
    <col min="8967" max="8967" width="10.875" style="8" customWidth="1"/>
    <col min="8968" max="8969" width="10.375" style="8" customWidth="1"/>
    <col min="8970" max="9212" width="8.875" style="8"/>
    <col min="9213" max="9213" width="11.5" style="8" customWidth="1"/>
    <col min="9214" max="9214" width="3.125" style="8" customWidth="1"/>
    <col min="9215" max="9222" width="10.375" style="8" customWidth="1"/>
    <col min="9223" max="9223" width="10.875" style="8" customWidth="1"/>
    <col min="9224" max="9225" width="10.375" style="8" customWidth="1"/>
    <col min="9226" max="9468" width="8.875" style="8"/>
    <col min="9469" max="9469" width="11.5" style="8" customWidth="1"/>
    <col min="9470" max="9470" width="3.125" style="8" customWidth="1"/>
    <col min="9471" max="9478" width="10.375" style="8" customWidth="1"/>
    <col min="9479" max="9479" width="10.875" style="8" customWidth="1"/>
    <col min="9480" max="9481" width="10.375" style="8" customWidth="1"/>
    <col min="9482" max="9724" width="8.875" style="8"/>
    <col min="9725" max="9725" width="11.5" style="8" customWidth="1"/>
    <col min="9726" max="9726" width="3.125" style="8" customWidth="1"/>
    <col min="9727" max="9734" width="10.375" style="8" customWidth="1"/>
    <col min="9735" max="9735" width="10.875" style="8" customWidth="1"/>
    <col min="9736" max="9737" width="10.375" style="8" customWidth="1"/>
    <col min="9738" max="9980" width="8.875" style="8"/>
    <col min="9981" max="9981" width="11.5" style="8" customWidth="1"/>
    <col min="9982" max="9982" width="3.125" style="8" customWidth="1"/>
    <col min="9983" max="9990" width="10.375" style="8" customWidth="1"/>
    <col min="9991" max="9991" width="10.875" style="8" customWidth="1"/>
    <col min="9992" max="9993" width="10.375" style="8" customWidth="1"/>
    <col min="9994" max="10236" width="8.875" style="8"/>
    <col min="10237" max="10237" width="11.5" style="8" customWidth="1"/>
    <col min="10238" max="10238" width="3.125" style="8" customWidth="1"/>
    <col min="10239" max="10246" width="10.375" style="8" customWidth="1"/>
    <col min="10247" max="10247" width="10.875" style="8" customWidth="1"/>
    <col min="10248" max="10249" width="10.375" style="8" customWidth="1"/>
    <col min="10250" max="10492" width="8.875" style="8"/>
    <col min="10493" max="10493" width="11.5" style="8" customWidth="1"/>
    <col min="10494" max="10494" width="3.125" style="8" customWidth="1"/>
    <col min="10495" max="10502" width="10.375" style="8" customWidth="1"/>
    <col min="10503" max="10503" width="10.875" style="8" customWidth="1"/>
    <col min="10504" max="10505" width="10.375" style="8" customWidth="1"/>
    <col min="10506" max="10748" width="8.875" style="8"/>
    <col min="10749" max="10749" width="11.5" style="8" customWidth="1"/>
    <col min="10750" max="10750" width="3.125" style="8" customWidth="1"/>
    <col min="10751" max="10758" width="10.375" style="8" customWidth="1"/>
    <col min="10759" max="10759" width="10.875" style="8" customWidth="1"/>
    <col min="10760" max="10761" width="10.375" style="8" customWidth="1"/>
    <col min="10762" max="11004" width="8.875" style="8"/>
    <col min="11005" max="11005" width="11.5" style="8" customWidth="1"/>
    <col min="11006" max="11006" width="3.125" style="8" customWidth="1"/>
    <col min="11007" max="11014" width="10.375" style="8" customWidth="1"/>
    <col min="11015" max="11015" width="10.875" style="8" customWidth="1"/>
    <col min="11016" max="11017" width="10.375" style="8" customWidth="1"/>
    <col min="11018" max="11260" width="8.875" style="8"/>
    <col min="11261" max="11261" width="11.5" style="8" customWidth="1"/>
    <col min="11262" max="11262" width="3.125" style="8" customWidth="1"/>
    <col min="11263" max="11270" width="10.375" style="8" customWidth="1"/>
    <col min="11271" max="11271" width="10.875" style="8" customWidth="1"/>
    <col min="11272" max="11273" width="10.375" style="8" customWidth="1"/>
    <col min="11274" max="11516" width="8.875" style="8"/>
    <col min="11517" max="11517" width="11.5" style="8" customWidth="1"/>
    <col min="11518" max="11518" width="3.125" style="8" customWidth="1"/>
    <col min="11519" max="11526" width="10.375" style="8" customWidth="1"/>
    <col min="11527" max="11527" width="10.875" style="8" customWidth="1"/>
    <col min="11528" max="11529" width="10.375" style="8" customWidth="1"/>
    <col min="11530" max="11772" width="8.875" style="8"/>
    <col min="11773" max="11773" width="11.5" style="8" customWidth="1"/>
    <col min="11774" max="11774" width="3.125" style="8" customWidth="1"/>
    <col min="11775" max="11782" width="10.375" style="8" customWidth="1"/>
    <col min="11783" max="11783" width="10.875" style="8" customWidth="1"/>
    <col min="11784" max="11785" width="10.375" style="8" customWidth="1"/>
    <col min="11786" max="12028" width="8.875" style="8"/>
    <col min="12029" max="12029" width="11.5" style="8" customWidth="1"/>
    <col min="12030" max="12030" width="3.125" style="8" customWidth="1"/>
    <col min="12031" max="12038" width="10.375" style="8" customWidth="1"/>
    <col min="12039" max="12039" width="10.875" style="8" customWidth="1"/>
    <col min="12040" max="12041" width="10.375" style="8" customWidth="1"/>
    <col min="12042" max="12284" width="8.875" style="8"/>
    <col min="12285" max="12285" width="11.5" style="8" customWidth="1"/>
    <col min="12286" max="12286" width="3.125" style="8" customWidth="1"/>
    <col min="12287" max="12294" width="10.375" style="8" customWidth="1"/>
    <col min="12295" max="12295" width="10.875" style="8" customWidth="1"/>
    <col min="12296" max="12297" width="10.375" style="8" customWidth="1"/>
    <col min="12298" max="12540" width="8.875" style="8"/>
    <col min="12541" max="12541" width="11.5" style="8" customWidth="1"/>
    <col min="12542" max="12542" width="3.125" style="8" customWidth="1"/>
    <col min="12543" max="12550" width="10.375" style="8" customWidth="1"/>
    <col min="12551" max="12551" width="10.875" style="8" customWidth="1"/>
    <col min="12552" max="12553" width="10.375" style="8" customWidth="1"/>
    <col min="12554" max="12796" width="8.875" style="8"/>
    <col min="12797" max="12797" width="11.5" style="8" customWidth="1"/>
    <col min="12798" max="12798" width="3.125" style="8" customWidth="1"/>
    <col min="12799" max="12806" width="10.375" style="8" customWidth="1"/>
    <col min="12807" max="12807" width="10.875" style="8" customWidth="1"/>
    <col min="12808" max="12809" width="10.375" style="8" customWidth="1"/>
    <col min="12810" max="13052" width="8.875" style="8"/>
    <col min="13053" max="13053" width="11.5" style="8" customWidth="1"/>
    <col min="13054" max="13054" width="3.125" style="8" customWidth="1"/>
    <col min="13055" max="13062" width="10.375" style="8" customWidth="1"/>
    <col min="13063" max="13063" width="10.875" style="8" customWidth="1"/>
    <col min="13064" max="13065" width="10.375" style="8" customWidth="1"/>
    <col min="13066" max="13308" width="8.875" style="8"/>
    <col min="13309" max="13309" width="11.5" style="8" customWidth="1"/>
    <col min="13310" max="13310" width="3.125" style="8" customWidth="1"/>
    <col min="13311" max="13318" width="10.375" style="8" customWidth="1"/>
    <col min="13319" max="13319" width="10.875" style="8" customWidth="1"/>
    <col min="13320" max="13321" width="10.375" style="8" customWidth="1"/>
    <col min="13322" max="13564" width="8.875" style="8"/>
    <col min="13565" max="13565" width="11.5" style="8" customWidth="1"/>
    <col min="13566" max="13566" width="3.125" style="8" customWidth="1"/>
    <col min="13567" max="13574" width="10.375" style="8" customWidth="1"/>
    <col min="13575" max="13575" width="10.875" style="8" customWidth="1"/>
    <col min="13576" max="13577" width="10.375" style="8" customWidth="1"/>
    <col min="13578" max="13820" width="8.875" style="8"/>
    <col min="13821" max="13821" width="11.5" style="8" customWidth="1"/>
    <col min="13822" max="13822" width="3.125" style="8" customWidth="1"/>
    <col min="13823" max="13830" width="10.375" style="8" customWidth="1"/>
    <col min="13831" max="13831" width="10.875" style="8" customWidth="1"/>
    <col min="13832" max="13833" width="10.375" style="8" customWidth="1"/>
    <col min="13834" max="14076" width="8.875" style="8"/>
    <col min="14077" max="14077" width="11.5" style="8" customWidth="1"/>
    <col min="14078" max="14078" width="3.125" style="8" customWidth="1"/>
    <col min="14079" max="14086" width="10.375" style="8" customWidth="1"/>
    <col min="14087" max="14087" width="10.875" style="8" customWidth="1"/>
    <col min="14088" max="14089" width="10.375" style="8" customWidth="1"/>
    <col min="14090" max="14332" width="8.875" style="8"/>
    <col min="14333" max="14333" width="11.5" style="8" customWidth="1"/>
    <col min="14334" max="14334" width="3.125" style="8" customWidth="1"/>
    <col min="14335" max="14342" width="10.375" style="8" customWidth="1"/>
    <col min="14343" max="14343" width="10.875" style="8" customWidth="1"/>
    <col min="14344" max="14345" width="10.375" style="8" customWidth="1"/>
    <col min="14346" max="14588" width="8.875" style="8"/>
    <col min="14589" max="14589" width="11.5" style="8" customWidth="1"/>
    <col min="14590" max="14590" width="3.125" style="8" customWidth="1"/>
    <col min="14591" max="14598" width="10.375" style="8" customWidth="1"/>
    <col min="14599" max="14599" width="10.875" style="8" customWidth="1"/>
    <col min="14600" max="14601" width="10.375" style="8" customWidth="1"/>
    <col min="14602" max="14844" width="8.875" style="8"/>
    <col min="14845" max="14845" width="11.5" style="8" customWidth="1"/>
    <col min="14846" max="14846" width="3.125" style="8" customWidth="1"/>
    <col min="14847" max="14854" width="10.375" style="8" customWidth="1"/>
    <col min="14855" max="14855" width="10.875" style="8" customWidth="1"/>
    <col min="14856" max="14857" width="10.375" style="8" customWidth="1"/>
    <col min="14858" max="15100" width="8.875" style="8"/>
    <col min="15101" max="15101" width="11.5" style="8" customWidth="1"/>
    <col min="15102" max="15102" width="3.125" style="8" customWidth="1"/>
    <col min="15103" max="15110" width="10.375" style="8" customWidth="1"/>
    <col min="15111" max="15111" width="10.875" style="8" customWidth="1"/>
    <col min="15112" max="15113" width="10.375" style="8" customWidth="1"/>
    <col min="15114" max="15356" width="8.875" style="8"/>
    <col min="15357" max="15357" width="11.5" style="8" customWidth="1"/>
    <col min="15358" max="15358" width="3.125" style="8" customWidth="1"/>
    <col min="15359" max="15366" width="10.375" style="8" customWidth="1"/>
    <col min="15367" max="15367" width="10.875" style="8" customWidth="1"/>
    <col min="15368" max="15369" width="10.375" style="8" customWidth="1"/>
    <col min="15370" max="15612" width="8.875" style="8"/>
    <col min="15613" max="15613" width="11.5" style="8" customWidth="1"/>
    <col min="15614" max="15614" width="3.125" style="8" customWidth="1"/>
    <col min="15615" max="15622" width="10.375" style="8" customWidth="1"/>
    <col min="15623" max="15623" width="10.875" style="8" customWidth="1"/>
    <col min="15624" max="15625" width="10.375" style="8" customWidth="1"/>
    <col min="15626" max="15868" width="8.875" style="8"/>
    <col min="15869" max="15869" width="11.5" style="8" customWidth="1"/>
    <col min="15870" max="15870" width="3.125" style="8" customWidth="1"/>
    <col min="15871" max="15878" width="10.375" style="8" customWidth="1"/>
    <col min="15879" max="15879" width="10.875" style="8" customWidth="1"/>
    <col min="15880" max="15881" width="10.375" style="8" customWidth="1"/>
    <col min="15882" max="16124" width="8.875" style="8"/>
    <col min="16125" max="16125" width="11.5" style="8" customWidth="1"/>
    <col min="16126" max="16126" width="3.125" style="8" customWidth="1"/>
    <col min="16127" max="16134" width="10.375" style="8" customWidth="1"/>
    <col min="16135" max="16135" width="10.875" style="8" customWidth="1"/>
    <col min="16136" max="16137" width="10.375" style="8" customWidth="1"/>
    <col min="16138" max="16384" width="8.875" style="8"/>
  </cols>
  <sheetData>
    <row r="1" spans="1:13" s="31" customFormat="1" ht="39" customHeight="1">
      <c r="A1" s="237" t="s">
        <v>295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165" t="s">
        <v>447</v>
      </c>
    </row>
    <row r="2" spans="1:13" s="31" customFormat="1" ht="19.5">
      <c r="A2" s="77"/>
      <c r="B2" s="77"/>
      <c r="C2" s="77"/>
      <c r="D2" s="77"/>
      <c r="E2" s="77"/>
      <c r="F2" s="77"/>
      <c r="G2" s="77"/>
      <c r="H2" s="77"/>
      <c r="I2" s="77"/>
      <c r="J2" s="77"/>
      <c r="L2" s="81" t="s">
        <v>284</v>
      </c>
    </row>
    <row r="3" spans="1:13" ht="74.25" customHeight="1">
      <c r="A3" s="23"/>
      <c r="B3" s="12" t="s">
        <v>214</v>
      </c>
      <c r="C3" s="123" t="s">
        <v>344</v>
      </c>
      <c r="D3" s="123" t="s">
        <v>217</v>
      </c>
      <c r="E3" s="123" t="s">
        <v>216</v>
      </c>
      <c r="F3" s="123" t="s">
        <v>102</v>
      </c>
      <c r="G3" s="123" t="s">
        <v>345</v>
      </c>
      <c r="H3" s="123" t="s">
        <v>310</v>
      </c>
      <c r="I3" s="123" t="s">
        <v>346</v>
      </c>
      <c r="J3" s="123" t="s">
        <v>347</v>
      </c>
      <c r="K3" s="123" t="s">
        <v>215</v>
      </c>
      <c r="L3" s="123" t="s">
        <v>348</v>
      </c>
    </row>
    <row r="4" spans="1:13" ht="34.5" customHeight="1">
      <c r="A4" s="34" t="s">
        <v>196</v>
      </c>
      <c r="B4" s="16">
        <v>1032</v>
      </c>
      <c r="C4" s="16">
        <v>402</v>
      </c>
      <c r="D4" s="16">
        <v>415</v>
      </c>
      <c r="E4" s="16">
        <v>167</v>
      </c>
      <c r="F4" s="16">
        <v>1</v>
      </c>
      <c r="G4" s="16">
        <v>9</v>
      </c>
      <c r="H4" s="113" t="s">
        <v>0</v>
      </c>
      <c r="I4" s="113" t="s">
        <v>0</v>
      </c>
      <c r="J4" s="113" t="s">
        <v>0</v>
      </c>
      <c r="K4" s="113" t="s">
        <v>0</v>
      </c>
      <c r="L4" s="16">
        <f t="shared" ref="L4:L13" si="0">B4-SUM(C4:K4)</f>
        <v>38</v>
      </c>
      <c r="M4" s="38"/>
    </row>
    <row r="5" spans="1:13" ht="34.5" customHeight="1">
      <c r="A5" s="34" t="s">
        <v>195</v>
      </c>
      <c r="B5" s="16">
        <v>1196</v>
      </c>
      <c r="C5" s="16">
        <v>373</v>
      </c>
      <c r="D5" s="16">
        <v>564</v>
      </c>
      <c r="E5" s="16">
        <v>207</v>
      </c>
      <c r="F5" s="16">
        <v>4</v>
      </c>
      <c r="G5" s="16">
        <v>7</v>
      </c>
      <c r="H5" s="113" t="s">
        <v>0</v>
      </c>
      <c r="I5" s="113" t="s">
        <v>0</v>
      </c>
      <c r="J5" s="16">
        <v>1</v>
      </c>
      <c r="K5" s="113" t="s">
        <v>0</v>
      </c>
      <c r="L5" s="16">
        <f t="shared" si="0"/>
        <v>40</v>
      </c>
      <c r="M5" s="38"/>
    </row>
    <row r="6" spans="1:13" ht="34.5" customHeight="1">
      <c r="A6" s="34" t="s">
        <v>194</v>
      </c>
      <c r="B6" s="16">
        <v>1073</v>
      </c>
      <c r="C6" s="16">
        <v>354</v>
      </c>
      <c r="D6" s="16">
        <v>475</v>
      </c>
      <c r="E6" s="16">
        <v>206</v>
      </c>
      <c r="F6" s="16">
        <v>2</v>
      </c>
      <c r="G6" s="16">
        <v>6</v>
      </c>
      <c r="H6" s="16">
        <v>1</v>
      </c>
      <c r="I6" s="16">
        <v>2</v>
      </c>
      <c r="J6" s="113" t="s">
        <v>0</v>
      </c>
      <c r="K6" s="16">
        <v>1</v>
      </c>
      <c r="L6" s="16">
        <f t="shared" si="0"/>
        <v>26</v>
      </c>
      <c r="M6" s="38"/>
    </row>
    <row r="7" spans="1:13" ht="34.5" customHeight="1">
      <c r="A7" s="34" t="s">
        <v>193</v>
      </c>
      <c r="B7" s="16">
        <v>1178</v>
      </c>
      <c r="C7" s="16">
        <v>389</v>
      </c>
      <c r="D7" s="16">
        <v>479</v>
      </c>
      <c r="E7" s="16">
        <v>267</v>
      </c>
      <c r="F7" s="113" t="s">
        <v>0</v>
      </c>
      <c r="G7" s="16">
        <v>8</v>
      </c>
      <c r="H7" s="16">
        <v>7</v>
      </c>
      <c r="I7" s="16">
        <v>1</v>
      </c>
      <c r="J7" s="16">
        <v>1</v>
      </c>
      <c r="K7" s="113" t="s">
        <v>0</v>
      </c>
      <c r="L7" s="16">
        <f t="shared" si="0"/>
        <v>26</v>
      </c>
      <c r="M7" s="38"/>
    </row>
    <row r="8" spans="1:13" ht="34.5" customHeight="1">
      <c r="A8" s="34" t="s">
        <v>192</v>
      </c>
      <c r="B8" s="16">
        <v>1352</v>
      </c>
      <c r="C8" s="16">
        <v>396</v>
      </c>
      <c r="D8" s="16">
        <v>583</v>
      </c>
      <c r="E8" s="16">
        <v>321</v>
      </c>
      <c r="F8" s="16">
        <v>2</v>
      </c>
      <c r="G8" s="16">
        <v>9</v>
      </c>
      <c r="H8" s="16">
        <v>4</v>
      </c>
      <c r="I8" s="113" t="s">
        <v>0</v>
      </c>
      <c r="J8" s="113" t="s">
        <v>0</v>
      </c>
      <c r="K8" s="113" t="s">
        <v>0</v>
      </c>
      <c r="L8" s="16">
        <f t="shared" si="0"/>
        <v>37</v>
      </c>
      <c r="M8" s="38"/>
    </row>
    <row r="9" spans="1:13" ht="34.5" customHeight="1">
      <c r="A9" s="34" t="s">
        <v>191</v>
      </c>
      <c r="B9" s="16">
        <v>1345</v>
      </c>
      <c r="C9" s="16">
        <v>459</v>
      </c>
      <c r="D9" s="16">
        <v>511</v>
      </c>
      <c r="E9" s="16">
        <v>307</v>
      </c>
      <c r="F9" s="16">
        <v>4</v>
      </c>
      <c r="G9" s="16">
        <v>6</v>
      </c>
      <c r="H9" s="113" t="s">
        <v>0</v>
      </c>
      <c r="I9" s="113" t="s">
        <v>0</v>
      </c>
      <c r="J9" s="113" t="s">
        <v>0</v>
      </c>
      <c r="K9" s="113" t="s">
        <v>0</v>
      </c>
      <c r="L9" s="16">
        <f t="shared" si="0"/>
        <v>58</v>
      </c>
      <c r="M9" s="38"/>
    </row>
    <row r="10" spans="1:13" ht="34.5" customHeight="1">
      <c r="A10" s="34" t="s">
        <v>190</v>
      </c>
      <c r="B10" s="16">
        <v>1261</v>
      </c>
      <c r="C10" s="16">
        <v>442</v>
      </c>
      <c r="D10" s="16">
        <v>489</v>
      </c>
      <c r="E10" s="16">
        <v>253</v>
      </c>
      <c r="F10" s="16">
        <v>27</v>
      </c>
      <c r="G10" s="16">
        <v>12</v>
      </c>
      <c r="H10" s="16">
        <v>4</v>
      </c>
      <c r="I10" s="16">
        <v>1</v>
      </c>
      <c r="J10" s="113" t="s">
        <v>0</v>
      </c>
      <c r="K10" s="16">
        <v>1</v>
      </c>
      <c r="L10" s="16">
        <f t="shared" si="0"/>
        <v>32</v>
      </c>
      <c r="M10" s="38"/>
    </row>
    <row r="11" spans="1:13" ht="34.5" customHeight="1">
      <c r="A11" s="34" t="s">
        <v>189</v>
      </c>
      <c r="B11" s="16">
        <v>1495</v>
      </c>
      <c r="C11" s="16">
        <v>580</v>
      </c>
      <c r="D11" s="16">
        <v>580</v>
      </c>
      <c r="E11" s="16">
        <v>239</v>
      </c>
      <c r="F11" s="16">
        <v>29</v>
      </c>
      <c r="G11" s="16">
        <v>11</v>
      </c>
      <c r="H11" s="113" t="s">
        <v>0</v>
      </c>
      <c r="I11" s="113" t="s">
        <v>0</v>
      </c>
      <c r="J11" s="113" t="s">
        <v>0</v>
      </c>
      <c r="K11" s="113" t="s">
        <v>0</v>
      </c>
      <c r="L11" s="16">
        <f t="shared" si="0"/>
        <v>56</v>
      </c>
      <c r="M11" s="38"/>
    </row>
    <row r="12" spans="1:13" ht="34.5" customHeight="1">
      <c r="A12" s="34" t="s">
        <v>309</v>
      </c>
      <c r="B12" s="16">
        <v>1176</v>
      </c>
      <c r="C12" s="16">
        <v>481</v>
      </c>
      <c r="D12" s="16">
        <v>449</v>
      </c>
      <c r="E12" s="16">
        <v>185</v>
      </c>
      <c r="F12" s="16">
        <v>17</v>
      </c>
      <c r="G12" s="16">
        <v>3</v>
      </c>
      <c r="H12" s="16">
        <v>2</v>
      </c>
      <c r="I12" s="16">
        <v>1</v>
      </c>
      <c r="J12" s="113" t="s">
        <v>0</v>
      </c>
      <c r="K12" s="113" t="s">
        <v>0</v>
      </c>
      <c r="L12" s="16">
        <f t="shared" si="0"/>
        <v>38</v>
      </c>
      <c r="M12" s="38"/>
    </row>
    <row r="13" spans="1:13" ht="34.5" customHeight="1">
      <c r="A13" s="35" t="s">
        <v>349</v>
      </c>
      <c r="B13" s="36">
        <v>1375</v>
      </c>
      <c r="C13" s="36">
        <v>582</v>
      </c>
      <c r="D13" s="36">
        <v>483</v>
      </c>
      <c r="E13" s="36">
        <v>234</v>
      </c>
      <c r="F13" s="36">
        <v>30</v>
      </c>
      <c r="G13" s="36">
        <v>10</v>
      </c>
      <c r="H13" s="36">
        <v>1</v>
      </c>
      <c r="I13" s="122" t="s">
        <v>0</v>
      </c>
      <c r="J13" s="122" t="s">
        <v>0</v>
      </c>
      <c r="K13" s="122" t="s">
        <v>0</v>
      </c>
      <c r="L13" s="36">
        <f t="shared" si="0"/>
        <v>35</v>
      </c>
      <c r="M13" s="38"/>
    </row>
    <row r="14" spans="1:13">
      <c r="A14" s="37" t="s">
        <v>274</v>
      </c>
    </row>
  </sheetData>
  <mergeCells count="1">
    <mergeCell ref="A1:L1"/>
  </mergeCells>
  <phoneticPr fontId="3" type="noConversion"/>
  <hyperlinks>
    <hyperlink ref="M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"/>
  <sheetViews>
    <sheetView showGridLines="0" zoomScale="90" zoomScaleNormal="110" workbookViewId="0">
      <selection activeCell="J1" sqref="J1"/>
    </sheetView>
  </sheetViews>
  <sheetFormatPr defaultColWidth="8.875" defaultRowHeight="15.75"/>
  <cols>
    <col min="1" max="1" width="13.625" style="8" customWidth="1"/>
    <col min="2" max="9" width="12.625" style="8" customWidth="1"/>
    <col min="10" max="10" width="12.625" style="8" bestFit="1" customWidth="1"/>
    <col min="11" max="255" width="8.875" style="8"/>
    <col min="256" max="256" width="11.5" style="8" customWidth="1"/>
    <col min="257" max="257" width="3.125" style="8" customWidth="1"/>
    <col min="258" max="265" width="12.625" style="8" customWidth="1"/>
    <col min="266" max="511" width="8.875" style="8"/>
    <col min="512" max="512" width="11.5" style="8" customWidth="1"/>
    <col min="513" max="513" width="3.125" style="8" customWidth="1"/>
    <col min="514" max="521" width="12.625" style="8" customWidth="1"/>
    <col min="522" max="767" width="8.875" style="8"/>
    <col min="768" max="768" width="11.5" style="8" customWidth="1"/>
    <col min="769" max="769" width="3.125" style="8" customWidth="1"/>
    <col min="770" max="777" width="12.625" style="8" customWidth="1"/>
    <col min="778" max="1023" width="8.875" style="8"/>
    <col min="1024" max="1024" width="11.5" style="8" customWidth="1"/>
    <col min="1025" max="1025" width="3.125" style="8" customWidth="1"/>
    <col min="1026" max="1033" width="12.625" style="8" customWidth="1"/>
    <col min="1034" max="1279" width="8.875" style="8"/>
    <col min="1280" max="1280" width="11.5" style="8" customWidth="1"/>
    <col min="1281" max="1281" width="3.125" style="8" customWidth="1"/>
    <col min="1282" max="1289" width="12.625" style="8" customWidth="1"/>
    <col min="1290" max="1535" width="8.875" style="8"/>
    <col min="1536" max="1536" width="11.5" style="8" customWidth="1"/>
    <col min="1537" max="1537" width="3.125" style="8" customWidth="1"/>
    <col min="1538" max="1545" width="12.625" style="8" customWidth="1"/>
    <col min="1546" max="1791" width="8.875" style="8"/>
    <col min="1792" max="1792" width="11.5" style="8" customWidth="1"/>
    <col min="1793" max="1793" width="3.125" style="8" customWidth="1"/>
    <col min="1794" max="1801" width="12.625" style="8" customWidth="1"/>
    <col min="1802" max="2047" width="8.875" style="8"/>
    <col min="2048" max="2048" width="11.5" style="8" customWidth="1"/>
    <col min="2049" max="2049" width="3.125" style="8" customWidth="1"/>
    <col min="2050" max="2057" width="12.625" style="8" customWidth="1"/>
    <col min="2058" max="2303" width="8.875" style="8"/>
    <col min="2304" max="2304" width="11.5" style="8" customWidth="1"/>
    <col min="2305" max="2305" width="3.125" style="8" customWidth="1"/>
    <col min="2306" max="2313" width="12.625" style="8" customWidth="1"/>
    <col min="2314" max="2559" width="8.875" style="8"/>
    <col min="2560" max="2560" width="11.5" style="8" customWidth="1"/>
    <col min="2561" max="2561" width="3.125" style="8" customWidth="1"/>
    <col min="2562" max="2569" width="12.625" style="8" customWidth="1"/>
    <col min="2570" max="2815" width="8.875" style="8"/>
    <col min="2816" max="2816" width="11.5" style="8" customWidth="1"/>
    <col min="2817" max="2817" width="3.125" style="8" customWidth="1"/>
    <col min="2818" max="2825" width="12.625" style="8" customWidth="1"/>
    <col min="2826" max="3071" width="8.875" style="8"/>
    <col min="3072" max="3072" width="11.5" style="8" customWidth="1"/>
    <col min="3073" max="3073" width="3.125" style="8" customWidth="1"/>
    <col min="3074" max="3081" width="12.625" style="8" customWidth="1"/>
    <col min="3082" max="3327" width="8.875" style="8"/>
    <col min="3328" max="3328" width="11.5" style="8" customWidth="1"/>
    <col min="3329" max="3329" width="3.125" style="8" customWidth="1"/>
    <col min="3330" max="3337" width="12.625" style="8" customWidth="1"/>
    <col min="3338" max="3583" width="8.875" style="8"/>
    <col min="3584" max="3584" width="11.5" style="8" customWidth="1"/>
    <col min="3585" max="3585" width="3.125" style="8" customWidth="1"/>
    <col min="3586" max="3593" width="12.625" style="8" customWidth="1"/>
    <col min="3594" max="3839" width="8.875" style="8"/>
    <col min="3840" max="3840" width="11.5" style="8" customWidth="1"/>
    <col min="3841" max="3841" width="3.125" style="8" customWidth="1"/>
    <col min="3842" max="3849" width="12.625" style="8" customWidth="1"/>
    <col min="3850" max="4095" width="8.875" style="8"/>
    <col min="4096" max="4096" width="11.5" style="8" customWidth="1"/>
    <col min="4097" max="4097" width="3.125" style="8" customWidth="1"/>
    <col min="4098" max="4105" width="12.625" style="8" customWidth="1"/>
    <col min="4106" max="4351" width="8.875" style="8"/>
    <col min="4352" max="4352" width="11.5" style="8" customWidth="1"/>
    <col min="4353" max="4353" width="3.125" style="8" customWidth="1"/>
    <col min="4354" max="4361" width="12.625" style="8" customWidth="1"/>
    <col min="4362" max="4607" width="8.875" style="8"/>
    <col min="4608" max="4608" width="11.5" style="8" customWidth="1"/>
    <col min="4609" max="4609" width="3.125" style="8" customWidth="1"/>
    <col min="4610" max="4617" width="12.625" style="8" customWidth="1"/>
    <col min="4618" max="4863" width="8.875" style="8"/>
    <col min="4864" max="4864" width="11.5" style="8" customWidth="1"/>
    <col min="4865" max="4865" width="3.125" style="8" customWidth="1"/>
    <col min="4866" max="4873" width="12.625" style="8" customWidth="1"/>
    <col min="4874" max="5119" width="8.875" style="8"/>
    <col min="5120" max="5120" width="11.5" style="8" customWidth="1"/>
    <col min="5121" max="5121" width="3.125" style="8" customWidth="1"/>
    <col min="5122" max="5129" width="12.625" style="8" customWidth="1"/>
    <col min="5130" max="5375" width="8.875" style="8"/>
    <col min="5376" max="5376" width="11.5" style="8" customWidth="1"/>
    <col min="5377" max="5377" width="3.125" style="8" customWidth="1"/>
    <col min="5378" max="5385" width="12.625" style="8" customWidth="1"/>
    <col min="5386" max="5631" width="8.875" style="8"/>
    <col min="5632" max="5632" width="11.5" style="8" customWidth="1"/>
    <col min="5633" max="5633" width="3.125" style="8" customWidth="1"/>
    <col min="5634" max="5641" width="12.625" style="8" customWidth="1"/>
    <col min="5642" max="5887" width="8.875" style="8"/>
    <col min="5888" max="5888" width="11.5" style="8" customWidth="1"/>
    <col min="5889" max="5889" width="3.125" style="8" customWidth="1"/>
    <col min="5890" max="5897" width="12.625" style="8" customWidth="1"/>
    <col min="5898" max="6143" width="8.875" style="8"/>
    <col min="6144" max="6144" width="11.5" style="8" customWidth="1"/>
    <col min="6145" max="6145" width="3.125" style="8" customWidth="1"/>
    <col min="6146" max="6153" width="12.625" style="8" customWidth="1"/>
    <col min="6154" max="6399" width="8.875" style="8"/>
    <col min="6400" max="6400" width="11.5" style="8" customWidth="1"/>
    <col min="6401" max="6401" width="3.125" style="8" customWidth="1"/>
    <col min="6402" max="6409" width="12.625" style="8" customWidth="1"/>
    <col min="6410" max="6655" width="8.875" style="8"/>
    <col min="6656" max="6656" width="11.5" style="8" customWidth="1"/>
    <col min="6657" max="6657" width="3.125" style="8" customWidth="1"/>
    <col min="6658" max="6665" width="12.625" style="8" customWidth="1"/>
    <col min="6666" max="6911" width="8.875" style="8"/>
    <col min="6912" max="6912" width="11.5" style="8" customWidth="1"/>
    <col min="6913" max="6913" width="3.125" style="8" customWidth="1"/>
    <col min="6914" max="6921" width="12.625" style="8" customWidth="1"/>
    <col min="6922" max="7167" width="8.875" style="8"/>
    <col min="7168" max="7168" width="11.5" style="8" customWidth="1"/>
    <col min="7169" max="7169" width="3.125" style="8" customWidth="1"/>
    <col min="7170" max="7177" width="12.625" style="8" customWidth="1"/>
    <col min="7178" max="7423" width="8.875" style="8"/>
    <col min="7424" max="7424" width="11.5" style="8" customWidth="1"/>
    <col min="7425" max="7425" width="3.125" style="8" customWidth="1"/>
    <col min="7426" max="7433" width="12.625" style="8" customWidth="1"/>
    <col min="7434" max="7679" width="8.875" style="8"/>
    <col min="7680" max="7680" width="11.5" style="8" customWidth="1"/>
    <col min="7681" max="7681" width="3.125" style="8" customWidth="1"/>
    <col min="7682" max="7689" width="12.625" style="8" customWidth="1"/>
    <col min="7690" max="7935" width="8.875" style="8"/>
    <col min="7936" max="7936" width="11.5" style="8" customWidth="1"/>
    <col min="7937" max="7937" width="3.125" style="8" customWidth="1"/>
    <col min="7938" max="7945" width="12.625" style="8" customWidth="1"/>
    <col min="7946" max="8191" width="8.875" style="8"/>
    <col min="8192" max="8192" width="11.5" style="8" customWidth="1"/>
    <col min="8193" max="8193" width="3.125" style="8" customWidth="1"/>
    <col min="8194" max="8201" width="12.625" style="8" customWidth="1"/>
    <col min="8202" max="8447" width="8.875" style="8"/>
    <col min="8448" max="8448" width="11.5" style="8" customWidth="1"/>
    <col min="8449" max="8449" width="3.125" style="8" customWidth="1"/>
    <col min="8450" max="8457" width="12.625" style="8" customWidth="1"/>
    <col min="8458" max="8703" width="8.875" style="8"/>
    <col min="8704" max="8704" width="11.5" style="8" customWidth="1"/>
    <col min="8705" max="8705" width="3.125" style="8" customWidth="1"/>
    <col min="8706" max="8713" width="12.625" style="8" customWidth="1"/>
    <col min="8714" max="8959" width="8.875" style="8"/>
    <col min="8960" max="8960" width="11.5" style="8" customWidth="1"/>
    <col min="8961" max="8961" width="3.125" style="8" customWidth="1"/>
    <col min="8962" max="8969" width="12.625" style="8" customWidth="1"/>
    <col min="8970" max="9215" width="8.875" style="8"/>
    <col min="9216" max="9216" width="11.5" style="8" customWidth="1"/>
    <col min="9217" max="9217" width="3.125" style="8" customWidth="1"/>
    <col min="9218" max="9225" width="12.625" style="8" customWidth="1"/>
    <col min="9226" max="9471" width="8.875" style="8"/>
    <col min="9472" max="9472" width="11.5" style="8" customWidth="1"/>
    <col min="9473" max="9473" width="3.125" style="8" customWidth="1"/>
    <col min="9474" max="9481" width="12.625" style="8" customWidth="1"/>
    <col min="9482" max="9727" width="8.875" style="8"/>
    <col min="9728" max="9728" width="11.5" style="8" customWidth="1"/>
    <col min="9729" max="9729" width="3.125" style="8" customWidth="1"/>
    <col min="9730" max="9737" width="12.625" style="8" customWidth="1"/>
    <col min="9738" max="9983" width="8.875" style="8"/>
    <col min="9984" max="9984" width="11.5" style="8" customWidth="1"/>
    <col min="9985" max="9985" width="3.125" style="8" customWidth="1"/>
    <col min="9986" max="9993" width="12.625" style="8" customWidth="1"/>
    <col min="9994" max="10239" width="8.875" style="8"/>
    <col min="10240" max="10240" width="11.5" style="8" customWidth="1"/>
    <col min="10241" max="10241" width="3.125" style="8" customWidth="1"/>
    <col min="10242" max="10249" width="12.625" style="8" customWidth="1"/>
    <col min="10250" max="10495" width="8.875" style="8"/>
    <col min="10496" max="10496" width="11.5" style="8" customWidth="1"/>
    <col min="10497" max="10497" width="3.125" style="8" customWidth="1"/>
    <col min="10498" max="10505" width="12.625" style="8" customWidth="1"/>
    <col min="10506" max="10751" width="8.875" style="8"/>
    <col min="10752" max="10752" width="11.5" style="8" customWidth="1"/>
    <col min="10753" max="10753" width="3.125" style="8" customWidth="1"/>
    <col min="10754" max="10761" width="12.625" style="8" customWidth="1"/>
    <col min="10762" max="11007" width="8.875" style="8"/>
    <col min="11008" max="11008" width="11.5" style="8" customWidth="1"/>
    <col min="11009" max="11009" width="3.125" style="8" customWidth="1"/>
    <col min="11010" max="11017" width="12.625" style="8" customWidth="1"/>
    <col min="11018" max="11263" width="8.875" style="8"/>
    <col min="11264" max="11264" width="11.5" style="8" customWidth="1"/>
    <col min="11265" max="11265" width="3.125" style="8" customWidth="1"/>
    <col min="11266" max="11273" width="12.625" style="8" customWidth="1"/>
    <col min="11274" max="11519" width="8.875" style="8"/>
    <col min="11520" max="11520" width="11.5" style="8" customWidth="1"/>
    <col min="11521" max="11521" width="3.125" style="8" customWidth="1"/>
    <col min="11522" max="11529" width="12.625" style="8" customWidth="1"/>
    <col min="11530" max="11775" width="8.875" style="8"/>
    <col min="11776" max="11776" width="11.5" style="8" customWidth="1"/>
    <col min="11777" max="11777" width="3.125" style="8" customWidth="1"/>
    <col min="11778" max="11785" width="12.625" style="8" customWidth="1"/>
    <col min="11786" max="12031" width="8.875" style="8"/>
    <col min="12032" max="12032" width="11.5" style="8" customWidth="1"/>
    <col min="12033" max="12033" width="3.125" style="8" customWidth="1"/>
    <col min="12034" max="12041" width="12.625" style="8" customWidth="1"/>
    <col min="12042" max="12287" width="8.875" style="8"/>
    <col min="12288" max="12288" width="11.5" style="8" customWidth="1"/>
    <col min="12289" max="12289" width="3.125" style="8" customWidth="1"/>
    <col min="12290" max="12297" width="12.625" style="8" customWidth="1"/>
    <col min="12298" max="12543" width="8.875" style="8"/>
    <col min="12544" max="12544" width="11.5" style="8" customWidth="1"/>
    <col min="12545" max="12545" width="3.125" style="8" customWidth="1"/>
    <col min="12546" max="12553" width="12.625" style="8" customWidth="1"/>
    <col min="12554" max="12799" width="8.875" style="8"/>
    <col min="12800" max="12800" width="11.5" style="8" customWidth="1"/>
    <col min="12801" max="12801" width="3.125" style="8" customWidth="1"/>
    <col min="12802" max="12809" width="12.625" style="8" customWidth="1"/>
    <col min="12810" max="13055" width="8.875" style="8"/>
    <col min="13056" max="13056" width="11.5" style="8" customWidth="1"/>
    <col min="13057" max="13057" width="3.125" style="8" customWidth="1"/>
    <col min="13058" max="13065" width="12.625" style="8" customWidth="1"/>
    <col min="13066" max="13311" width="8.875" style="8"/>
    <col min="13312" max="13312" width="11.5" style="8" customWidth="1"/>
    <col min="13313" max="13313" width="3.125" style="8" customWidth="1"/>
    <col min="13314" max="13321" width="12.625" style="8" customWidth="1"/>
    <col min="13322" max="13567" width="8.875" style="8"/>
    <col min="13568" max="13568" width="11.5" style="8" customWidth="1"/>
    <col min="13569" max="13569" width="3.125" style="8" customWidth="1"/>
    <col min="13570" max="13577" width="12.625" style="8" customWidth="1"/>
    <col min="13578" max="13823" width="8.875" style="8"/>
    <col min="13824" max="13824" width="11.5" style="8" customWidth="1"/>
    <col min="13825" max="13825" width="3.125" style="8" customWidth="1"/>
    <col min="13826" max="13833" width="12.625" style="8" customWidth="1"/>
    <col min="13834" max="14079" width="8.875" style="8"/>
    <col min="14080" max="14080" width="11.5" style="8" customWidth="1"/>
    <col min="14081" max="14081" width="3.125" style="8" customWidth="1"/>
    <col min="14082" max="14089" width="12.625" style="8" customWidth="1"/>
    <col min="14090" max="14335" width="8.875" style="8"/>
    <col min="14336" max="14336" width="11.5" style="8" customWidth="1"/>
    <col min="14337" max="14337" width="3.125" style="8" customWidth="1"/>
    <col min="14338" max="14345" width="12.625" style="8" customWidth="1"/>
    <col min="14346" max="14591" width="8.875" style="8"/>
    <col min="14592" max="14592" width="11.5" style="8" customWidth="1"/>
    <col min="14593" max="14593" width="3.125" style="8" customWidth="1"/>
    <col min="14594" max="14601" width="12.625" style="8" customWidth="1"/>
    <col min="14602" max="14847" width="8.875" style="8"/>
    <col min="14848" max="14848" width="11.5" style="8" customWidth="1"/>
    <col min="14849" max="14849" width="3.125" style="8" customWidth="1"/>
    <col min="14850" max="14857" width="12.625" style="8" customWidth="1"/>
    <col min="14858" max="15103" width="8.875" style="8"/>
    <col min="15104" max="15104" width="11.5" style="8" customWidth="1"/>
    <col min="15105" max="15105" width="3.125" style="8" customWidth="1"/>
    <col min="15106" max="15113" width="12.625" style="8" customWidth="1"/>
    <col min="15114" max="15359" width="8.875" style="8"/>
    <col min="15360" max="15360" width="11.5" style="8" customWidth="1"/>
    <col min="15361" max="15361" width="3.125" style="8" customWidth="1"/>
    <col min="15362" max="15369" width="12.625" style="8" customWidth="1"/>
    <col min="15370" max="15615" width="8.875" style="8"/>
    <col min="15616" max="15616" width="11.5" style="8" customWidth="1"/>
    <col min="15617" max="15617" width="3.125" style="8" customWidth="1"/>
    <col min="15618" max="15625" width="12.625" style="8" customWidth="1"/>
    <col min="15626" max="15871" width="8.875" style="8"/>
    <col min="15872" max="15872" width="11.5" style="8" customWidth="1"/>
    <col min="15873" max="15873" width="3.125" style="8" customWidth="1"/>
    <col min="15874" max="15881" width="12.625" style="8" customWidth="1"/>
    <col min="15882" max="16127" width="8.875" style="8"/>
    <col min="16128" max="16128" width="11.5" style="8" customWidth="1"/>
    <col min="16129" max="16129" width="3.125" style="8" customWidth="1"/>
    <col min="16130" max="16137" width="12.625" style="8" customWidth="1"/>
    <col min="16138" max="16384" width="8.875" style="8"/>
  </cols>
  <sheetData>
    <row r="1" spans="1:12" s="31" customFormat="1" ht="27" customHeight="1">
      <c r="A1" s="244" t="s">
        <v>296</v>
      </c>
      <c r="B1" s="244"/>
      <c r="C1" s="244"/>
      <c r="D1" s="244"/>
      <c r="E1" s="244"/>
      <c r="F1" s="244"/>
      <c r="G1" s="244"/>
      <c r="H1" s="244"/>
      <c r="I1" s="244"/>
      <c r="J1" s="165" t="s">
        <v>447</v>
      </c>
    </row>
    <row r="2" spans="1:12" ht="29.85" customHeight="1">
      <c r="A2" s="238"/>
      <c r="B2" s="245" t="s">
        <v>222</v>
      </c>
      <c r="C2" s="245"/>
      <c r="D2" s="245" t="s">
        <v>219</v>
      </c>
      <c r="E2" s="245"/>
      <c r="F2" s="245" t="s">
        <v>221</v>
      </c>
      <c r="G2" s="245"/>
      <c r="H2" s="245" t="s">
        <v>220</v>
      </c>
      <c r="I2" s="245"/>
    </row>
    <row r="3" spans="1:12" ht="29.85" customHeight="1">
      <c r="A3" s="239"/>
      <c r="B3" s="32" t="s">
        <v>200</v>
      </c>
      <c r="C3" s="32" t="s">
        <v>218</v>
      </c>
      <c r="D3" s="32" t="s">
        <v>200</v>
      </c>
      <c r="E3" s="32" t="s">
        <v>218</v>
      </c>
      <c r="F3" s="32" t="s">
        <v>200</v>
      </c>
      <c r="G3" s="32" t="s">
        <v>218</v>
      </c>
      <c r="H3" s="32" t="s">
        <v>200</v>
      </c>
      <c r="I3" s="32" t="s">
        <v>218</v>
      </c>
    </row>
    <row r="4" spans="1:12" ht="36.75" customHeight="1">
      <c r="A4" s="34" t="s">
        <v>196</v>
      </c>
      <c r="B4" s="16">
        <f>SUM(F4,H4,D4)</f>
        <v>1046</v>
      </c>
      <c r="C4" s="33">
        <f>SUM(G4,I4,E4)</f>
        <v>100</v>
      </c>
      <c r="D4" s="16">
        <v>410</v>
      </c>
      <c r="E4" s="33">
        <f t="shared" ref="E4:E13" si="0">IFERROR(D4/$B4*100,"-")</f>
        <v>39.196940726577438</v>
      </c>
      <c r="F4" s="16">
        <v>491</v>
      </c>
      <c r="G4" s="33">
        <f t="shared" ref="G4:G13" si="1">IFERROR(F4/$B4*100,"-")</f>
        <v>46.940726577437857</v>
      </c>
      <c r="H4" s="16">
        <v>145</v>
      </c>
      <c r="I4" s="33">
        <f t="shared" ref="I4:I13" si="2">IFERROR(H4/$B4*100,"-")</f>
        <v>13.862332695984703</v>
      </c>
      <c r="L4" s="133"/>
    </row>
    <row r="5" spans="1:12" ht="36.75" customHeight="1">
      <c r="A5" s="34" t="s">
        <v>195</v>
      </c>
      <c r="B5" s="16">
        <f>SUM(F5,H5,D5)</f>
        <v>1208</v>
      </c>
      <c r="C5" s="33">
        <f>SUM(G5,I5,E5)</f>
        <v>100</v>
      </c>
      <c r="D5" s="16">
        <v>386</v>
      </c>
      <c r="E5" s="33">
        <f t="shared" si="0"/>
        <v>31.953642384105962</v>
      </c>
      <c r="F5" s="16">
        <v>634</v>
      </c>
      <c r="G5" s="33">
        <f t="shared" si="1"/>
        <v>52.483443708609265</v>
      </c>
      <c r="H5" s="16">
        <v>188</v>
      </c>
      <c r="I5" s="33">
        <f t="shared" si="2"/>
        <v>15.562913907284766</v>
      </c>
      <c r="L5" s="133"/>
    </row>
    <row r="6" spans="1:12" ht="36.75" customHeight="1">
      <c r="A6" s="34" t="s">
        <v>194</v>
      </c>
      <c r="B6" s="16">
        <f t="shared" ref="B6:B12" si="3">SUM(F6,H6,D6)</f>
        <v>1080</v>
      </c>
      <c r="C6" s="33">
        <f t="shared" ref="C6:C13" si="4">SUM(G6,I6,E6)</f>
        <v>100</v>
      </c>
      <c r="D6" s="16">
        <v>362</v>
      </c>
      <c r="E6" s="33">
        <f t="shared" si="0"/>
        <v>33.518518518518519</v>
      </c>
      <c r="F6" s="16">
        <v>550</v>
      </c>
      <c r="G6" s="33">
        <f t="shared" si="1"/>
        <v>50.925925925925931</v>
      </c>
      <c r="H6" s="16">
        <v>168</v>
      </c>
      <c r="I6" s="33">
        <f t="shared" si="2"/>
        <v>15.555555555555555</v>
      </c>
      <c r="L6" s="133"/>
    </row>
    <row r="7" spans="1:12" ht="36.75" customHeight="1">
      <c r="A7" s="34" t="s">
        <v>193</v>
      </c>
      <c r="B7" s="16">
        <f t="shared" si="3"/>
        <v>1188</v>
      </c>
      <c r="C7" s="33">
        <f t="shared" si="4"/>
        <v>100</v>
      </c>
      <c r="D7" s="16">
        <v>394</v>
      </c>
      <c r="E7" s="33">
        <f t="shared" si="0"/>
        <v>33.164983164983163</v>
      </c>
      <c r="F7" s="16">
        <v>551</v>
      </c>
      <c r="G7" s="33">
        <f t="shared" si="1"/>
        <v>46.380471380471384</v>
      </c>
      <c r="H7" s="16">
        <v>243</v>
      </c>
      <c r="I7" s="33">
        <f t="shared" si="2"/>
        <v>20.454545454545457</v>
      </c>
      <c r="L7" s="133"/>
    </row>
    <row r="8" spans="1:12" ht="36.75" customHeight="1">
      <c r="A8" s="34" t="s">
        <v>192</v>
      </c>
      <c r="B8" s="16">
        <f t="shared" si="3"/>
        <v>1373</v>
      </c>
      <c r="C8" s="33">
        <f t="shared" si="4"/>
        <v>99.999999999999986</v>
      </c>
      <c r="D8" s="16">
        <v>403</v>
      </c>
      <c r="E8" s="33">
        <f t="shared" si="0"/>
        <v>29.351784413692645</v>
      </c>
      <c r="F8" s="16">
        <v>630</v>
      </c>
      <c r="G8" s="33">
        <f t="shared" si="1"/>
        <v>45.884923525127455</v>
      </c>
      <c r="H8" s="16">
        <v>340</v>
      </c>
      <c r="I8" s="33">
        <f t="shared" si="2"/>
        <v>24.763292061179897</v>
      </c>
    </row>
    <row r="9" spans="1:12" ht="36.75" customHeight="1">
      <c r="A9" s="34" t="s">
        <v>191</v>
      </c>
      <c r="B9" s="16">
        <f t="shared" si="3"/>
        <v>1356</v>
      </c>
      <c r="C9" s="33">
        <f t="shared" si="4"/>
        <v>99.999999999999986</v>
      </c>
      <c r="D9" s="16">
        <v>465</v>
      </c>
      <c r="E9" s="33">
        <f t="shared" si="0"/>
        <v>34.292035398230084</v>
      </c>
      <c r="F9" s="16">
        <v>591</v>
      </c>
      <c r="G9" s="33">
        <f t="shared" si="1"/>
        <v>43.584070796460175</v>
      </c>
      <c r="H9" s="16">
        <v>300</v>
      </c>
      <c r="I9" s="33">
        <f t="shared" si="2"/>
        <v>22.123893805309734</v>
      </c>
      <c r="L9" s="133"/>
    </row>
    <row r="10" spans="1:12" ht="36.75" customHeight="1">
      <c r="A10" s="34" t="s">
        <v>190</v>
      </c>
      <c r="B10" s="16">
        <f t="shared" si="3"/>
        <v>1275</v>
      </c>
      <c r="C10" s="33">
        <f t="shared" si="4"/>
        <v>100</v>
      </c>
      <c r="D10" s="16">
        <v>477</v>
      </c>
      <c r="E10" s="33">
        <f t="shared" si="0"/>
        <v>37.411764705882355</v>
      </c>
      <c r="F10" s="16">
        <v>549</v>
      </c>
      <c r="G10" s="33">
        <f t="shared" si="1"/>
        <v>43.058823529411768</v>
      </c>
      <c r="H10" s="16">
        <v>249</v>
      </c>
      <c r="I10" s="33">
        <f t="shared" si="2"/>
        <v>19.52941176470588</v>
      </c>
      <c r="L10" s="133"/>
    </row>
    <row r="11" spans="1:12" ht="36.75" customHeight="1">
      <c r="A11" s="34" t="s">
        <v>189</v>
      </c>
      <c r="B11" s="16">
        <f t="shared" si="3"/>
        <v>1500</v>
      </c>
      <c r="C11" s="33">
        <f t="shared" si="4"/>
        <v>100</v>
      </c>
      <c r="D11" s="16">
        <v>616</v>
      </c>
      <c r="E11" s="33">
        <f t="shared" si="0"/>
        <v>41.06666666666667</v>
      </c>
      <c r="F11" s="16">
        <v>658</v>
      </c>
      <c r="G11" s="33">
        <f t="shared" si="1"/>
        <v>43.866666666666667</v>
      </c>
      <c r="H11" s="16">
        <v>226</v>
      </c>
      <c r="I11" s="33">
        <f t="shared" si="2"/>
        <v>15.066666666666666</v>
      </c>
      <c r="L11" s="133"/>
    </row>
    <row r="12" spans="1:12" ht="36.75" customHeight="1">
      <c r="A12" s="34" t="s">
        <v>309</v>
      </c>
      <c r="B12" s="16">
        <f t="shared" si="3"/>
        <v>1190</v>
      </c>
      <c r="C12" s="33">
        <f t="shared" si="4"/>
        <v>100</v>
      </c>
      <c r="D12" s="16">
        <v>505</v>
      </c>
      <c r="E12" s="33">
        <f t="shared" si="0"/>
        <v>42.436974789915965</v>
      </c>
      <c r="F12" s="16">
        <v>524</v>
      </c>
      <c r="G12" s="33">
        <f t="shared" si="1"/>
        <v>44.033613445378151</v>
      </c>
      <c r="H12" s="16">
        <v>161</v>
      </c>
      <c r="I12" s="33">
        <f t="shared" si="2"/>
        <v>13.529411764705882</v>
      </c>
      <c r="L12" s="133"/>
    </row>
    <row r="13" spans="1:12" ht="36.75" customHeight="1">
      <c r="A13" s="35" t="s">
        <v>349</v>
      </c>
      <c r="B13" s="36">
        <v>1380</v>
      </c>
      <c r="C13" s="82">
        <f t="shared" si="4"/>
        <v>100</v>
      </c>
      <c r="D13" s="36">
        <v>622</v>
      </c>
      <c r="E13" s="82">
        <f t="shared" si="0"/>
        <v>45.072463768115945</v>
      </c>
      <c r="F13" s="36">
        <v>580</v>
      </c>
      <c r="G13" s="82">
        <f t="shared" si="1"/>
        <v>42.028985507246375</v>
      </c>
      <c r="H13" s="36">
        <v>178</v>
      </c>
      <c r="I13" s="82">
        <f t="shared" si="2"/>
        <v>12.89855072463768</v>
      </c>
      <c r="L13" s="133"/>
    </row>
    <row r="14" spans="1:12">
      <c r="A14" s="80" t="s">
        <v>287</v>
      </c>
    </row>
  </sheetData>
  <mergeCells count="6">
    <mergeCell ref="A1:I1"/>
    <mergeCell ref="A2:A3"/>
    <mergeCell ref="B2:C2"/>
    <mergeCell ref="H2:I2"/>
    <mergeCell ref="D2:E2"/>
    <mergeCell ref="F2:G2"/>
  </mergeCells>
  <phoneticPr fontId="3" type="noConversion"/>
  <hyperlinks>
    <hyperlink ref="J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62"/>
  <sheetViews>
    <sheetView showGridLines="0" zoomScale="90" zoomScaleNormal="90" workbookViewId="0">
      <pane xSplit="1" ySplit="3" topLeftCell="P4" activePane="bottomRight" state="frozen"/>
      <selection activeCell="K11" sqref="K11"/>
      <selection pane="topRight" activeCell="K11" sqref="K11"/>
      <selection pane="bottomLeft" activeCell="K11" sqref="K11"/>
      <selection pane="bottomRight" sqref="A1:U1"/>
    </sheetView>
  </sheetViews>
  <sheetFormatPr defaultColWidth="9" defaultRowHeight="15.75"/>
  <cols>
    <col min="1" max="1" width="48.625" style="76" customWidth="1"/>
    <col min="2" max="2" width="10.625" style="76" customWidth="1"/>
    <col min="3" max="3" width="10.625" style="25" customWidth="1"/>
    <col min="4" max="4" width="10.625" style="26" customWidth="1"/>
    <col min="5" max="5" width="10.625" style="25" customWidth="1"/>
    <col min="6" max="6" width="10.625" style="26" customWidth="1"/>
    <col min="7" max="7" width="10.625" style="25" customWidth="1"/>
    <col min="8" max="8" width="10.625" style="26" customWidth="1"/>
    <col min="9" max="9" width="10.625" style="25" customWidth="1"/>
    <col min="10" max="10" width="10.625" style="26" customWidth="1"/>
    <col min="11" max="11" width="10.625" style="25" customWidth="1"/>
    <col min="12" max="12" width="10.625" style="26" customWidth="1"/>
    <col min="13" max="13" width="10.625" style="25" customWidth="1"/>
    <col min="14" max="14" width="10.625" style="26" customWidth="1"/>
    <col min="15" max="15" width="10.625" style="25" customWidth="1"/>
    <col min="16" max="16" width="10.625" style="26" customWidth="1"/>
    <col min="17" max="17" width="10.625" style="25" customWidth="1"/>
    <col min="18" max="18" width="10.625" style="26" customWidth="1"/>
    <col min="19" max="19" width="10.625" style="25" customWidth="1"/>
    <col min="20" max="20" width="10.625" style="26" customWidth="1"/>
    <col min="21" max="21" width="10.625" style="25" customWidth="1"/>
    <col min="22" max="22" width="13.375" style="24" bestFit="1" customWidth="1"/>
    <col min="23" max="23" width="9.125" style="24" bestFit="1" customWidth="1"/>
    <col min="24" max="16384" width="9" style="24"/>
  </cols>
  <sheetData>
    <row r="1" spans="1:22" ht="20.25">
      <c r="A1" s="175" t="s">
        <v>343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65" t="s">
        <v>447</v>
      </c>
    </row>
    <row r="2" spans="1:22" ht="16.5">
      <c r="A2" s="83"/>
      <c r="B2" s="177" t="s">
        <v>128</v>
      </c>
      <c r="C2" s="177"/>
      <c r="D2" s="177" t="s">
        <v>127</v>
      </c>
      <c r="E2" s="177"/>
      <c r="F2" s="177" t="s">
        <v>126</v>
      </c>
      <c r="G2" s="177"/>
      <c r="H2" s="177" t="s">
        <v>125</v>
      </c>
      <c r="I2" s="177"/>
      <c r="J2" s="177" t="s">
        <v>124</v>
      </c>
      <c r="K2" s="177"/>
      <c r="L2" s="177" t="s">
        <v>123</v>
      </c>
      <c r="M2" s="177"/>
      <c r="N2" s="177" t="s">
        <v>122</v>
      </c>
      <c r="O2" s="177"/>
      <c r="P2" s="177" t="s">
        <v>121</v>
      </c>
      <c r="Q2" s="177"/>
      <c r="R2" s="177" t="s">
        <v>308</v>
      </c>
      <c r="S2" s="177"/>
      <c r="T2" s="177" t="s">
        <v>349</v>
      </c>
      <c r="U2" s="177"/>
    </row>
    <row r="3" spans="1:22" ht="16.5">
      <c r="A3" s="72"/>
      <c r="B3" s="88" t="s">
        <v>242</v>
      </c>
      <c r="C3" s="89" t="s">
        <v>243</v>
      </c>
      <c r="D3" s="88" t="s">
        <v>242</v>
      </c>
      <c r="E3" s="89" t="s">
        <v>243</v>
      </c>
      <c r="F3" s="88" t="s">
        <v>242</v>
      </c>
      <c r="G3" s="89" t="s">
        <v>243</v>
      </c>
      <c r="H3" s="88" t="s">
        <v>242</v>
      </c>
      <c r="I3" s="89" t="s">
        <v>243</v>
      </c>
      <c r="J3" s="88" t="s">
        <v>242</v>
      </c>
      <c r="K3" s="89" t="s">
        <v>243</v>
      </c>
      <c r="L3" s="88" t="s">
        <v>242</v>
      </c>
      <c r="M3" s="89" t="s">
        <v>243</v>
      </c>
      <c r="N3" s="88" t="s">
        <v>242</v>
      </c>
      <c r="O3" s="89" t="s">
        <v>243</v>
      </c>
      <c r="P3" s="88" t="s">
        <v>242</v>
      </c>
      <c r="Q3" s="89" t="s">
        <v>243</v>
      </c>
      <c r="R3" s="88" t="s">
        <v>242</v>
      </c>
      <c r="S3" s="89" t="s">
        <v>243</v>
      </c>
      <c r="T3" s="88" t="s">
        <v>242</v>
      </c>
      <c r="U3" s="89" t="s">
        <v>243</v>
      </c>
    </row>
    <row r="4" spans="1:22" ht="16.5">
      <c r="A4" s="84" t="s">
        <v>120</v>
      </c>
      <c r="B4" s="27">
        <v>208630</v>
      </c>
      <c r="C4" s="22">
        <f>SUM(C5:C157)</f>
        <v>99.999999999999929</v>
      </c>
      <c r="D4" s="27">
        <v>209752</v>
      </c>
      <c r="E4" s="22">
        <f>SUM(E5:E157)</f>
        <v>99.999999999999986</v>
      </c>
      <c r="F4" s="27">
        <v>193943</v>
      </c>
      <c r="G4" s="22">
        <f>SUM(G5:G157)</f>
        <v>100.00000000000004</v>
      </c>
      <c r="H4" s="27">
        <v>191889</v>
      </c>
      <c r="I4" s="22">
        <f>SUM(I5:I157)</f>
        <v>100.00000000000016</v>
      </c>
      <c r="J4" s="27">
        <v>188570</v>
      </c>
      <c r="K4" s="22">
        <f>SUM(K5:K157)</f>
        <v>100.00000000000004</v>
      </c>
      <c r="L4" s="27">
        <v>186936</v>
      </c>
      <c r="M4" s="22">
        <f>SUM(M5:M157)</f>
        <v>99.999999999999957</v>
      </c>
      <c r="N4" s="27">
        <v>184812</v>
      </c>
      <c r="O4" s="22">
        <f>SUM(O5:O157)</f>
        <v>100.00000000000016</v>
      </c>
      <c r="P4" s="27">
        <v>190198</v>
      </c>
      <c r="Q4" s="22">
        <f>SUM(Q5:Q157)</f>
        <v>100.00000000000001</v>
      </c>
      <c r="R4" s="27">
        <v>201083</v>
      </c>
      <c r="S4" s="22">
        <f>SUM(S5:S157)</f>
        <v>100.00000000000006</v>
      </c>
      <c r="T4" s="27">
        <f>SUM(T5:T157)</f>
        <v>229039</v>
      </c>
      <c r="U4" s="22">
        <f>SUM(U5:U157)</f>
        <v>99.999999999999957</v>
      </c>
    </row>
    <row r="5" spans="1:22" ht="16.5" customHeight="1">
      <c r="A5" s="84" t="s">
        <v>119</v>
      </c>
      <c r="B5" s="25">
        <v>24433</v>
      </c>
      <c r="C5" s="26">
        <f t="shared" ref="C5:C32" si="0">IFERROR(B5/B$4*100,"-")</f>
        <v>11.71116330345588</v>
      </c>
      <c r="D5" s="25">
        <v>30886</v>
      </c>
      <c r="E5" s="26">
        <f t="shared" ref="E5:E32" si="1">IFERROR(D5/D$4*100,"-")</f>
        <v>14.725008581562991</v>
      </c>
      <c r="F5" s="25">
        <v>31716</v>
      </c>
      <c r="G5" s="26">
        <f t="shared" ref="G5:G32" si="2">IFERROR(F5/F$4*100,"-")</f>
        <v>16.353258431601038</v>
      </c>
      <c r="H5" s="25">
        <v>36211</v>
      </c>
      <c r="I5" s="26">
        <f t="shared" ref="I5:I32" si="3">IFERROR(H5/H$4*100,"-")</f>
        <v>18.870805517773295</v>
      </c>
      <c r="J5" s="25">
        <v>37257</v>
      </c>
      <c r="K5" s="26">
        <f t="shared" ref="K5:K32" si="4">IFERROR(J5/J$4*100,"-")</f>
        <v>19.757649679164235</v>
      </c>
      <c r="L5" s="25">
        <v>35718</v>
      </c>
      <c r="M5" s="26">
        <f t="shared" ref="M5:M32" si="5">IFERROR(L5/L$4*100,"-")</f>
        <v>19.107074078829118</v>
      </c>
      <c r="N5" s="28">
        <v>34482</v>
      </c>
      <c r="O5" s="26">
        <f t="shared" ref="O5:O32" si="6">IFERROR(N5/N$4*100,"-")</f>
        <v>18.657879358483214</v>
      </c>
      <c r="P5" s="28">
        <v>36952</v>
      </c>
      <c r="Q5" s="26">
        <f t="shared" ref="Q5:Q32" si="7">IFERROR(P5/P$4*100,"-")</f>
        <v>19.428174849367501</v>
      </c>
      <c r="R5" s="28">
        <v>44674</v>
      </c>
      <c r="S5" s="26">
        <f t="shared" ref="S5:S32" si="8">IFERROR(R5/R$4*100,"-")</f>
        <v>22.216696587976109</v>
      </c>
      <c r="T5" s="28">
        <v>53062</v>
      </c>
      <c r="U5" s="26">
        <f t="shared" ref="U5:U36" si="9">IFERROR(T5/T$4*100,"-")</f>
        <v>23.167233527914462</v>
      </c>
    </row>
    <row r="6" spans="1:22" ht="16.5" customHeight="1">
      <c r="A6" s="85" t="s">
        <v>131</v>
      </c>
      <c r="B6" s="25">
        <v>86684</v>
      </c>
      <c r="C6" s="26">
        <f t="shared" si="0"/>
        <v>41.549154004697307</v>
      </c>
      <c r="D6" s="25">
        <v>79861</v>
      </c>
      <c r="E6" s="26">
        <f t="shared" si="1"/>
        <v>38.074011213242301</v>
      </c>
      <c r="F6" s="25">
        <v>70070</v>
      </c>
      <c r="G6" s="26">
        <f t="shared" si="2"/>
        <v>36.129171973208621</v>
      </c>
      <c r="H6" s="25">
        <v>61271</v>
      </c>
      <c r="I6" s="26">
        <f t="shared" si="3"/>
        <v>31.930438951685609</v>
      </c>
      <c r="J6" s="25">
        <v>55391</v>
      </c>
      <c r="K6" s="26">
        <f t="shared" si="4"/>
        <v>29.374237683618816</v>
      </c>
      <c r="L6" s="25">
        <v>51168</v>
      </c>
      <c r="M6" s="26">
        <f t="shared" si="5"/>
        <v>27.371934779817693</v>
      </c>
      <c r="N6" s="25">
        <v>45488</v>
      </c>
      <c r="O6" s="26">
        <f t="shared" si="6"/>
        <v>24.613120360149772</v>
      </c>
      <c r="P6" s="28">
        <v>40514</v>
      </c>
      <c r="Q6" s="26">
        <f t="shared" si="7"/>
        <v>21.300960052156174</v>
      </c>
      <c r="R6" s="28">
        <v>38633</v>
      </c>
      <c r="S6" s="26">
        <f t="shared" si="8"/>
        <v>19.212464504707011</v>
      </c>
      <c r="T6" s="28">
        <v>41587</v>
      </c>
      <c r="U6" s="26">
        <f t="shared" si="9"/>
        <v>18.157169739651327</v>
      </c>
    </row>
    <row r="7" spans="1:22" ht="16.5" customHeight="1">
      <c r="A7" s="84" t="s">
        <v>118</v>
      </c>
      <c r="B7" s="25">
        <v>15107</v>
      </c>
      <c r="C7" s="26">
        <f t="shared" si="0"/>
        <v>7.2410487465848634</v>
      </c>
      <c r="D7" s="25">
        <v>15033</v>
      </c>
      <c r="E7" s="26">
        <f t="shared" si="1"/>
        <v>7.1670353560395137</v>
      </c>
      <c r="F7" s="25">
        <v>15476</v>
      </c>
      <c r="G7" s="26">
        <f t="shared" si="2"/>
        <v>7.9796641281201177</v>
      </c>
      <c r="H7" s="25">
        <v>15956</v>
      </c>
      <c r="I7" s="26">
        <f t="shared" si="3"/>
        <v>8.3152239054870272</v>
      </c>
      <c r="J7" s="25">
        <v>16136</v>
      </c>
      <c r="K7" s="26">
        <f t="shared" si="4"/>
        <v>8.5570345229888094</v>
      </c>
      <c r="L7" s="25">
        <v>17572</v>
      </c>
      <c r="M7" s="26">
        <f t="shared" si="5"/>
        <v>9.4000085590790423</v>
      </c>
      <c r="N7" s="28">
        <v>19267</v>
      </c>
      <c r="O7" s="26">
        <f t="shared" si="6"/>
        <v>10.425188840551479</v>
      </c>
      <c r="P7" s="28">
        <v>19828</v>
      </c>
      <c r="Q7" s="26">
        <f t="shared" si="7"/>
        <v>10.424925603844414</v>
      </c>
      <c r="R7" s="28">
        <v>22508</v>
      </c>
      <c r="S7" s="26">
        <f t="shared" si="8"/>
        <v>11.193387805035732</v>
      </c>
      <c r="T7" s="28">
        <v>24753</v>
      </c>
      <c r="U7" s="26">
        <f t="shared" si="9"/>
        <v>10.807329756067743</v>
      </c>
    </row>
    <row r="8" spans="1:22" ht="16.5" customHeight="1">
      <c r="A8" s="84" t="s">
        <v>304</v>
      </c>
      <c r="B8" s="25">
        <v>14827</v>
      </c>
      <c r="C8" s="26">
        <f t="shared" si="0"/>
        <v>7.1068398600393046</v>
      </c>
      <c r="D8" s="25">
        <v>13556</v>
      </c>
      <c r="E8" s="26">
        <f t="shared" si="1"/>
        <v>6.4628704374690109</v>
      </c>
      <c r="F8" s="25">
        <v>13129</v>
      </c>
      <c r="G8" s="26">
        <f t="shared" si="2"/>
        <v>6.7695147543350362</v>
      </c>
      <c r="H8" s="25">
        <v>14217</v>
      </c>
      <c r="I8" s="26">
        <f t="shared" si="3"/>
        <v>7.4089708112502537</v>
      </c>
      <c r="J8" s="25">
        <v>14157</v>
      </c>
      <c r="K8" s="26">
        <f t="shared" si="4"/>
        <v>7.5075568754308746</v>
      </c>
      <c r="L8" s="25">
        <v>14704</v>
      </c>
      <c r="M8" s="26">
        <f t="shared" si="5"/>
        <v>7.865793640604271</v>
      </c>
      <c r="N8" s="28">
        <v>16480</v>
      </c>
      <c r="O8" s="26">
        <f t="shared" si="6"/>
        <v>8.9171698807436748</v>
      </c>
      <c r="P8" s="28">
        <v>15865</v>
      </c>
      <c r="Q8" s="26">
        <f t="shared" si="7"/>
        <v>8.341307479573917</v>
      </c>
      <c r="R8" s="28">
        <v>16052</v>
      </c>
      <c r="S8" s="26">
        <f t="shared" si="8"/>
        <v>7.9827732826743185</v>
      </c>
      <c r="T8" s="28">
        <v>17400</v>
      </c>
      <c r="U8" s="26">
        <f t="shared" si="9"/>
        <v>7.596959469784621</v>
      </c>
    </row>
    <row r="9" spans="1:22" ht="16.5" customHeight="1">
      <c r="A9" s="84" t="s">
        <v>117</v>
      </c>
      <c r="B9" s="25">
        <v>6695</v>
      </c>
      <c r="C9" s="26">
        <f t="shared" si="0"/>
        <v>3.2090303407947087</v>
      </c>
      <c r="D9" s="25">
        <v>6555</v>
      </c>
      <c r="E9" s="26">
        <f t="shared" si="1"/>
        <v>3.1251191883748426</v>
      </c>
      <c r="F9" s="25">
        <v>6966</v>
      </c>
      <c r="G9" s="26">
        <f t="shared" si="2"/>
        <v>3.5917769653970497</v>
      </c>
      <c r="H9" s="25">
        <v>7828</v>
      </c>
      <c r="I9" s="26">
        <f t="shared" si="3"/>
        <v>4.0794417606011812</v>
      </c>
      <c r="J9" s="25">
        <v>8253</v>
      </c>
      <c r="K9" s="26">
        <f t="shared" si="4"/>
        <v>4.3766240653338286</v>
      </c>
      <c r="L9" s="25">
        <v>9103</v>
      </c>
      <c r="M9" s="26">
        <f t="shared" si="5"/>
        <v>4.8695810330808404</v>
      </c>
      <c r="N9" s="28">
        <v>10047</v>
      </c>
      <c r="O9" s="26">
        <f t="shared" si="6"/>
        <v>5.4363353029024095</v>
      </c>
      <c r="P9" s="28">
        <v>11302</v>
      </c>
      <c r="Q9" s="26">
        <f t="shared" si="7"/>
        <v>5.9422286249066767</v>
      </c>
      <c r="R9" s="28">
        <v>13614</v>
      </c>
      <c r="S9" s="26">
        <f t="shared" si="8"/>
        <v>6.7703386163922366</v>
      </c>
      <c r="T9" s="28">
        <v>16393</v>
      </c>
      <c r="U9" s="26">
        <f t="shared" si="9"/>
        <v>7.1572963556424885</v>
      </c>
    </row>
    <row r="10" spans="1:22" ht="16.5" customHeight="1">
      <c r="A10" s="85" t="s">
        <v>435</v>
      </c>
      <c r="B10" s="25">
        <v>4583</v>
      </c>
      <c r="C10" s="26">
        <f t="shared" si="0"/>
        <v>2.1967118822796339</v>
      </c>
      <c r="D10" s="25">
        <v>4922</v>
      </c>
      <c r="E10" s="26">
        <f t="shared" si="1"/>
        <v>2.3465807239025134</v>
      </c>
      <c r="F10" s="25">
        <v>5008</v>
      </c>
      <c r="G10" s="26">
        <f t="shared" si="2"/>
        <v>2.5822019871818007</v>
      </c>
      <c r="H10" s="25">
        <v>5592</v>
      </c>
      <c r="I10" s="26">
        <f t="shared" si="3"/>
        <v>2.9141847630661477</v>
      </c>
      <c r="J10" s="25">
        <v>7141</v>
      </c>
      <c r="K10" s="26">
        <f t="shared" si="4"/>
        <v>3.786922628201729</v>
      </c>
      <c r="L10" s="25">
        <v>8021</v>
      </c>
      <c r="M10" s="26">
        <f t="shared" si="5"/>
        <v>4.2907733127915435</v>
      </c>
      <c r="N10" s="28">
        <v>8532</v>
      </c>
      <c r="O10" s="26">
        <f t="shared" si="6"/>
        <v>4.6165833387442374</v>
      </c>
      <c r="P10" s="28">
        <v>9548</v>
      </c>
      <c r="Q10" s="26">
        <f t="shared" si="7"/>
        <v>5.0200317563801926</v>
      </c>
      <c r="R10" s="28">
        <v>9751</v>
      </c>
      <c r="S10" s="26">
        <f t="shared" si="8"/>
        <v>4.8492413580461804</v>
      </c>
      <c r="T10" s="28">
        <v>10599</v>
      </c>
      <c r="U10" s="26">
        <f t="shared" si="9"/>
        <v>4.6275961735774258</v>
      </c>
    </row>
    <row r="11" spans="1:22" ht="16.5" customHeight="1">
      <c r="A11" s="84" t="s">
        <v>116</v>
      </c>
      <c r="B11" s="25">
        <v>6673</v>
      </c>
      <c r="C11" s="26">
        <f t="shared" si="0"/>
        <v>3.1984853568518425</v>
      </c>
      <c r="D11" s="25">
        <v>6601</v>
      </c>
      <c r="E11" s="26">
        <f t="shared" si="1"/>
        <v>3.147049849345894</v>
      </c>
      <c r="F11" s="25">
        <v>5850</v>
      </c>
      <c r="G11" s="26">
        <f t="shared" si="2"/>
        <v>3.0163501647391242</v>
      </c>
      <c r="H11" s="25">
        <v>6306</v>
      </c>
      <c r="I11" s="26">
        <f t="shared" si="3"/>
        <v>3.2862748776636495</v>
      </c>
      <c r="J11" s="25">
        <v>6642</v>
      </c>
      <c r="K11" s="26">
        <f t="shared" si="4"/>
        <v>3.5222994113591768</v>
      </c>
      <c r="L11" s="25">
        <v>7665</v>
      </c>
      <c r="M11" s="26">
        <f t="shared" si="5"/>
        <v>4.1003338040826804</v>
      </c>
      <c r="N11" s="28">
        <v>7962</v>
      </c>
      <c r="O11" s="26">
        <f t="shared" si="6"/>
        <v>4.3081618076748267</v>
      </c>
      <c r="P11" s="28">
        <v>8407</v>
      </c>
      <c r="Q11" s="26">
        <f t="shared" si="7"/>
        <v>4.4201306007423842</v>
      </c>
      <c r="R11" s="28">
        <v>8737</v>
      </c>
      <c r="S11" s="26">
        <f t="shared" si="8"/>
        <v>4.3449719767459207</v>
      </c>
      <c r="T11" s="28">
        <v>10538</v>
      </c>
      <c r="U11" s="26">
        <f t="shared" si="9"/>
        <v>4.6009631547465712</v>
      </c>
    </row>
    <row r="12" spans="1:22" ht="16.5" customHeight="1">
      <c r="A12" s="84" t="s">
        <v>115</v>
      </c>
      <c r="B12" s="25">
        <v>6356</v>
      </c>
      <c r="C12" s="26">
        <f t="shared" si="0"/>
        <v>3.0465417245841921</v>
      </c>
      <c r="D12" s="25">
        <v>6194</v>
      </c>
      <c r="E12" s="26">
        <f t="shared" si="1"/>
        <v>2.9530111751020254</v>
      </c>
      <c r="F12" s="25">
        <v>5594</v>
      </c>
      <c r="G12" s="26">
        <f t="shared" si="2"/>
        <v>2.8843526190684892</v>
      </c>
      <c r="H12" s="25">
        <v>5714</v>
      </c>
      <c r="I12" s="26">
        <f t="shared" si="3"/>
        <v>2.9777631860085778</v>
      </c>
      <c r="J12" s="25">
        <v>5772</v>
      </c>
      <c r="K12" s="26">
        <f t="shared" si="4"/>
        <v>3.0609322797899985</v>
      </c>
      <c r="L12" s="25">
        <v>5934</v>
      </c>
      <c r="M12" s="26">
        <f t="shared" si="5"/>
        <v>3.1743484401078446</v>
      </c>
      <c r="N12" s="28">
        <v>5787</v>
      </c>
      <c r="O12" s="26">
        <f t="shared" si="6"/>
        <v>3.1312901759626</v>
      </c>
      <c r="P12" s="28">
        <v>5807</v>
      </c>
      <c r="Q12" s="26">
        <f t="shared" si="7"/>
        <v>3.0531341023564917</v>
      </c>
      <c r="R12" s="28">
        <v>6548</v>
      </c>
      <c r="S12" s="26">
        <f t="shared" si="8"/>
        <v>3.2563667739192272</v>
      </c>
      <c r="T12" s="28">
        <v>7434</v>
      </c>
      <c r="U12" s="26">
        <f t="shared" si="9"/>
        <v>3.2457354424355676</v>
      </c>
    </row>
    <row r="13" spans="1:22" ht="16.5" customHeight="1">
      <c r="A13" s="84" t="s">
        <v>303</v>
      </c>
      <c r="B13" s="25">
        <v>5540</v>
      </c>
      <c r="C13" s="26">
        <f t="shared" si="0"/>
        <v>2.6554186837942773</v>
      </c>
      <c r="D13" s="25">
        <v>5213</v>
      </c>
      <c r="E13" s="26">
        <f t="shared" si="1"/>
        <v>2.4853159922193826</v>
      </c>
      <c r="F13" s="25">
        <v>5325</v>
      </c>
      <c r="G13" s="26">
        <f t="shared" si="2"/>
        <v>2.7456520730317671</v>
      </c>
      <c r="H13" s="25">
        <v>5451</v>
      </c>
      <c r="I13" s="26">
        <f t="shared" si="3"/>
        <v>2.840704782452355</v>
      </c>
      <c r="J13" s="25">
        <v>5866</v>
      </c>
      <c r="K13" s="26">
        <f t="shared" si="4"/>
        <v>3.1107811422813811</v>
      </c>
      <c r="L13" s="25">
        <v>6225</v>
      </c>
      <c r="M13" s="26">
        <f t="shared" si="5"/>
        <v>3.3300166902041344</v>
      </c>
      <c r="N13" s="2">
        <v>6384</v>
      </c>
      <c r="O13" s="26">
        <f t="shared" si="6"/>
        <v>3.4543211479774039</v>
      </c>
      <c r="P13" s="2">
        <v>6061</v>
      </c>
      <c r="Q13" s="26">
        <f t="shared" si="7"/>
        <v>3.1866791448911136</v>
      </c>
      <c r="R13" s="2">
        <v>5885</v>
      </c>
      <c r="S13" s="26">
        <f t="shared" si="8"/>
        <v>2.9266521784536734</v>
      </c>
      <c r="T13" s="2">
        <v>6496</v>
      </c>
      <c r="U13" s="26">
        <f t="shared" si="9"/>
        <v>2.8361982020529255</v>
      </c>
    </row>
    <row r="14" spans="1:22" ht="16.5" customHeight="1">
      <c r="A14" s="84" t="s">
        <v>114</v>
      </c>
      <c r="B14" s="25">
        <v>2815</v>
      </c>
      <c r="C14" s="26">
        <f t="shared" si="0"/>
        <v>1.3492786272348176</v>
      </c>
      <c r="D14" s="25">
        <v>2914</v>
      </c>
      <c r="E14" s="26">
        <f t="shared" si="1"/>
        <v>1.3892596971661773</v>
      </c>
      <c r="F14" s="25">
        <v>2968</v>
      </c>
      <c r="G14" s="26">
        <f t="shared" si="2"/>
        <v>1.5303465451189266</v>
      </c>
      <c r="H14" s="25">
        <v>3195</v>
      </c>
      <c r="I14" s="26">
        <f t="shared" si="3"/>
        <v>1.6650250926316779</v>
      </c>
      <c r="J14" s="25">
        <v>2967</v>
      </c>
      <c r="K14" s="26">
        <f t="shared" si="4"/>
        <v>1.5734210107652329</v>
      </c>
      <c r="L14" s="25">
        <v>2953</v>
      </c>
      <c r="M14" s="26">
        <f t="shared" si="5"/>
        <v>1.5796850258912138</v>
      </c>
      <c r="N14" s="2">
        <v>3105</v>
      </c>
      <c r="O14" s="26">
        <f t="shared" si="6"/>
        <v>1.680085708720213</v>
      </c>
      <c r="P14" s="2">
        <v>3995</v>
      </c>
      <c r="Q14" s="26">
        <f t="shared" si="7"/>
        <v>2.1004426965583236</v>
      </c>
      <c r="R14" s="2">
        <v>3902</v>
      </c>
      <c r="S14" s="26">
        <f t="shared" si="8"/>
        <v>1.9404922345499125</v>
      </c>
      <c r="T14" s="2">
        <v>4272</v>
      </c>
      <c r="U14" s="26">
        <f t="shared" si="9"/>
        <v>1.8651845318919484</v>
      </c>
    </row>
    <row r="15" spans="1:22" ht="16.5" customHeight="1">
      <c r="A15" s="84" t="s">
        <v>113</v>
      </c>
      <c r="B15" s="25">
        <v>2067</v>
      </c>
      <c r="C15" s="26">
        <f t="shared" si="0"/>
        <v>0.9907491731773953</v>
      </c>
      <c r="D15" s="25">
        <v>1981</v>
      </c>
      <c r="E15" s="26">
        <f t="shared" si="1"/>
        <v>0.94444868225332779</v>
      </c>
      <c r="F15" s="25">
        <v>2326</v>
      </c>
      <c r="G15" s="26">
        <f t="shared" si="2"/>
        <v>1.199321450116787</v>
      </c>
      <c r="H15" s="25">
        <v>2557</v>
      </c>
      <c r="I15" s="26">
        <f t="shared" si="3"/>
        <v>1.3325412087196242</v>
      </c>
      <c r="J15" s="25">
        <v>2773</v>
      </c>
      <c r="K15" s="26">
        <f t="shared" si="4"/>
        <v>1.470541443495784</v>
      </c>
      <c r="L15" s="25">
        <v>2714</v>
      </c>
      <c r="M15" s="26">
        <f t="shared" si="5"/>
        <v>1.4518337826849832</v>
      </c>
      <c r="N15" s="2">
        <v>2756</v>
      </c>
      <c r="O15" s="26">
        <f t="shared" si="6"/>
        <v>1.4912451572408718</v>
      </c>
      <c r="P15" s="2">
        <v>3142</v>
      </c>
      <c r="Q15" s="26">
        <f t="shared" si="7"/>
        <v>1.6519626915109518</v>
      </c>
      <c r="R15" s="2">
        <v>3219</v>
      </c>
      <c r="S15" s="26">
        <f t="shared" si="8"/>
        <v>1.6008314974413549</v>
      </c>
      <c r="T15" s="2">
        <v>3423</v>
      </c>
      <c r="U15" s="26">
        <f t="shared" si="9"/>
        <v>1.4945053025903885</v>
      </c>
    </row>
    <row r="16" spans="1:22" ht="16.5" customHeight="1">
      <c r="A16" s="84" t="s">
        <v>112</v>
      </c>
      <c r="B16" s="25">
        <v>3201</v>
      </c>
      <c r="C16" s="26">
        <f t="shared" si="0"/>
        <v>1.5342951636869098</v>
      </c>
      <c r="D16" s="25">
        <v>3434</v>
      </c>
      <c r="E16" s="26">
        <f t="shared" si="1"/>
        <v>1.6371715168389336</v>
      </c>
      <c r="F16" s="25">
        <v>3244</v>
      </c>
      <c r="G16" s="26">
        <f t="shared" si="2"/>
        <v>1.67265639904508</v>
      </c>
      <c r="H16" s="25">
        <v>3158</v>
      </c>
      <c r="I16" s="26">
        <f t="shared" si="3"/>
        <v>1.6457431119032357</v>
      </c>
      <c r="J16" s="25">
        <v>3286</v>
      </c>
      <c r="K16" s="26">
        <f t="shared" si="4"/>
        <v>1.742588959007265</v>
      </c>
      <c r="L16" s="25">
        <v>3032</v>
      </c>
      <c r="M16" s="26">
        <f t="shared" si="5"/>
        <v>1.6219454786664953</v>
      </c>
      <c r="N16" s="2">
        <v>2836</v>
      </c>
      <c r="O16" s="26">
        <f t="shared" si="6"/>
        <v>1.5345323896716663</v>
      </c>
      <c r="P16" s="2">
        <v>2945</v>
      </c>
      <c r="Q16" s="26">
        <f t="shared" si="7"/>
        <v>1.5483864183640208</v>
      </c>
      <c r="R16" s="2">
        <v>2970</v>
      </c>
      <c r="S16" s="26">
        <f t="shared" si="8"/>
        <v>1.477002033985966</v>
      </c>
      <c r="T16" s="2">
        <v>3412</v>
      </c>
      <c r="U16" s="26">
        <f t="shared" si="9"/>
        <v>1.4897026270635132</v>
      </c>
    </row>
    <row r="17" spans="1:21" ht="16.5" customHeight="1">
      <c r="A17" s="84" t="s">
        <v>105</v>
      </c>
      <c r="B17" s="25">
        <v>14</v>
      </c>
      <c r="C17" s="26">
        <f t="shared" si="0"/>
        <v>6.7104443272779568E-3</v>
      </c>
      <c r="D17" s="25">
        <v>36</v>
      </c>
      <c r="E17" s="26">
        <f t="shared" si="1"/>
        <v>1.7163125977344672E-2</v>
      </c>
      <c r="F17" s="25">
        <v>28</v>
      </c>
      <c r="G17" s="26">
        <f t="shared" si="2"/>
        <v>1.4437231557725723E-2</v>
      </c>
      <c r="H17" s="25">
        <v>18</v>
      </c>
      <c r="I17" s="26">
        <f t="shared" si="3"/>
        <v>9.3804230570798744E-3</v>
      </c>
      <c r="J17" s="25">
        <v>61</v>
      </c>
      <c r="K17" s="26">
        <f t="shared" si="4"/>
        <v>3.2348729914620566E-2</v>
      </c>
      <c r="L17" s="25">
        <v>590</v>
      </c>
      <c r="M17" s="26">
        <f t="shared" si="5"/>
        <v>0.31561603971412677</v>
      </c>
      <c r="N17" s="2">
        <v>518</v>
      </c>
      <c r="O17" s="26">
        <f t="shared" si="6"/>
        <v>0.28028482998939463</v>
      </c>
      <c r="P17" s="2">
        <v>1559</v>
      </c>
      <c r="Q17" s="26">
        <f t="shared" si="7"/>
        <v>0.81967213114754101</v>
      </c>
      <c r="R17" s="2">
        <v>2464</v>
      </c>
      <c r="S17" s="26">
        <f t="shared" si="8"/>
        <v>1.2253646504179867</v>
      </c>
      <c r="T17" s="2">
        <v>3366</v>
      </c>
      <c r="U17" s="26">
        <f t="shared" si="9"/>
        <v>1.4696187112238528</v>
      </c>
    </row>
    <row r="18" spans="1:21" ht="16.5" customHeight="1">
      <c r="A18" s="85" t="s">
        <v>108</v>
      </c>
      <c r="B18" s="25">
        <v>3125</v>
      </c>
      <c r="C18" s="26">
        <f t="shared" si="0"/>
        <v>1.4978670373388296</v>
      </c>
      <c r="D18" s="25">
        <v>8023</v>
      </c>
      <c r="E18" s="26">
        <f t="shared" si="1"/>
        <v>3.8249933254510085</v>
      </c>
      <c r="F18" s="25">
        <v>2974</v>
      </c>
      <c r="G18" s="26">
        <f t="shared" si="2"/>
        <v>1.5334402375955822</v>
      </c>
      <c r="H18" s="25">
        <v>2515</v>
      </c>
      <c r="I18" s="26">
        <f t="shared" si="3"/>
        <v>1.3106535549197713</v>
      </c>
      <c r="J18" s="25">
        <v>2267</v>
      </c>
      <c r="K18" s="26">
        <f t="shared" si="4"/>
        <v>1.2022060773187677</v>
      </c>
      <c r="L18" s="25">
        <v>1982</v>
      </c>
      <c r="M18" s="26">
        <f t="shared" si="5"/>
        <v>1.0602559164633885</v>
      </c>
      <c r="N18" s="2">
        <v>1856</v>
      </c>
      <c r="O18" s="26">
        <f t="shared" si="6"/>
        <v>1.0042637923944333</v>
      </c>
      <c r="P18" s="2">
        <v>1821</v>
      </c>
      <c r="Q18" s="26">
        <f t="shared" si="7"/>
        <v>0.9574233167541194</v>
      </c>
      <c r="R18" s="2">
        <v>1560</v>
      </c>
      <c r="S18" s="26">
        <f t="shared" si="8"/>
        <v>0.77579904815424472</v>
      </c>
      <c r="T18" s="2">
        <v>2560</v>
      </c>
      <c r="U18" s="26">
        <f t="shared" si="9"/>
        <v>1.1177135771637143</v>
      </c>
    </row>
    <row r="19" spans="1:21" ht="16.5" customHeight="1">
      <c r="A19" s="84" t="s">
        <v>111</v>
      </c>
      <c r="B19" s="25">
        <v>2181</v>
      </c>
      <c r="C19" s="26">
        <f t="shared" si="0"/>
        <v>1.0453913626995159</v>
      </c>
      <c r="D19" s="25">
        <v>2032</v>
      </c>
      <c r="E19" s="26">
        <f t="shared" si="1"/>
        <v>0.96876311072123267</v>
      </c>
      <c r="F19" s="25">
        <v>2025</v>
      </c>
      <c r="G19" s="26">
        <f t="shared" si="2"/>
        <v>1.0441212108712354</v>
      </c>
      <c r="H19" s="25">
        <v>2301</v>
      </c>
      <c r="I19" s="26">
        <f t="shared" si="3"/>
        <v>1.1991307474633772</v>
      </c>
      <c r="J19" s="25">
        <v>2562</v>
      </c>
      <c r="K19" s="26">
        <f t="shared" si="4"/>
        <v>1.3586466564140638</v>
      </c>
      <c r="L19" s="25">
        <v>2745</v>
      </c>
      <c r="M19" s="26">
        <f t="shared" si="5"/>
        <v>1.4684169983309796</v>
      </c>
      <c r="N19" s="2">
        <v>2087</v>
      </c>
      <c r="O19" s="26">
        <f t="shared" si="6"/>
        <v>1.1292556760383525</v>
      </c>
      <c r="P19" s="2">
        <v>2101</v>
      </c>
      <c r="Q19" s="26">
        <f t="shared" si="7"/>
        <v>1.1046383242726001</v>
      </c>
      <c r="R19" s="2">
        <v>1892</v>
      </c>
      <c r="S19" s="26">
        <f t="shared" si="8"/>
        <v>0.94090499942809691</v>
      </c>
      <c r="T19" s="2">
        <v>2152</v>
      </c>
      <c r="U19" s="26">
        <f t="shared" si="9"/>
        <v>0.93957797580324753</v>
      </c>
    </row>
    <row r="20" spans="1:21" ht="16.5" customHeight="1">
      <c r="A20" s="85" t="s">
        <v>433</v>
      </c>
      <c r="B20" s="25">
        <v>3958</v>
      </c>
      <c r="C20" s="26">
        <f t="shared" si="0"/>
        <v>1.8971384748118678</v>
      </c>
      <c r="D20" s="25">
        <v>3070</v>
      </c>
      <c r="E20" s="26">
        <f t="shared" si="1"/>
        <v>1.4636332430680041</v>
      </c>
      <c r="F20" s="25">
        <v>3058</v>
      </c>
      <c r="G20" s="26">
        <f t="shared" si="2"/>
        <v>1.5767519322687593</v>
      </c>
      <c r="H20" s="25">
        <v>3285</v>
      </c>
      <c r="I20" s="26">
        <f t="shared" si="3"/>
        <v>1.7119272079170771</v>
      </c>
      <c r="J20" s="25">
        <v>2732</v>
      </c>
      <c r="K20" s="26">
        <f t="shared" si="4"/>
        <v>1.4487988545367769</v>
      </c>
      <c r="L20" s="25">
        <v>2323</v>
      </c>
      <c r="M20" s="26">
        <f t="shared" si="5"/>
        <v>1.2426712885693498</v>
      </c>
      <c r="N20" s="2">
        <v>2289</v>
      </c>
      <c r="O20" s="26">
        <f t="shared" si="6"/>
        <v>1.2385559379261086</v>
      </c>
      <c r="P20" s="2">
        <v>2011</v>
      </c>
      <c r="Q20" s="26">
        <f t="shared" si="7"/>
        <v>1.0573192147130883</v>
      </c>
      <c r="R20" s="2">
        <v>1999</v>
      </c>
      <c r="S20" s="26">
        <f t="shared" si="8"/>
        <v>0.99411685721816356</v>
      </c>
      <c r="T20" s="2">
        <v>1954</v>
      </c>
      <c r="U20" s="26">
        <f t="shared" si="9"/>
        <v>0.85312981631949136</v>
      </c>
    </row>
    <row r="21" spans="1:21" ht="16.5" customHeight="1">
      <c r="A21" s="84" t="s">
        <v>110</v>
      </c>
      <c r="B21" s="25">
        <v>3167</v>
      </c>
      <c r="C21" s="26">
        <f t="shared" si="0"/>
        <v>1.5179983703206634</v>
      </c>
      <c r="D21" s="25">
        <v>2165</v>
      </c>
      <c r="E21" s="26">
        <f t="shared" si="1"/>
        <v>1.0321713261375338</v>
      </c>
      <c r="F21" s="25">
        <v>1901</v>
      </c>
      <c r="G21" s="26">
        <f t="shared" si="2"/>
        <v>0.98018489968702149</v>
      </c>
      <c r="H21" s="25">
        <v>1773</v>
      </c>
      <c r="I21" s="26">
        <f t="shared" si="3"/>
        <v>0.92397167112236755</v>
      </c>
      <c r="J21" s="25">
        <v>1413</v>
      </c>
      <c r="K21" s="26">
        <f t="shared" si="4"/>
        <v>0.74932385851407957</v>
      </c>
      <c r="L21" s="25">
        <v>1241</v>
      </c>
      <c r="M21" s="26">
        <f t="shared" si="5"/>
        <v>0.66386356828005311</v>
      </c>
      <c r="N21" s="2">
        <v>1581</v>
      </c>
      <c r="O21" s="26">
        <f t="shared" si="6"/>
        <v>0.85546393091357698</v>
      </c>
      <c r="P21" s="2">
        <v>1844</v>
      </c>
      <c r="Q21" s="26">
        <f t="shared" si="7"/>
        <v>0.96951597808599466</v>
      </c>
      <c r="R21" s="2">
        <v>1594</v>
      </c>
      <c r="S21" s="26">
        <f t="shared" si="8"/>
        <v>0.7927074889473501</v>
      </c>
      <c r="T21" s="2">
        <v>1938</v>
      </c>
      <c r="U21" s="26">
        <f t="shared" si="9"/>
        <v>0.84614410646221827</v>
      </c>
    </row>
    <row r="22" spans="1:21" ht="16.5" customHeight="1">
      <c r="A22" s="84" t="s">
        <v>104</v>
      </c>
      <c r="B22" s="25">
        <v>20</v>
      </c>
      <c r="C22" s="26">
        <f t="shared" si="0"/>
        <v>9.5863490389685099E-3</v>
      </c>
      <c r="D22" s="25">
        <v>36</v>
      </c>
      <c r="E22" s="26">
        <f t="shared" si="1"/>
        <v>1.7163125977344672E-2</v>
      </c>
      <c r="F22" s="25">
        <v>66</v>
      </c>
      <c r="G22" s="26">
        <f t="shared" si="2"/>
        <v>3.4030617243210631E-2</v>
      </c>
      <c r="H22" s="25">
        <v>43</v>
      </c>
      <c r="I22" s="26">
        <f t="shared" si="3"/>
        <v>2.2408788414135256E-2</v>
      </c>
      <c r="J22" s="25">
        <v>112</v>
      </c>
      <c r="K22" s="26">
        <f t="shared" si="4"/>
        <v>5.9394389351434485E-2</v>
      </c>
      <c r="L22" s="25">
        <v>119</v>
      </c>
      <c r="M22" s="26">
        <f t="shared" si="5"/>
        <v>6.365815038301878E-2</v>
      </c>
      <c r="N22" s="2">
        <v>137</v>
      </c>
      <c r="O22" s="26">
        <f t="shared" si="6"/>
        <v>7.4129385537735654E-2</v>
      </c>
      <c r="P22" s="2">
        <v>1508</v>
      </c>
      <c r="Q22" s="26">
        <f t="shared" si="7"/>
        <v>0.79285796906381767</v>
      </c>
      <c r="R22" s="2">
        <v>1661</v>
      </c>
      <c r="S22" s="26">
        <f t="shared" si="8"/>
        <v>0.82602706345141064</v>
      </c>
      <c r="T22" s="2">
        <v>1677</v>
      </c>
      <c r="U22" s="26">
        <f t="shared" si="9"/>
        <v>0.73218971441544889</v>
      </c>
    </row>
    <row r="23" spans="1:21" ht="16.5" customHeight="1">
      <c r="A23" s="85" t="s">
        <v>107</v>
      </c>
      <c r="B23" s="25">
        <v>836</v>
      </c>
      <c r="C23" s="26">
        <f t="shared" si="0"/>
        <v>0.40070938982888366</v>
      </c>
      <c r="D23" s="25">
        <v>821</v>
      </c>
      <c r="E23" s="26">
        <f t="shared" si="1"/>
        <v>0.39141462298333274</v>
      </c>
      <c r="F23" s="25">
        <v>710</v>
      </c>
      <c r="G23" s="26">
        <f t="shared" si="2"/>
        <v>0.36608694307090228</v>
      </c>
      <c r="H23" s="25">
        <v>929</v>
      </c>
      <c r="I23" s="26">
        <f t="shared" si="3"/>
        <v>0.48413405666817794</v>
      </c>
      <c r="J23" s="25">
        <v>1092</v>
      </c>
      <c r="K23" s="26">
        <f t="shared" si="4"/>
        <v>0.57909529617648614</v>
      </c>
      <c r="L23" s="25">
        <v>1255</v>
      </c>
      <c r="M23" s="26">
        <f t="shared" si="5"/>
        <v>0.67135276244276121</v>
      </c>
      <c r="N23" s="2">
        <v>1223</v>
      </c>
      <c r="O23" s="26">
        <f t="shared" si="6"/>
        <v>0.66175356578577149</v>
      </c>
      <c r="P23" s="2">
        <v>1760</v>
      </c>
      <c r="Q23" s="26">
        <f t="shared" si="7"/>
        <v>0.9253514758304503</v>
      </c>
      <c r="R23" s="2">
        <v>1600</v>
      </c>
      <c r="S23" s="26">
        <f t="shared" si="8"/>
        <v>0.79569133144025106</v>
      </c>
      <c r="T23" s="2">
        <v>1545</v>
      </c>
      <c r="U23" s="26">
        <f t="shared" si="9"/>
        <v>0.67455760809294485</v>
      </c>
    </row>
    <row r="24" spans="1:21" ht="16.5" customHeight="1">
      <c r="A24" s="85" t="s">
        <v>103</v>
      </c>
      <c r="B24" s="25">
        <v>380</v>
      </c>
      <c r="C24" s="26">
        <f t="shared" si="0"/>
        <v>0.18214063174040168</v>
      </c>
      <c r="D24" s="25">
        <v>601</v>
      </c>
      <c r="E24" s="26">
        <f t="shared" si="1"/>
        <v>0.28652885312178189</v>
      </c>
      <c r="F24" s="25">
        <v>641</v>
      </c>
      <c r="G24" s="26">
        <f t="shared" si="2"/>
        <v>0.33050947958936389</v>
      </c>
      <c r="H24" s="25">
        <v>575</v>
      </c>
      <c r="I24" s="26">
        <f t="shared" si="3"/>
        <v>0.29965240321227377</v>
      </c>
      <c r="J24" s="25">
        <v>661</v>
      </c>
      <c r="K24" s="26">
        <f t="shared" si="4"/>
        <v>0.35053295858301958</v>
      </c>
      <c r="L24" s="25">
        <v>768</v>
      </c>
      <c r="M24" s="26">
        <f t="shared" si="5"/>
        <v>0.41083579406855825</v>
      </c>
      <c r="N24" s="2">
        <v>858</v>
      </c>
      <c r="O24" s="26">
        <f t="shared" si="6"/>
        <v>0.46425556782027139</v>
      </c>
      <c r="P24" s="2">
        <v>1057</v>
      </c>
      <c r="Q24" s="26">
        <f t="shared" si="7"/>
        <v>0.55573665338226474</v>
      </c>
      <c r="R24" s="2">
        <v>1111</v>
      </c>
      <c r="S24" s="26">
        <f t="shared" si="8"/>
        <v>0.55250816826882432</v>
      </c>
      <c r="T24" s="2">
        <v>1399</v>
      </c>
      <c r="U24" s="26">
        <f t="shared" si="9"/>
        <v>0.61081300564532681</v>
      </c>
    </row>
    <row r="25" spans="1:21" ht="16.5" customHeight="1">
      <c r="A25" s="84" t="s">
        <v>106</v>
      </c>
      <c r="B25" s="25">
        <v>1220</v>
      </c>
      <c r="C25" s="26">
        <f t="shared" si="0"/>
        <v>0.58476729137707906</v>
      </c>
      <c r="D25" s="25">
        <v>1049</v>
      </c>
      <c r="E25" s="26">
        <f t="shared" si="1"/>
        <v>0.50011442083984892</v>
      </c>
      <c r="F25" s="25">
        <v>1247</v>
      </c>
      <c r="G25" s="26">
        <f t="shared" si="2"/>
        <v>0.6429724197315706</v>
      </c>
      <c r="H25" s="25">
        <v>1468</v>
      </c>
      <c r="I25" s="26">
        <f t="shared" si="3"/>
        <v>0.76502561376629197</v>
      </c>
      <c r="J25" s="25">
        <v>1593</v>
      </c>
      <c r="K25" s="26">
        <f t="shared" si="4"/>
        <v>0.84477912711459946</v>
      </c>
      <c r="L25" s="25">
        <v>1700</v>
      </c>
      <c r="M25" s="26">
        <f t="shared" si="5"/>
        <v>0.90940214832883981</v>
      </c>
      <c r="N25" s="2">
        <v>1634</v>
      </c>
      <c r="O25" s="26">
        <f t="shared" si="6"/>
        <v>0.88414172239897837</v>
      </c>
      <c r="P25" s="2">
        <v>1638</v>
      </c>
      <c r="Q25" s="26">
        <f t="shared" si="7"/>
        <v>0.86120779398311231</v>
      </c>
      <c r="R25" s="2">
        <v>1286</v>
      </c>
      <c r="S25" s="26">
        <f t="shared" si="8"/>
        <v>0.63953690764510185</v>
      </c>
      <c r="T25" s="2">
        <v>1384</v>
      </c>
      <c r="U25" s="26">
        <f t="shared" si="9"/>
        <v>0.6042639026541331</v>
      </c>
    </row>
    <row r="26" spans="1:21" ht="16.5" customHeight="1">
      <c r="A26" s="84" t="s">
        <v>109</v>
      </c>
      <c r="B26" s="25">
        <v>3441</v>
      </c>
      <c r="C26" s="26">
        <f t="shared" si="0"/>
        <v>1.6493313521545321</v>
      </c>
      <c r="D26" s="25">
        <v>3327</v>
      </c>
      <c r="E26" s="26">
        <f t="shared" si="1"/>
        <v>1.5861588924062704</v>
      </c>
      <c r="F26" s="25">
        <v>3195</v>
      </c>
      <c r="G26" s="26">
        <f t="shared" si="2"/>
        <v>1.6473912438190603</v>
      </c>
      <c r="H26" s="25">
        <v>2422</v>
      </c>
      <c r="I26" s="26">
        <f t="shared" si="3"/>
        <v>1.2621880357915254</v>
      </c>
      <c r="J26" s="25">
        <v>1542</v>
      </c>
      <c r="K26" s="26">
        <f t="shared" si="4"/>
        <v>0.81773346767778543</v>
      </c>
      <c r="L26" s="25">
        <v>839</v>
      </c>
      <c r="M26" s="26">
        <f t="shared" si="5"/>
        <v>0.44881670732229212</v>
      </c>
      <c r="N26" s="2">
        <v>1092</v>
      </c>
      <c r="O26" s="26">
        <f t="shared" si="6"/>
        <v>0.59087072268034546</v>
      </c>
      <c r="P26" s="2">
        <v>1835</v>
      </c>
      <c r="Q26" s="26">
        <f t="shared" si="7"/>
        <v>0.9647840671300435</v>
      </c>
      <c r="R26" s="2">
        <v>1036</v>
      </c>
      <c r="S26" s="26">
        <f t="shared" si="8"/>
        <v>0.51521013710756247</v>
      </c>
      <c r="T26" s="2">
        <v>1187</v>
      </c>
      <c r="U26" s="26">
        <f t="shared" si="9"/>
        <v>0.51825235003645675</v>
      </c>
    </row>
    <row r="27" spans="1:21" ht="16.5" customHeight="1">
      <c r="A27" s="84" t="s">
        <v>98</v>
      </c>
      <c r="B27" s="25">
        <v>523</v>
      </c>
      <c r="C27" s="26">
        <f t="shared" si="0"/>
        <v>0.25068302736902653</v>
      </c>
      <c r="D27" s="25">
        <v>522</v>
      </c>
      <c r="E27" s="26">
        <f t="shared" si="1"/>
        <v>0.24886532667149777</v>
      </c>
      <c r="F27" s="25">
        <v>545</v>
      </c>
      <c r="G27" s="26">
        <f t="shared" si="2"/>
        <v>0.28101039996287569</v>
      </c>
      <c r="H27" s="25">
        <v>580</v>
      </c>
      <c r="I27" s="26">
        <f t="shared" si="3"/>
        <v>0.30225807628368484</v>
      </c>
      <c r="J27" s="25">
        <v>604</v>
      </c>
      <c r="K27" s="26">
        <f t="shared" si="4"/>
        <v>0.32030545685952166</v>
      </c>
      <c r="L27" s="25">
        <v>640</v>
      </c>
      <c r="M27" s="26">
        <f t="shared" si="5"/>
        <v>0.34236316172379849</v>
      </c>
      <c r="N27" s="2">
        <v>700</v>
      </c>
      <c r="O27" s="26">
        <f t="shared" si="6"/>
        <v>0.37876328376945217</v>
      </c>
      <c r="P27" s="2">
        <v>714</v>
      </c>
      <c r="Q27" s="26">
        <f t="shared" si="7"/>
        <v>0.37539826917212588</v>
      </c>
      <c r="R27" s="2">
        <v>848</v>
      </c>
      <c r="S27" s="26">
        <f t="shared" si="8"/>
        <v>0.42171640566333307</v>
      </c>
      <c r="T27" s="2">
        <v>1113</v>
      </c>
      <c r="U27" s="26">
        <f t="shared" si="9"/>
        <v>0.48594344194656802</v>
      </c>
    </row>
    <row r="28" spans="1:21" ht="16.5" customHeight="1">
      <c r="A28" s="84" t="s">
        <v>102</v>
      </c>
      <c r="B28" s="25">
        <v>468</v>
      </c>
      <c r="C28" s="26">
        <f t="shared" si="0"/>
        <v>0.22432056751186311</v>
      </c>
      <c r="D28" s="25">
        <v>497</v>
      </c>
      <c r="E28" s="26">
        <f t="shared" si="1"/>
        <v>0.23694648918723063</v>
      </c>
      <c r="F28" s="25">
        <v>490</v>
      </c>
      <c r="G28" s="26">
        <f t="shared" si="2"/>
        <v>0.25265155226020014</v>
      </c>
      <c r="H28" s="25">
        <v>550</v>
      </c>
      <c r="I28" s="26">
        <f t="shared" si="3"/>
        <v>0.28662403785521839</v>
      </c>
      <c r="J28" s="25">
        <v>733</v>
      </c>
      <c r="K28" s="26">
        <f t="shared" si="4"/>
        <v>0.38871506602322747</v>
      </c>
      <c r="L28" s="25">
        <v>519</v>
      </c>
      <c r="M28" s="26">
        <f t="shared" si="5"/>
        <v>0.27763512646039284</v>
      </c>
      <c r="N28" s="25">
        <v>759</v>
      </c>
      <c r="O28" s="26">
        <f t="shared" si="6"/>
        <v>0.41068761768716316</v>
      </c>
      <c r="P28" s="25">
        <v>908</v>
      </c>
      <c r="Q28" s="26">
        <f t="shared" si="7"/>
        <v>0.47739723866707323</v>
      </c>
      <c r="R28" s="25">
        <v>777</v>
      </c>
      <c r="S28" s="26">
        <f t="shared" si="8"/>
        <v>0.38640760283067188</v>
      </c>
      <c r="T28" s="25">
        <v>970</v>
      </c>
      <c r="U28" s="26">
        <f t="shared" si="9"/>
        <v>0.42350866009718868</v>
      </c>
    </row>
    <row r="29" spans="1:21" ht="16.5" customHeight="1">
      <c r="A29" s="85" t="s">
        <v>99</v>
      </c>
      <c r="B29" s="25">
        <v>771</v>
      </c>
      <c r="C29" s="26">
        <f t="shared" si="0"/>
        <v>0.36955375545223601</v>
      </c>
      <c r="D29" s="25">
        <v>900</v>
      </c>
      <c r="E29" s="26">
        <f t="shared" si="1"/>
        <v>0.42907814943361688</v>
      </c>
      <c r="F29" s="25">
        <v>754</v>
      </c>
      <c r="G29" s="26">
        <f t="shared" si="2"/>
        <v>0.38877402123304267</v>
      </c>
      <c r="H29" s="25">
        <v>739</v>
      </c>
      <c r="I29" s="26">
        <f t="shared" si="3"/>
        <v>0.38511847995455706</v>
      </c>
      <c r="J29" s="25">
        <v>679</v>
      </c>
      <c r="K29" s="26">
        <f t="shared" si="4"/>
        <v>0.36007848544307153</v>
      </c>
      <c r="L29" s="25">
        <v>665</v>
      </c>
      <c r="M29" s="26">
        <f t="shared" si="5"/>
        <v>0.35573672272863438</v>
      </c>
      <c r="N29" s="25">
        <v>624</v>
      </c>
      <c r="O29" s="26">
        <f t="shared" si="6"/>
        <v>0.33764041296019742</v>
      </c>
      <c r="P29" s="2">
        <v>828</v>
      </c>
      <c r="Q29" s="26">
        <f t="shared" si="7"/>
        <v>0.43533580794750731</v>
      </c>
      <c r="R29" s="2">
        <v>851</v>
      </c>
      <c r="S29" s="26">
        <f t="shared" si="8"/>
        <v>0.42320832690978355</v>
      </c>
      <c r="T29" s="2">
        <v>793</v>
      </c>
      <c r="U29" s="26">
        <f t="shared" si="9"/>
        <v>0.34622924480110379</v>
      </c>
    </row>
    <row r="30" spans="1:21" ht="16.5" customHeight="1">
      <c r="A30" s="84" t="s">
        <v>232</v>
      </c>
      <c r="B30" s="25">
        <v>179</v>
      </c>
      <c r="C30" s="26">
        <f t="shared" si="0"/>
        <v>8.5797823898768152E-2</v>
      </c>
      <c r="D30" s="25">
        <v>105</v>
      </c>
      <c r="E30" s="26">
        <f t="shared" si="1"/>
        <v>5.0059117433921968E-2</v>
      </c>
      <c r="F30" s="25">
        <v>123</v>
      </c>
      <c r="G30" s="26">
        <f t="shared" si="2"/>
        <v>6.3420695771437996E-2</v>
      </c>
      <c r="H30" s="25">
        <v>86</v>
      </c>
      <c r="I30" s="26">
        <f t="shared" si="3"/>
        <v>4.4817576828270513E-2</v>
      </c>
      <c r="J30" s="25">
        <v>125</v>
      </c>
      <c r="K30" s="26">
        <f t="shared" si="4"/>
        <v>6.6288380972583133E-2</v>
      </c>
      <c r="L30" s="25">
        <v>37</v>
      </c>
      <c r="M30" s="26">
        <f t="shared" si="5"/>
        <v>1.9792870287157101E-2</v>
      </c>
      <c r="N30" s="25">
        <v>43</v>
      </c>
      <c r="O30" s="26">
        <f t="shared" si="6"/>
        <v>2.3266887431552065E-2</v>
      </c>
      <c r="P30" s="25">
        <v>41</v>
      </c>
      <c r="Q30" s="26">
        <f t="shared" si="7"/>
        <v>2.1556483243777538E-2</v>
      </c>
      <c r="R30" s="25">
        <v>98</v>
      </c>
      <c r="S30" s="26">
        <f t="shared" si="8"/>
        <v>4.8736094050715377E-2</v>
      </c>
      <c r="T30" s="25">
        <v>762</v>
      </c>
      <c r="U30" s="26">
        <f t="shared" si="9"/>
        <v>0.33269443195263693</v>
      </c>
    </row>
    <row r="31" spans="1:21" ht="16.5" customHeight="1">
      <c r="A31" s="84" t="s">
        <v>101</v>
      </c>
      <c r="B31" s="25">
        <v>1307</v>
      </c>
      <c r="C31" s="26">
        <f t="shared" si="0"/>
        <v>0.62646790969659205</v>
      </c>
      <c r="D31" s="25">
        <v>1130</v>
      </c>
      <c r="E31" s="26">
        <f t="shared" si="1"/>
        <v>0.53873145428887448</v>
      </c>
      <c r="F31" s="25">
        <v>1204</v>
      </c>
      <c r="G31" s="26">
        <f t="shared" si="2"/>
        <v>0.62080095698220616</v>
      </c>
      <c r="H31" s="25">
        <v>753</v>
      </c>
      <c r="I31" s="26">
        <f t="shared" si="3"/>
        <v>0.39241436455450807</v>
      </c>
      <c r="J31" s="25">
        <v>556</v>
      </c>
      <c r="K31" s="26">
        <f t="shared" si="4"/>
        <v>0.29485071856604972</v>
      </c>
      <c r="L31" s="25">
        <v>673</v>
      </c>
      <c r="M31" s="26">
        <f t="shared" si="5"/>
        <v>0.36001626225018191</v>
      </c>
      <c r="N31" s="2">
        <v>862</v>
      </c>
      <c r="O31" s="26">
        <f t="shared" si="6"/>
        <v>0.46641992944181115</v>
      </c>
      <c r="P31" s="2">
        <v>859</v>
      </c>
      <c r="Q31" s="26">
        <f t="shared" si="7"/>
        <v>0.45163461235133917</v>
      </c>
      <c r="R31" s="2">
        <v>696</v>
      </c>
      <c r="S31" s="26">
        <f t="shared" si="8"/>
        <v>0.34612572917650919</v>
      </c>
      <c r="T31" s="2">
        <v>738</v>
      </c>
      <c r="U31" s="26">
        <f t="shared" si="9"/>
        <v>0.32221586716672707</v>
      </c>
    </row>
    <row r="32" spans="1:21" ht="16.5" customHeight="1">
      <c r="A32" s="84" t="s">
        <v>100</v>
      </c>
      <c r="B32" s="25">
        <v>1405</v>
      </c>
      <c r="C32" s="26">
        <f t="shared" si="0"/>
        <v>0.67344101998753769</v>
      </c>
      <c r="D32" s="25">
        <v>1309</v>
      </c>
      <c r="E32" s="26">
        <f t="shared" si="1"/>
        <v>0.62407033067622719</v>
      </c>
      <c r="F32" s="25">
        <v>1497</v>
      </c>
      <c r="G32" s="26">
        <f t="shared" si="2"/>
        <v>0.77187627292555028</v>
      </c>
      <c r="H32" s="25">
        <v>1258</v>
      </c>
      <c r="I32" s="26">
        <f t="shared" si="3"/>
        <v>0.65558734476702674</v>
      </c>
      <c r="J32" s="25">
        <v>1135</v>
      </c>
      <c r="K32" s="26">
        <f t="shared" si="4"/>
        <v>0.60189849923105476</v>
      </c>
      <c r="L32" s="25">
        <v>1056</v>
      </c>
      <c r="M32" s="26">
        <f t="shared" si="5"/>
        <v>0.56489921684426758</v>
      </c>
      <c r="N32" s="2">
        <v>941</v>
      </c>
      <c r="O32" s="26">
        <f t="shared" si="6"/>
        <v>0.5091660714672207</v>
      </c>
      <c r="P32" s="2">
        <v>844</v>
      </c>
      <c r="Q32" s="26">
        <f t="shared" si="7"/>
        <v>0.44374809409142046</v>
      </c>
      <c r="R32" s="2">
        <v>764</v>
      </c>
      <c r="S32" s="26">
        <f t="shared" si="8"/>
        <v>0.37994261076271985</v>
      </c>
      <c r="T32" s="2">
        <v>672</v>
      </c>
      <c r="U32" s="26">
        <f t="shared" si="9"/>
        <v>0.29339981400547505</v>
      </c>
    </row>
    <row r="33" spans="1:21" ht="16.5" customHeight="1">
      <c r="A33" s="150" t="s">
        <v>353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">
        <v>653</v>
      </c>
      <c r="U33" s="26">
        <f t="shared" si="9"/>
        <v>0.28510428354996309</v>
      </c>
    </row>
    <row r="34" spans="1:21" ht="16.5" customHeight="1">
      <c r="A34" s="84" t="s">
        <v>97</v>
      </c>
      <c r="B34" s="25">
        <v>484</v>
      </c>
      <c r="C34" s="26">
        <f t="shared" ref="C34:C58" si="10">IFERROR(B34/B$4*100,"-")</f>
        <v>0.23198964674303793</v>
      </c>
      <c r="D34" s="25">
        <v>401</v>
      </c>
      <c r="E34" s="26">
        <f t="shared" ref="E34:E58" si="11">IFERROR(D34/D$4*100,"-")</f>
        <v>0.19117815324764484</v>
      </c>
      <c r="F34" s="25">
        <v>421</v>
      </c>
      <c r="G34" s="26">
        <f t="shared" ref="G34:G52" si="12">IFERROR(F34/F$4*100,"-")</f>
        <v>0.21707408877866177</v>
      </c>
      <c r="H34" s="25">
        <v>411</v>
      </c>
      <c r="I34" s="26">
        <f t="shared" ref="I34:I58" si="13">IFERROR(H34/H$4*100,"-")</f>
        <v>0.21418632646999047</v>
      </c>
      <c r="J34" s="25">
        <v>402</v>
      </c>
      <c r="K34" s="26">
        <f t="shared" ref="K34:K58" si="14">IFERROR(J34/J$4*100,"-")</f>
        <v>0.21318343320782732</v>
      </c>
      <c r="L34" s="25">
        <v>397</v>
      </c>
      <c r="M34" s="26">
        <f t="shared" ref="M34:M58" si="15">IFERROR(L34/L$4*100,"-")</f>
        <v>0.21237214875679378</v>
      </c>
      <c r="N34" s="2">
        <v>388</v>
      </c>
      <c r="O34" s="26">
        <f t="shared" ref="O34:O58" si="16">IFERROR(N34/N$4*100,"-")</f>
        <v>0.20994307728935349</v>
      </c>
      <c r="P34" s="2">
        <v>439</v>
      </c>
      <c r="Q34" s="26">
        <f t="shared" ref="Q34:Q58" si="17">IFERROR(P34/P$4*100,"-")</f>
        <v>0.23081210107361805</v>
      </c>
      <c r="R34" s="2">
        <v>498</v>
      </c>
      <c r="S34" s="26">
        <f t="shared" ref="S34:S80" si="18">IFERROR(R34/R$4*100,"-")</f>
        <v>0.24765892691077812</v>
      </c>
      <c r="T34" s="2">
        <v>581</v>
      </c>
      <c r="U34" s="26">
        <f t="shared" si="9"/>
        <v>0.25366858919223362</v>
      </c>
    </row>
    <row r="35" spans="1:21" ht="16.5" customHeight="1">
      <c r="A35" s="84" t="s">
        <v>233</v>
      </c>
      <c r="B35" s="25">
        <v>158</v>
      </c>
      <c r="C35" s="26">
        <f t="shared" si="10"/>
        <v>7.5732157407851219E-2</v>
      </c>
      <c r="D35" s="25">
        <v>256</v>
      </c>
      <c r="E35" s="26">
        <f t="shared" si="11"/>
        <v>0.12204889583889546</v>
      </c>
      <c r="F35" s="25">
        <v>186</v>
      </c>
      <c r="G35" s="26">
        <f t="shared" si="12"/>
        <v>9.5904466776320876E-2</v>
      </c>
      <c r="H35" s="25">
        <v>156</v>
      </c>
      <c r="I35" s="26">
        <f t="shared" si="13"/>
        <v>8.1296999828025573E-2</v>
      </c>
      <c r="J35" s="25">
        <v>230</v>
      </c>
      <c r="K35" s="26">
        <f t="shared" si="14"/>
        <v>0.12197062098955294</v>
      </c>
      <c r="L35" s="25">
        <v>257</v>
      </c>
      <c r="M35" s="26">
        <f t="shared" si="15"/>
        <v>0.13748020712971284</v>
      </c>
      <c r="N35" s="2">
        <v>280</v>
      </c>
      <c r="O35" s="26">
        <f t="shared" si="16"/>
        <v>0.1515053135077809</v>
      </c>
      <c r="P35" s="2">
        <v>362</v>
      </c>
      <c r="Q35" s="26">
        <f t="shared" si="17"/>
        <v>0.19032797400603582</v>
      </c>
      <c r="R35" s="2">
        <v>377</v>
      </c>
      <c r="S35" s="26">
        <f t="shared" si="18"/>
        <v>0.18748476997060914</v>
      </c>
      <c r="T35" s="2">
        <v>551</v>
      </c>
      <c r="U35" s="26">
        <f t="shared" si="9"/>
        <v>0.24057038320984633</v>
      </c>
    </row>
    <row r="36" spans="1:21" ht="16.5" customHeight="1">
      <c r="A36" s="85" t="s">
        <v>436</v>
      </c>
      <c r="B36" s="25">
        <v>0</v>
      </c>
      <c r="C36" s="26">
        <f t="shared" si="10"/>
        <v>0</v>
      </c>
      <c r="D36" s="25">
        <v>370</v>
      </c>
      <c r="E36" s="26">
        <f t="shared" si="11"/>
        <v>0.17639879476715359</v>
      </c>
      <c r="F36" s="25">
        <v>55</v>
      </c>
      <c r="G36" s="26">
        <f t="shared" si="12"/>
        <v>2.8358847702675525E-2</v>
      </c>
      <c r="H36" s="25">
        <v>70</v>
      </c>
      <c r="I36" s="26">
        <f t="shared" si="13"/>
        <v>3.6479422999755068E-2</v>
      </c>
      <c r="J36" s="25">
        <v>1</v>
      </c>
      <c r="K36" s="26">
        <f t="shared" si="14"/>
        <v>5.3030704778066499E-4</v>
      </c>
      <c r="L36" s="25">
        <v>463</v>
      </c>
      <c r="M36" s="26">
        <f t="shared" si="15"/>
        <v>0.24767834980956049</v>
      </c>
      <c r="N36" s="25">
        <v>85</v>
      </c>
      <c r="O36" s="26">
        <f t="shared" si="16"/>
        <v>4.5992684457719195E-2</v>
      </c>
      <c r="P36" s="2">
        <v>136</v>
      </c>
      <c r="Q36" s="26">
        <f t="shared" si="17"/>
        <v>7.1504432223262082E-2</v>
      </c>
      <c r="R36" s="2">
        <v>4</v>
      </c>
      <c r="S36" s="26">
        <f t="shared" si="18"/>
        <v>1.9892283286006276E-3</v>
      </c>
      <c r="T36" s="2">
        <v>496</v>
      </c>
      <c r="U36" s="26">
        <f t="shared" si="9"/>
        <v>0.21655700557546967</v>
      </c>
    </row>
    <row r="37" spans="1:21" ht="16.5" customHeight="1">
      <c r="A37" s="85" t="s">
        <v>437</v>
      </c>
      <c r="B37" s="25">
        <v>697</v>
      </c>
      <c r="C37" s="26">
        <f t="shared" si="10"/>
        <v>0.33408426400805252</v>
      </c>
      <c r="D37" s="25">
        <v>663</v>
      </c>
      <c r="E37" s="26">
        <f t="shared" si="11"/>
        <v>0.31608757008276445</v>
      </c>
      <c r="F37" s="25">
        <v>664</v>
      </c>
      <c r="G37" s="26">
        <f t="shared" si="12"/>
        <v>0.34236863408321</v>
      </c>
      <c r="H37" s="25">
        <v>646</v>
      </c>
      <c r="I37" s="26">
        <f t="shared" si="13"/>
        <v>0.33665296082631108</v>
      </c>
      <c r="J37" s="25">
        <v>614</v>
      </c>
      <c r="K37" s="26">
        <f t="shared" si="14"/>
        <v>0.32560852733732831</v>
      </c>
      <c r="L37" s="25">
        <v>641</v>
      </c>
      <c r="M37" s="26">
        <f t="shared" si="15"/>
        <v>0.34289810416399197</v>
      </c>
      <c r="N37" s="2">
        <v>669</v>
      </c>
      <c r="O37" s="26">
        <f t="shared" si="16"/>
        <v>0.36198948120251928</v>
      </c>
      <c r="P37" s="2">
        <v>484</v>
      </c>
      <c r="Q37" s="26">
        <f t="shared" si="17"/>
        <v>0.25447165585337383</v>
      </c>
      <c r="R37" s="2">
        <v>354</v>
      </c>
      <c r="S37" s="26">
        <f t="shared" si="18"/>
        <v>0.17604670708115552</v>
      </c>
      <c r="T37" s="2">
        <v>405</v>
      </c>
      <c r="U37" s="26">
        <f t="shared" ref="U37:U68" si="19">IFERROR(T37/T$4*100,"-")</f>
        <v>0.17682578076222827</v>
      </c>
    </row>
    <row r="38" spans="1:21" ht="16.5" customHeight="1">
      <c r="A38" s="84" t="s">
        <v>95</v>
      </c>
      <c r="B38" s="25">
        <v>189</v>
      </c>
      <c r="C38" s="26">
        <f t="shared" si="10"/>
        <v>9.0590998418252411E-2</v>
      </c>
      <c r="D38" s="25">
        <v>135</v>
      </c>
      <c r="E38" s="26">
        <f t="shared" si="11"/>
        <v>6.4361722415042524E-2</v>
      </c>
      <c r="F38" s="25">
        <v>144</v>
      </c>
      <c r="G38" s="26">
        <f t="shared" si="12"/>
        <v>7.4248619439732294E-2</v>
      </c>
      <c r="H38" s="25">
        <v>135</v>
      </c>
      <c r="I38" s="26">
        <f t="shared" si="13"/>
        <v>7.0353172928099061E-2</v>
      </c>
      <c r="J38" s="25">
        <v>172</v>
      </c>
      <c r="K38" s="26">
        <f t="shared" si="14"/>
        <v>9.1212812218274389E-2</v>
      </c>
      <c r="L38" s="25">
        <v>209</v>
      </c>
      <c r="M38" s="26">
        <f t="shared" si="15"/>
        <v>0.11180297000042795</v>
      </c>
      <c r="N38" s="2">
        <v>214</v>
      </c>
      <c r="O38" s="26">
        <f t="shared" si="16"/>
        <v>0.1157933467523754</v>
      </c>
      <c r="P38" s="2">
        <v>263</v>
      </c>
      <c r="Q38" s="26">
        <f t="shared" si="17"/>
        <v>0.13827695349057298</v>
      </c>
      <c r="R38" s="2">
        <v>330</v>
      </c>
      <c r="S38" s="26">
        <f t="shared" si="18"/>
        <v>0.16411133710955178</v>
      </c>
      <c r="T38" s="2">
        <v>322</v>
      </c>
      <c r="U38" s="26">
        <f t="shared" si="19"/>
        <v>0.14058741087762347</v>
      </c>
    </row>
    <row r="39" spans="1:21" ht="16.5" customHeight="1">
      <c r="A39" s="84" t="s">
        <v>94</v>
      </c>
      <c r="B39" s="25">
        <v>168</v>
      </c>
      <c r="C39" s="26">
        <f t="shared" si="10"/>
        <v>8.0525331927335478E-2</v>
      </c>
      <c r="D39" s="25">
        <v>143</v>
      </c>
      <c r="E39" s="26">
        <f t="shared" si="11"/>
        <v>6.8175750410008007E-2</v>
      </c>
      <c r="F39" s="25">
        <v>120</v>
      </c>
      <c r="G39" s="26">
        <f t="shared" si="12"/>
        <v>6.1873849533110238E-2</v>
      </c>
      <c r="H39" s="25">
        <v>78</v>
      </c>
      <c r="I39" s="26">
        <f t="shared" si="13"/>
        <v>4.0648499914012787E-2</v>
      </c>
      <c r="J39" s="25">
        <v>225</v>
      </c>
      <c r="K39" s="26">
        <f t="shared" si="14"/>
        <v>0.11931908575064962</v>
      </c>
      <c r="L39" s="25">
        <v>184</v>
      </c>
      <c r="M39" s="26">
        <f t="shared" si="15"/>
        <v>9.8429408995592063E-2</v>
      </c>
      <c r="N39" s="2">
        <v>165</v>
      </c>
      <c r="O39" s="26">
        <f t="shared" si="16"/>
        <v>8.9279916888513736E-2</v>
      </c>
      <c r="P39" s="2">
        <v>212</v>
      </c>
      <c r="Q39" s="26">
        <f t="shared" si="17"/>
        <v>0.11146279140684971</v>
      </c>
      <c r="R39" s="2">
        <v>240</v>
      </c>
      <c r="S39" s="26">
        <f t="shared" si="18"/>
        <v>0.11935369971603767</v>
      </c>
      <c r="T39" s="2">
        <v>315</v>
      </c>
      <c r="U39" s="26">
        <f t="shared" si="19"/>
        <v>0.13753116281506642</v>
      </c>
    </row>
    <row r="40" spans="1:21" ht="16.5" customHeight="1">
      <c r="A40" s="84" t="s">
        <v>92</v>
      </c>
      <c r="B40" s="25">
        <v>43</v>
      </c>
      <c r="C40" s="26">
        <f t="shared" si="10"/>
        <v>2.0610650433782296E-2</v>
      </c>
      <c r="D40" s="25">
        <v>40</v>
      </c>
      <c r="E40" s="26">
        <f t="shared" si="11"/>
        <v>1.9070139974827417E-2</v>
      </c>
      <c r="F40" s="25">
        <v>58</v>
      </c>
      <c r="G40" s="26">
        <f t="shared" si="12"/>
        <v>2.9905693941003286E-2</v>
      </c>
      <c r="H40" s="25">
        <v>78</v>
      </c>
      <c r="I40" s="26">
        <f t="shared" si="13"/>
        <v>4.0648499914012787E-2</v>
      </c>
      <c r="J40" s="25">
        <v>129</v>
      </c>
      <c r="K40" s="26">
        <f t="shared" si="14"/>
        <v>6.8409609163705795E-2</v>
      </c>
      <c r="L40" s="25">
        <v>84</v>
      </c>
      <c r="M40" s="26">
        <f t="shared" si="15"/>
        <v>4.4935164976248554E-2</v>
      </c>
      <c r="N40" s="2">
        <v>76</v>
      </c>
      <c r="O40" s="26">
        <f t="shared" si="16"/>
        <v>4.1122870809254808E-2</v>
      </c>
      <c r="P40" s="2">
        <v>153</v>
      </c>
      <c r="Q40" s="26">
        <f t="shared" si="17"/>
        <v>8.0442486251169829E-2</v>
      </c>
      <c r="R40" s="2">
        <v>238</v>
      </c>
      <c r="S40" s="26">
        <f t="shared" si="18"/>
        <v>0.11835908555173735</v>
      </c>
      <c r="T40" s="2">
        <v>236</v>
      </c>
      <c r="U40" s="26">
        <f t="shared" si="19"/>
        <v>0.10303922039477995</v>
      </c>
    </row>
    <row r="41" spans="1:21" ht="16.5" customHeight="1">
      <c r="A41" s="84" t="s">
        <v>96</v>
      </c>
      <c r="B41" s="25">
        <v>625</v>
      </c>
      <c r="C41" s="26">
        <f t="shared" si="10"/>
        <v>0.2995734074677659</v>
      </c>
      <c r="D41" s="25">
        <v>665</v>
      </c>
      <c r="E41" s="26">
        <f t="shared" si="11"/>
        <v>0.31704107708150581</v>
      </c>
      <c r="F41" s="25">
        <v>579</v>
      </c>
      <c r="G41" s="26">
        <f t="shared" si="12"/>
        <v>0.29854132399725691</v>
      </c>
      <c r="H41" s="25">
        <v>550</v>
      </c>
      <c r="I41" s="26">
        <f t="shared" si="13"/>
        <v>0.28662403785521839</v>
      </c>
      <c r="J41" s="25">
        <v>565</v>
      </c>
      <c r="K41" s="26">
        <f t="shared" si="14"/>
        <v>0.29962348199607575</v>
      </c>
      <c r="L41" s="25">
        <v>447</v>
      </c>
      <c r="M41" s="26">
        <f t="shared" si="15"/>
        <v>0.23911927076646555</v>
      </c>
      <c r="N41" s="2">
        <v>402</v>
      </c>
      <c r="O41" s="26">
        <f t="shared" si="16"/>
        <v>0.21751834296474254</v>
      </c>
      <c r="P41" s="2">
        <v>304</v>
      </c>
      <c r="Q41" s="26">
        <f t="shared" si="17"/>
        <v>0.15983343673435052</v>
      </c>
      <c r="R41" s="2">
        <v>264</v>
      </c>
      <c r="S41" s="26">
        <f t="shared" si="18"/>
        <v>0.13128906968764142</v>
      </c>
      <c r="T41" s="2">
        <v>235</v>
      </c>
      <c r="U41" s="26">
        <f t="shared" si="19"/>
        <v>0.10260261352870036</v>
      </c>
    </row>
    <row r="42" spans="1:21" ht="16.5" customHeight="1">
      <c r="A42" s="84" t="s">
        <v>238</v>
      </c>
      <c r="B42" s="25">
        <v>0</v>
      </c>
      <c r="C42" s="26">
        <f t="shared" si="10"/>
        <v>0</v>
      </c>
      <c r="D42" s="25">
        <v>0</v>
      </c>
      <c r="E42" s="26">
        <f t="shared" si="11"/>
        <v>0</v>
      </c>
      <c r="F42" s="25">
        <v>22</v>
      </c>
      <c r="G42" s="26">
        <f t="shared" si="12"/>
        <v>1.1343539081070213E-2</v>
      </c>
      <c r="H42" s="25">
        <v>61</v>
      </c>
      <c r="I42" s="26">
        <f t="shared" si="13"/>
        <v>3.1789211471215127E-2</v>
      </c>
      <c r="J42" s="25">
        <v>134</v>
      </c>
      <c r="K42" s="26">
        <f t="shared" si="14"/>
        <v>7.1061144402609105E-2</v>
      </c>
      <c r="L42" s="25">
        <v>172</v>
      </c>
      <c r="M42" s="26">
        <f t="shared" si="15"/>
        <v>9.2010099713270857E-2</v>
      </c>
      <c r="N42" s="2">
        <v>203</v>
      </c>
      <c r="O42" s="26">
        <f t="shared" si="16"/>
        <v>0.10984135229314114</v>
      </c>
      <c r="P42" s="2">
        <v>203</v>
      </c>
      <c r="Q42" s="26">
        <f t="shared" si="17"/>
        <v>0.10673088045089854</v>
      </c>
      <c r="R42" s="2">
        <v>224</v>
      </c>
      <c r="S42" s="26">
        <f t="shared" si="18"/>
        <v>0.11139678640163515</v>
      </c>
      <c r="T42" s="2">
        <v>222</v>
      </c>
      <c r="U42" s="26">
        <f t="shared" si="19"/>
        <v>9.6926724269665865E-2</v>
      </c>
    </row>
    <row r="43" spans="1:21" ht="16.5" customHeight="1">
      <c r="A43" s="85" t="s">
        <v>438</v>
      </c>
      <c r="B43" s="25">
        <v>583</v>
      </c>
      <c r="C43" s="26">
        <f t="shared" si="10"/>
        <v>0.279442074485932</v>
      </c>
      <c r="D43" s="25">
        <v>461</v>
      </c>
      <c r="E43" s="26">
        <f t="shared" si="11"/>
        <v>0.21978336320988595</v>
      </c>
      <c r="F43" s="25">
        <v>454</v>
      </c>
      <c r="G43" s="26">
        <f t="shared" si="12"/>
        <v>0.23408939740026707</v>
      </c>
      <c r="H43" s="25">
        <v>423</v>
      </c>
      <c r="I43" s="26">
        <f t="shared" si="13"/>
        <v>0.22043994184137702</v>
      </c>
      <c r="J43" s="25">
        <v>365</v>
      </c>
      <c r="K43" s="26">
        <f t="shared" si="14"/>
        <v>0.19356207243994272</v>
      </c>
      <c r="L43" s="25">
        <v>255</v>
      </c>
      <c r="M43" s="26">
        <f t="shared" si="15"/>
        <v>0.13641032224932598</v>
      </c>
      <c r="N43" s="2">
        <v>251</v>
      </c>
      <c r="O43" s="26">
        <f t="shared" si="16"/>
        <v>0.13581369175161784</v>
      </c>
      <c r="P43" s="2">
        <v>214</v>
      </c>
      <c r="Q43" s="26">
        <f t="shared" si="17"/>
        <v>0.11251432717483885</v>
      </c>
      <c r="R43" s="2">
        <v>233</v>
      </c>
      <c r="S43" s="26">
        <f t="shared" si="18"/>
        <v>0.11587255014098656</v>
      </c>
      <c r="T43" s="2">
        <v>167</v>
      </c>
      <c r="U43" s="26">
        <f t="shared" si="19"/>
        <v>7.2913346635289186E-2</v>
      </c>
    </row>
    <row r="44" spans="1:21" ht="16.5" customHeight="1">
      <c r="A44" s="84" t="s">
        <v>88</v>
      </c>
      <c r="B44" s="25">
        <v>157</v>
      </c>
      <c r="C44" s="26">
        <f t="shared" si="10"/>
        <v>7.5252839955902789E-2</v>
      </c>
      <c r="D44" s="25">
        <v>127</v>
      </c>
      <c r="E44" s="26">
        <f t="shared" si="11"/>
        <v>6.0547694420077042E-2</v>
      </c>
      <c r="F44" s="25">
        <v>142</v>
      </c>
      <c r="G44" s="26">
        <f t="shared" si="12"/>
        <v>7.3217388614180465E-2</v>
      </c>
      <c r="H44" s="25">
        <v>123</v>
      </c>
      <c r="I44" s="26">
        <f t="shared" si="13"/>
        <v>6.4099557556712483E-2</v>
      </c>
      <c r="J44" s="25">
        <v>110</v>
      </c>
      <c r="K44" s="26">
        <f t="shared" si="14"/>
        <v>5.8333775255873153E-2</v>
      </c>
      <c r="L44" s="25">
        <v>117</v>
      </c>
      <c r="M44" s="26">
        <f t="shared" si="15"/>
        <v>6.2588265502631912E-2</v>
      </c>
      <c r="N44" s="2">
        <v>113</v>
      </c>
      <c r="O44" s="26">
        <f t="shared" si="16"/>
        <v>6.1143215808497284E-2</v>
      </c>
      <c r="P44" s="2">
        <v>107</v>
      </c>
      <c r="Q44" s="26">
        <f t="shared" si="17"/>
        <v>5.6257163587419425E-2</v>
      </c>
      <c r="R44" s="2">
        <v>124</v>
      </c>
      <c r="S44" s="26">
        <f t="shared" si="18"/>
        <v>6.1666078186619448E-2</v>
      </c>
      <c r="T44" s="2">
        <v>161</v>
      </c>
      <c r="U44" s="26">
        <f t="shared" si="19"/>
        <v>7.0293705438811735E-2</v>
      </c>
    </row>
    <row r="45" spans="1:21" ht="16.5" customHeight="1">
      <c r="A45" s="84" t="s">
        <v>90</v>
      </c>
      <c r="B45" s="25">
        <v>576</v>
      </c>
      <c r="C45" s="26">
        <f t="shared" si="10"/>
        <v>0.27608685232229302</v>
      </c>
      <c r="D45" s="25">
        <v>466</v>
      </c>
      <c r="E45" s="26">
        <f t="shared" si="11"/>
        <v>0.22216713070673938</v>
      </c>
      <c r="F45" s="25">
        <v>381</v>
      </c>
      <c r="G45" s="26">
        <f t="shared" si="12"/>
        <v>0.19644947226762502</v>
      </c>
      <c r="H45" s="25">
        <v>353</v>
      </c>
      <c r="I45" s="26">
        <f t="shared" si="13"/>
        <v>0.18396051884162198</v>
      </c>
      <c r="J45" s="25">
        <v>276</v>
      </c>
      <c r="K45" s="26">
        <f t="shared" si="14"/>
        <v>0.14636474518746354</v>
      </c>
      <c r="L45" s="25">
        <v>239</v>
      </c>
      <c r="M45" s="26">
        <f t="shared" si="15"/>
        <v>0.12785124320623101</v>
      </c>
      <c r="N45" s="2">
        <v>158</v>
      </c>
      <c r="O45" s="26">
        <f t="shared" si="16"/>
        <v>8.5492284050819212E-2</v>
      </c>
      <c r="P45" s="2">
        <v>145</v>
      </c>
      <c r="Q45" s="26">
        <f t="shared" si="17"/>
        <v>7.623634317921324E-2</v>
      </c>
      <c r="R45" s="2">
        <v>135</v>
      </c>
      <c r="S45" s="26">
        <f t="shared" si="18"/>
        <v>6.7136456090271177E-2</v>
      </c>
      <c r="T45" s="2">
        <v>124</v>
      </c>
      <c r="U45" s="26">
        <f t="shared" si="19"/>
        <v>5.4139251393867417E-2</v>
      </c>
    </row>
    <row r="46" spans="1:21" ht="16.5" customHeight="1">
      <c r="A46" s="84" t="s">
        <v>91</v>
      </c>
      <c r="B46" s="25">
        <v>20</v>
      </c>
      <c r="C46" s="26">
        <f t="shared" si="10"/>
        <v>9.5863490389685099E-3</v>
      </c>
      <c r="D46" s="25">
        <v>32</v>
      </c>
      <c r="E46" s="26">
        <f t="shared" si="11"/>
        <v>1.5256111979861932E-2</v>
      </c>
      <c r="F46" s="25">
        <v>32</v>
      </c>
      <c r="G46" s="26">
        <f t="shared" si="12"/>
        <v>1.6499693208829398E-2</v>
      </c>
      <c r="H46" s="25">
        <v>17</v>
      </c>
      <c r="I46" s="26">
        <f t="shared" si="13"/>
        <v>8.8592884427976595E-3</v>
      </c>
      <c r="J46" s="25">
        <v>102</v>
      </c>
      <c r="K46" s="26">
        <f t="shared" si="14"/>
        <v>5.4091318873627829E-2</v>
      </c>
      <c r="L46" s="25">
        <v>78</v>
      </c>
      <c r="M46" s="26">
        <f t="shared" si="15"/>
        <v>4.1725510335087944E-2</v>
      </c>
      <c r="N46" s="2">
        <v>321</v>
      </c>
      <c r="O46" s="26">
        <f t="shared" si="16"/>
        <v>0.17369002012856308</v>
      </c>
      <c r="P46" s="2">
        <v>152</v>
      </c>
      <c r="Q46" s="26">
        <f t="shared" si="17"/>
        <v>7.991671836717526E-2</v>
      </c>
      <c r="R46" s="2">
        <v>148</v>
      </c>
      <c r="S46" s="26">
        <f t="shared" si="18"/>
        <v>7.3601448158223226E-2</v>
      </c>
      <c r="T46" s="2">
        <v>98</v>
      </c>
      <c r="U46" s="26">
        <f t="shared" si="19"/>
        <v>4.2787472875798441E-2</v>
      </c>
    </row>
    <row r="47" spans="1:21" ht="16.5" customHeight="1">
      <c r="A47" s="84" t="s">
        <v>87</v>
      </c>
      <c r="B47" s="25">
        <v>109</v>
      </c>
      <c r="C47" s="26">
        <f t="shared" si="10"/>
        <v>5.2245602262378371E-2</v>
      </c>
      <c r="D47" s="25">
        <v>106</v>
      </c>
      <c r="E47" s="26">
        <f t="shared" si="11"/>
        <v>5.0535870933292648E-2</v>
      </c>
      <c r="F47" s="25">
        <v>133</v>
      </c>
      <c r="G47" s="26">
        <f t="shared" si="12"/>
        <v>6.8576849899197184E-2</v>
      </c>
      <c r="H47" s="25">
        <v>173</v>
      </c>
      <c r="I47" s="26">
        <f t="shared" si="13"/>
        <v>9.0156288270823226E-2</v>
      </c>
      <c r="J47" s="25">
        <v>147</v>
      </c>
      <c r="K47" s="26">
        <f t="shared" si="14"/>
        <v>7.7955136023757754E-2</v>
      </c>
      <c r="L47" s="25">
        <v>147</v>
      </c>
      <c r="M47" s="26">
        <f t="shared" si="15"/>
        <v>7.8636538708434969E-2</v>
      </c>
      <c r="N47" s="2">
        <v>93</v>
      </c>
      <c r="O47" s="26">
        <f t="shared" si="16"/>
        <v>5.0321407700798647E-2</v>
      </c>
      <c r="P47" s="2">
        <v>68</v>
      </c>
      <c r="Q47" s="26">
        <f t="shared" si="17"/>
        <v>3.5752216111631041E-2</v>
      </c>
      <c r="R47" s="2">
        <v>75</v>
      </c>
      <c r="S47" s="26">
        <f t="shared" si="18"/>
        <v>3.729803116126177E-2</v>
      </c>
      <c r="T47" s="2">
        <v>92</v>
      </c>
      <c r="U47" s="26">
        <f t="shared" si="19"/>
        <v>4.0167831679320989E-2</v>
      </c>
    </row>
    <row r="48" spans="1:21" ht="16.5" customHeight="1">
      <c r="A48" s="84" t="s">
        <v>305</v>
      </c>
      <c r="B48" s="25">
        <v>89</v>
      </c>
      <c r="C48" s="26">
        <f t="shared" si="10"/>
        <v>4.2659253223409861E-2</v>
      </c>
      <c r="D48" s="25">
        <v>145</v>
      </c>
      <c r="E48" s="26">
        <f t="shared" si="11"/>
        <v>6.9129257408749381E-2</v>
      </c>
      <c r="F48" s="25">
        <v>89</v>
      </c>
      <c r="G48" s="26">
        <f t="shared" si="12"/>
        <v>4.5889771737056759E-2</v>
      </c>
      <c r="H48" s="25">
        <v>70</v>
      </c>
      <c r="I48" s="26">
        <f t="shared" si="13"/>
        <v>3.6479422999755068E-2</v>
      </c>
      <c r="J48" s="25">
        <v>55</v>
      </c>
      <c r="K48" s="26">
        <f t="shared" si="14"/>
        <v>2.9166887627936577E-2</v>
      </c>
      <c r="L48" s="25">
        <v>63</v>
      </c>
      <c r="M48" s="26">
        <f t="shared" si="15"/>
        <v>3.3701373732186415E-2</v>
      </c>
      <c r="N48" s="2">
        <v>83</v>
      </c>
      <c r="O48" s="26">
        <f t="shared" si="16"/>
        <v>4.4910503646949332E-2</v>
      </c>
      <c r="P48" s="2">
        <v>118</v>
      </c>
      <c r="Q48" s="26">
        <f t="shared" si="17"/>
        <v>6.204061031135974E-2</v>
      </c>
      <c r="R48" s="2">
        <v>158</v>
      </c>
      <c r="S48" s="26">
        <f t="shared" si="18"/>
        <v>7.8574518979724797E-2</v>
      </c>
      <c r="T48" s="2">
        <v>90</v>
      </c>
      <c r="U48" s="26">
        <f t="shared" si="19"/>
        <v>3.9294617947161839E-2</v>
      </c>
    </row>
    <row r="49" spans="1:23" ht="16.5" customHeight="1">
      <c r="A49" s="149" t="s">
        <v>93</v>
      </c>
      <c r="B49" s="25">
        <v>880</v>
      </c>
      <c r="C49" s="26">
        <f t="shared" si="10"/>
        <v>0.42179935771461441</v>
      </c>
      <c r="D49" s="25">
        <v>819</v>
      </c>
      <c r="E49" s="26">
        <f t="shared" si="11"/>
        <v>0.39046111598459132</v>
      </c>
      <c r="F49" s="25">
        <v>632</v>
      </c>
      <c r="G49" s="26">
        <f t="shared" si="12"/>
        <v>0.32586894087438062</v>
      </c>
      <c r="H49" s="25">
        <v>486</v>
      </c>
      <c r="I49" s="26">
        <f t="shared" si="13"/>
        <v>0.25327142254115659</v>
      </c>
      <c r="J49" s="25">
        <v>306</v>
      </c>
      <c r="K49" s="26">
        <f t="shared" si="14"/>
        <v>0.16227395662088351</v>
      </c>
      <c r="L49" s="25">
        <v>231</v>
      </c>
      <c r="M49" s="26">
        <f t="shared" si="15"/>
        <v>0.12357170368468354</v>
      </c>
      <c r="N49" s="2">
        <v>204</v>
      </c>
      <c r="O49" s="26">
        <f t="shared" si="16"/>
        <v>0.11038244269852607</v>
      </c>
      <c r="P49" s="2">
        <v>171</v>
      </c>
      <c r="Q49" s="26">
        <f t="shared" si="17"/>
        <v>8.9906308163072171E-2</v>
      </c>
      <c r="R49" s="2">
        <v>83</v>
      </c>
      <c r="S49" s="26">
        <f t="shared" si="18"/>
        <v>4.1276487818463027E-2</v>
      </c>
      <c r="T49" s="2">
        <v>68</v>
      </c>
      <c r="U49" s="26">
        <f t="shared" si="19"/>
        <v>2.9689266893411163E-2</v>
      </c>
    </row>
    <row r="50" spans="1:23" ht="16.5" customHeight="1">
      <c r="A50" s="84" t="s">
        <v>306</v>
      </c>
      <c r="B50" s="25">
        <v>45</v>
      </c>
      <c r="C50" s="26">
        <f t="shared" si="10"/>
        <v>2.1569285337679146E-2</v>
      </c>
      <c r="D50" s="25">
        <v>81</v>
      </c>
      <c r="E50" s="26">
        <f t="shared" si="11"/>
        <v>3.861703344902552E-2</v>
      </c>
      <c r="F50" s="25">
        <v>72</v>
      </c>
      <c r="G50" s="26">
        <f t="shared" si="12"/>
        <v>3.7124309719866147E-2</v>
      </c>
      <c r="H50" s="25">
        <v>119</v>
      </c>
      <c r="I50" s="26">
        <f t="shared" si="13"/>
        <v>6.201501909958361E-2</v>
      </c>
      <c r="J50" s="25">
        <v>115</v>
      </c>
      <c r="K50" s="26">
        <f t="shared" si="14"/>
        <v>6.0985310494776471E-2</v>
      </c>
      <c r="L50" s="25">
        <v>98</v>
      </c>
      <c r="M50" s="26">
        <f t="shared" si="15"/>
        <v>5.2424359138956655E-2</v>
      </c>
      <c r="N50" s="2">
        <v>91</v>
      </c>
      <c r="O50" s="26">
        <f t="shared" si="16"/>
        <v>4.9239226890028791E-2</v>
      </c>
      <c r="P50" s="2">
        <v>106</v>
      </c>
      <c r="Q50" s="26">
        <f t="shared" si="17"/>
        <v>5.5731395703424856E-2</v>
      </c>
      <c r="R50" s="2">
        <v>71</v>
      </c>
      <c r="S50" s="26">
        <f t="shared" si="18"/>
        <v>3.5308802832661142E-2</v>
      </c>
      <c r="T50" s="2">
        <v>68</v>
      </c>
      <c r="U50" s="26">
        <f t="shared" si="19"/>
        <v>2.9689266893411163E-2</v>
      </c>
    </row>
    <row r="51" spans="1:23" ht="16.5" customHeight="1">
      <c r="A51" s="85" t="s">
        <v>89</v>
      </c>
      <c r="B51" s="25">
        <v>981</v>
      </c>
      <c r="C51" s="26">
        <f t="shared" si="10"/>
        <v>0.47021042036140537</v>
      </c>
      <c r="D51" s="25">
        <v>993</v>
      </c>
      <c r="E51" s="26">
        <f t="shared" si="11"/>
        <v>0.47341622487509061</v>
      </c>
      <c r="F51" s="25">
        <v>642</v>
      </c>
      <c r="G51" s="26">
        <f t="shared" si="12"/>
        <v>0.33102509500213984</v>
      </c>
      <c r="H51" s="25">
        <v>277</v>
      </c>
      <c r="I51" s="26">
        <f t="shared" si="13"/>
        <v>0.14435428815617363</v>
      </c>
      <c r="J51" s="25">
        <v>251</v>
      </c>
      <c r="K51" s="26">
        <f t="shared" si="14"/>
        <v>0.13310706899294691</v>
      </c>
      <c r="L51" s="25">
        <v>170</v>
      </c>
      <c r="M51" s="26">
        <f t="shared" si="15"/>
        <v>9.0940214832883975E-2</v>
      </c>
      <c r="N51" s="25">
        <v>109</v>
      </c>
      <c r="O51" s="26">
        <f t="shared" si="16"/>
        <v>5.8978854186957551E-2</v>
      </c>
      <c r="P51" s="2">
        <v>118</v>
      </c>
      <c r="Q51" s="26">
        <f t="shared" si="17"/>
        <v>6.204061031135974E-2</v>
      </c>
      <c r="R51" s="2">
        <v>87</v>
      </c>
      <c r="S51" s="26">
        <f t="shared" si="18"/>
        <v>4.3265716147063649E-2</v>
      </c>
      <c r="T51" s="2">
        <v>66</v>
      </c>
      <c r="U51" s="26">
        <f t="shared" si="19"/>
        <v>2.8816053161252016E-2</v>
      </c>
    </row>
    <row r="52" spans="1:23" ht="16.5" customHeight="1">
      <c r="A52" s="84" t="s">
        <v>86</v>
      </c>
      <c r="B52" s="25">
        <v>42</v>
      </c>
      <c r="C52" s="26">
        <f t="shared" si="10"/>
        <v>2.0131332981833869E-2</v>
      </c>
      <c r="D52" s="25">
        <v>47</v>
      </c>
      <c r="E52" s="26">
        <f t="shared" si="11"/>
        <v>2.2407414470422212E-2</v>
      </c>
      <c r="F52" s="25">
        <v>89</v>
      </c>
      <c r="G52" s="26">
        <f t="shared" si="12"/>
        <v>4.5889771737056759E-2</v>
      </c>
      <c r="H52" s="25">
        <v>211</v>
      </c>
      <c r="I52" s="26">
        <f t="shared" si="13"/>
        <v>0.10995940361354742</v>
      </c>
      <c r="J52" s="25">
        <v>78</v>
      </c>
      <c r="K52" s="26">
        <f t="shared" si="14"/>
        <v>4.136394972689187E-2</v>
      </c>
      <c r="L52" s="25">
        <v>91</v>
      </c>
      <c r="M52" s="26">
        <f t="shared" si="15"/>
        <v>4.8679762057602605E-2</v>
      </c>
      <c r="N52" s="2">
        <v>63</v>
      </c>
      <c r="O52" s="26">
        <f t="shared" si="16"/>
        <v>3.4088695539250695E-2</v>
      </c>
      <c r="P52" s="2">
        <v>63</v>
      </c>
      <c r="Q52" s="26">
        <f t="shared" si="17"/>
        <v>3.3123376691658171E-2</v>
      </c>
      <c r="R52" s="2">
        <v>62</v>
      </c>
      <c r="S52" s="26">
        <f t="shared" si="18"/>
        <v>3.0833039093309724E-2</v>
      </c>
      <c r="T52" s="2">
        <v>59</v>
      </c>
      <c r="U52" s="26">
        <f t="shared" si="19"/>
        <v>2.5759805098694986E-2</v>
      </c>
    </row>
    <row r="53" spans="1:23" ht="16.5" customHeight="1">
      <c r="A53" s="84" t="s">
        <v>85</v>
      </c>
      <c r="B53" s="25">
        <v>3</v>
      </c>
      <c r="C53" s="26">
        <f t="shared" si="10"/>
        <v>1.4379523558452764E-3</v>
      </c>
      <c r="D53" s="25">
        <v>3</v>
      </c>
      <c r="E53" s="26">
        <f t="shared" si="11"/>
        <v>1.4302604981120562E-3</v>
      </c>
      <c r="F53" s="25">
        <v>0</v>
      </c>
      <c r="G53" s="25">
        <v>0</v>
      </c>
      <c r="H53" s="25">
        <v>32</v>
      </c>
      <c r="I53" s="26">
        <f t="shared" si="13"/>
        <v>1.6676307657030889E-2</v>
      </c>
      <c r="J53" s="25">
        <v>76</v>
      </c>
      <c r="K53" s="26">
        <f t="shared" si="14"/>
        <v>4.0303335631330546E-2</v>
      </c>
      <c r="L53" s="25">
        <v>91</v>
      </c>
      <c r="M53" s="26">
        <f t="shared" si="15"/>
        <v>4.8679762057602605E-2</v>
      </c>
      <c r="N53" s="2">
        <v>36</v>
      </c>
      <c r="O53" s="26">
        <f t="shared" si="16"/>
        <v>1.9479254593857541E-2</v>
      </c>
      <c r="P53" s="2">
        <v>57</v>
      </c>
      <c r="Q53" s="26">
        <f t="shared" si="17"/>
        <v>2.9968769387690726E-2</v>
      </c>
      <c r="R53" s="2">
        <v>103</v>
      </c>
      <c r="S53" s="26">
        <f t="shared" si="18"/>
        <v>5.1222629461466163E-2</v>
      </c>
      <c r="T53" s="2">
        <v>47</v>
      </c>
      <c r="U53" s="26">
        <f t="shared" si="19"/>
        <v>2.052052270574007E-2</v>
      </c>
    </row>
    <row r="54" spans="1:23" ht="16.5" customHeight="1">
      <c r="A54" s="84" t="s">
        <v>83</v>
      </c>
      <c r="B54" s="25">
        <v>52</v>
      </c>
      <c r="C54" s="26">
        <f t="shared" si="10"/>
        <v>2.4924507501318121E-2</v>
      </c>
      <c r="D54" s="25">
        <v>71</v>
      </c>
      <c r="E54" s="26">
        <f t="shared" si="11"/>
        <v>3.3849498455318663E-2</v>
      </c>
      <c r="F54" s="25">
        <v>27</v>
      </c>
      <c r="G54" s="26">
        <f>IFERROR(F54/F$4*100,"-")</f>
        <v>1.3921616144949807E-2</v>
      </c>
      <c r="H54" s="25">
        <v>51</v>
      </c>
      <c r="I54" s="26">
        <f t="shared" si="13"/>
        <v>2.6577865328392975E-2</v>
      </c>
      <c r="J54" s="25">
        <v>65</v>
      </c>
      <c r="K54" s="26">
        <f t="shared" si="14"/>
        <v>3.4469958105743229E-2</v>
      </c>
      <c r="L54" s="25">
        <v>34</v>
      </c>
      <c r="M54" s="26">
        <f t="shared" si="15"/>
        <v>1.8188042966576796E-2</v>
      </c>
      <c r="N54" s="2">
        <v>25</v>
      </c>
      <c r="O54" s="26">
        <f t="shared" si="16"/>
        <v>1.3527260134623293E-2</v>
      </c>
      <c r="P54" s="2">
        <v>39</v>
      </c>
      <c r="Q54" s="26">
        <f t="shared" si="17"/>
        <v>2.050494747578839E-2</v>
      </c>
      <c r="R54" s="2">
        <v>56</v>
      </c>
      <c r="S54" s="26">
        <f t="shared" si="18"/>
        <v>2.7849196600408788E-2</v>
      </c>
      <c r="T54" s="2">
        <v>45</v>
      </c>
      <c r="U54" s="26">
        <f t="shared" si="19"/>
        <v>1.9647308973580919E-2</v>
      </c>
    </row>
    <row r="55" spans="1:23" ht="16.5" customHeight="1">
      <c r="A55" s="85" t="s">
        <v>440</v>
      </c>
      <c r="B55" s="25">
        <v>113</v>
      </c>
      <c r="C55" s="26">
        <f t="shared" si="10"/>
        <v>5.4162872070172077E-2</v>
      </c>
      <c r="D55" s="25">
        <v>65</v>
      </c>
      <c r="E55" s="26">
        <f t="shared" si="11"/>
        <v>3.0988977459094551E-2</v>
      </c>
      <c r="F55" s="25">
        <v>70</v>
      </c>
      <c r="G55" s="26">
        <f>IFERROR(F55/F$4*100,"-")</f>
        <v>3.6093078894314311E-2</v>
      </c>
      <c r="H55" s="25">
        <v>84</v>
      </c>
      <c r="I55" s="26">
        <f t="shared" si="13"/>
        <v>4.3775307599706076E-2</v>
      </c>
      <c r="J55" s="25">
        <v>88</v>
      </c>
      <c r="K55" s="26">
        <f t="shared" si="14"/>
        <v>4.6667020204698519E-2</v>
      </c>
      <c r="L55" s="25">
        <v>99</v>
      </c>
      <c r="M55" s="26">
        <f t="shared" si="15"/>
        <v>5.2959301579150089E-2</v>
      </c>
      <c r="N55" s="2">
        <v>134</v>
      </c>
      <c r="O55" s="26">
        <f t="shared" si="16"/>
        <v>7.2506114321580856E-2</v>
      </c>
      <c r="P55" s="2">
        <v>138</v>
      </c>
      <c r="Q55" s="26">
        <f t="shared" si="17"/>
        <v>7.2555967991251219E-2</v>
      </c>
      <c r="R55" s="2">
        <v>48</v>
      </c>
      <c r="S55" s="26">
        <f t="shared" si="18"/>
        <v>2.3870739943207531E-2</v>
      </c>
      <c r="T55" s="2">
        <v>36</v>
      </c>
      <c r="U55" s="26">
        <f t="shared" si="19"/>
        <v>1.5717847178864736E-2</v>
      </c>
    </row>
    <row r="56" spans="1:23" ht="16.5" customHeight="1">
      <c r="A56" s="84" t="s">
        <v>77</v>
      </c>
      <c r="B56" s="25">
        <v>13</v>
      </c>
      <c r="C56" s="26">
        <f t="shared" si="10"/>
        <v>6.2311268753295302E-3</v>
      </c>
      <c r="D56" s="25">
        <v>8</v>
      </c>
      <c r="E56" s="26">
        <f t="shared" si="11"/>
        <v>3.814027994965483E-3</v>
      </c>
      <c r="F56" s="25">
        <v>29</v>
      </c>
      <c r="G56" s="26">
        <f>IFERROR(F56/F$4*100,"-")</f>
        <v>1.4952846970501643E-2</v>
      </c>
      <c r="H56" s="25">
        <v>15</v>
      </c>
      <c r="I56" s="26">
        <f t="shared" si="13"/>
        <v>7.8170192142332281E-3</v>
      </c>
      <c r="J56" s="25">
        <v>26</v>
      </c>
      <c r="K56" s="26">
        <f t="shared" si="14"/>
        <v>1.378798324229729E-2</v>
      </c>
      <c r="L56" s="25">
        <v>27</v>
      </c>
      <c r="M56" s="26">
        <f t="shared" si="15"/>
        <v>1.4443445885222748E-2</v>
      </c>
      <c r="N56" s="2">
        <v>22</v>
      </c>
      <c r="O56" s="26">
        <f t="shared" si="16"/>
        <v>1.1903988918468496E-2</v>
      </c>
      <c r="P56" s="2">
        <v>19</v>
      </c>
      <c r="Q56" s="26">
        <f t="shared" si="17"/>
        <v>9.9895897958969075E-3</v>
      </c>
      <c r="R56" s="2">
        <v>28</v>
      </c>
      <c r="S56" s="26">
        <f t="shared" si="18"/>
        <v>1.3924598300204394E-2</v>
      </c>
      <c r="T56" s="2">
        <v>35</v>
      </c>
      <c r="U56" s="26">
        <f t="shared" si="19"/>
        <v>1.5281240312785157E-2</v>
      </c>
    </row>
    <row r="57" spans="1:23" ht="16.5" customHeight="1">
      <c r="A57" s="84" t="s">
        <v>84</v>
      </c>
      <c r="B57" s="25">
        <v>44</v>
      </c>
      <c r="C57" s="26">
        <f t="shared" si="10"/>
        <v>2.1089967885730719E-2</v>
      </c>
      <c r="D57" s="25">
        <v>25</v>
      </c>
      <c r="E57" s="26">
        <f t="shared" si="11"/>
        <v>1.1918837484267135E-2</v>
      </c>
      <c r="F57" s="25">
        <v>19</v>
      </c>
      <c r="G57" s="26">
        <f>IFERROR(F57/F$4*100,"-")</f>
        <v>9.7966928427424549E-3</v>
      </c>
      <c r="H57" s="25">
        <v>25</v>
      </c>
      <c r="I57" s="26">
        <f t="shared" si="13"/>
        <v>1.3028365357055382E-2</v>
      </c>
      <c r="J57" s="25">
        <v>29</v>
      </c>
      <c r="K57" s="26">
        <f t="shared" si="14"/>
        <v>1.5378904385639285E-2</v>
      </c>
      <c r="L57" s="25">
        <v>17</v>
      </c>
      <c r="M57" s="26">
        <f t="shared" si="15"/>
        <v>9.0940214832883979E-3</v>
      </c>
      <c r="N57" s="2">
        <v>31</v>
      </c>
      <c r="O57" s="26">
        <f t="shared" si="16"/>
        <v>1.6773802566932883E-2</v>
      </c>
      <c r="P57" s="2">
        <v>48</v>
      </c>
      <c r="Q57" s="26">
        <f t="shared" si="17"/>
        <v>2.5236858431739558E-2</v>
      </c>
      <c r="R57" s="2">
        <v>15</v>
      </c>
      <c r="S57" s="26">
        <f t="shared" si="18"/>
        <v>7.4596062322523542E-3</v>
      </c>
      <c r="T57" s="2">
        <v>28</v>
      </c>
      <c r="U57" s="26">
        <f t="shared" si="19"/>
        <v>1.2224992250228127E-2</v>
      </c>
    </row>
    <row r="58" spans="1:23" ht="16.5" customHeight="1">
      <c r="A58" s="84" t="s">
        <v>81</v>
      </c>
      <c r="B58" s="25">
        <v>19</v>
      </c>
      <c r="C58" s="26">
        <f t="shared" si="10"/>
        <v>9.1070315870200834E-3</v>
      </c>
      <c r="D58" s="25">
        <v>20</v>
      </c>
      <c r="E58" s="26">
        <f t="shared" si="11"/>
        <v>9.5350699874137083E-3</v>
      </c>
      <c r="F58" s="25">
        <v>30</v>
      </c>
      <c r="G58" s="26">
        <f>IFERROR(F58/F$4*100,"-")</f>
        <v>1.546846238327756E-2</v>
      </c>
      <c r="H58" s="25">
        <v>13</v>
      </c>
      <c r="I58" s="26">
        <f t="shared" si="13"/>
        <v>6.7747499856687984E-3</v>
      </c>
      <c r="J58" s="25">
        <v>21</v>
      </c>
      <c r="K58" s="26">
        <f t="shared" si="14"/>
        <v>1.1136448003393966E-2</v>
      </c>
      <c r="L58" s="25">
        <v>28</v>
      </c>
      <c r="M58" s="26">
        <f t="shared" si="15"/>
        <v>1.4978388325416186E-2</v>
      </c>
      <c r="N58" s="2">
        <v>35</v>
      </c>
      <c r="O58" s="26">
        <f t="shared" si="16"/>
        <v>1.8938164188472613E-2</v>
      </c>
      <c r="P58" s="2">
        <v>30</v>
      </c>
      <c r="Q58" s="26">
        <f t="shared" si="17"/>
        <v>1.5773036519837223E-2</v>
      </c>
      <c r="R58" s="2">
        <v>24</v>
      </c>
      <c r="S58" s="26">
        <f t="shared" si="18"/>
        <v>1.1935369971603766E-2</v>
      </c>
      <c r="T58" s="2">
        <v>27</v>
      </c>
      <c r="U58" s="26">
        <f t="shared" si="19"/>
        <v>1.178838538414855E-2</v>
      </c>
    </row>
    <row r="59" spans="1:23" ht="16.5" customHeight="1">
      <c r="A59" s="84" t="s">
        <v>231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">
        <v>9</v>
      </c>
      <c r="S59" s="26">
        <f t="shared" si="18"/>
        <v>4.4757637393514123E-3</v>
      </c>
      <c r="T59" s="2">
        <v>20</v>
      </c>
      <c r="U59" s="26">
        <f t="shared" si="19"/>
        <v>8.7321373215915182E-3</v>
      </c>
      <c r="V59" s="29"/>
      <c r="W59" s="29"/>
    </row>
    <row r="60" spans="1:23" ht="16.5" customHeight="1">
      <c r="A60" s="84" t="s">
        <v>75</v>
      </c>
      <c r="B60" s="25">
        <v>24</v>
      </c>
      <c r="C60" s="26">
        <f>IFERROR(B60/B$4*100,"-")</f>
        <v>1.1503618846762211E-2</v>
      </c>
      <c r="D60" s="25">
        <v>25</v>
      </c>
      <c r="E60" s="26">
        <f t="shared" ref="E60:E75" si="20">IFERROR(D60/D$4*100,"-")</f>
        <v>1.1918837484267135E-2</v>
      </c>
      <c r="F60" s="25">
        <v>12</v>
      </c>
      <c r="G60" s="26">
        <f>IFERROR(F60/F$4*100,"-")</f>
        <v>6.1873849533110245E-3</v>
      </c>
      <c r="H60" s="25">
        <v>51</v>
      </c>
      <c r="I60" s="26">
        <f t="shared" ref="I60:I65" si="21">IFERROR(H60/H$4*100,"-")</f>
        <v>2.6577865328392975E-2</v>
      </c>
      <c r="J60" s="25">
        <v>144</v>
      </c>
      <c r="K60" s="26">
        <f t="shared" ref="K60:K75" si="22">IFERROR(J60/J$4*100,"-")</f>
        <v>7.6364214880415768E-2</v>
      </c>
      <c r="L60" s="25">
        <v>49</v>
      </c>
      <c r="M60" s="26">
        <f t="shared" ref="M60:M75" si="23">IFERROR(L60/L$4*100,"-")</f>
        <v>2.6212179569478328E-2</v>
      </c>
      <c r="N60" s="2">
        <v>17</v>
      </c>
      <c r="O60" s="26">
        <f t="shared" ref="O60:O75" si="24">IFERROR(N60/N$4*100,"-")</f>
        <v>9.198536891543839E-3</v>
      </c>
      <c r="P60" s="2">
        <v>15</v>
      </c>
      <c r="Q60" s="26">
        <f t="shared" ref="Q60:Q65" si="25">IFERROR(P60/P$4*100,"-")</f>
        <v>7.8865182599186113E-3</v>
      </c>
      <c r="R60" s="2">
        <v>16</v>
      </c>
      <c r="S60" s="26">
        <f t="shared" si="18"/>
        <v>7.9569133144025105E-3</v>
      </c>
      <c r="T60" s="2">
        <v>19</v>
      </c>
      <c r="U60" s="26">
        <f t="shared" si="19"/>
        <v>8.2955304555119447E-3</v>
      </c>
    </row>
    <row r="61" spans="1:23" ht="16.5" customHeight="1">
      <c r="A61" s="85" t="s">
        <v>235</v>
      </c>
      <c r="B61" s="25">
        <v>0</v>
      </c>
      <c r="C61" s="25">
        <v>0</v>
      </c>
      <c r="D61" s="25">
        <v>1</v>
      </c>
      <c r="E61" s="26">
        <f t="shared" si="20"/>
        <v>4.7675349937068538E-4</v>
      </c>
      <c r="F61" s="25">
        <v>19</v>
      </c>
      <c r="G61" s="26">
        <f>IFERROR(F61/F$4*100,"-")</f>
        <v>9.7966928427424549E-3</v>
      </c>
      <c r="H61" s="25">
        <v>12</v>
      </c>
      <c r="I61" s="26">
        <f t="shared" si="21"/>
        <v>6.2536153713865826E-3</v>
      </c>
      <c r="J61" s="25">
        <v>19</v>
      </c>
      <c r="K61" s="26">
        <f t="shared" si="22"/>
        <v>1.0075833907832637E-2</v>
      </c>
      <c r="L61" s="25">
        <v>18</v>
      </c>
      <c r="M61" s="26">
        <f t="shared" si="23"/>
        <v>9.6289639234818335E-3</v>
      </c>
      <c r="N61" s="2">
        <v>12</v>
      </c>
      <c r="O61" s="26">
        <f t="shared" si="24"/>
        <v>6.4930848646191806E-3</v>
      </c>
      <c r="P61" s="2">
        <v>25</v>
      </c>
      <c r="Q61" s="26">
        <f t="shared" si="25"/>
        <v>1.3144197099864351E-2</v>
      </c>
      <c r="R61" s="2">
        <v>28</v>
      </c>
      <c r="S61" s="26">
        <f t="shared" si="18"/>
        <v>1.3924598300204394E-2</v>
      </c>
      <c r="T61" s="2">
        <v>17</v>
      </c>
      <c r="U61" s="26">
        <f t="shared" si="19"/>
        <v>7.4223167233527908E-3</v>
      </c>
    </row>
    <row r="62" spans="1:23" ht="16.5" customHeight="1">
      <c r="A62" s="84" t="s">
        <v>78</v>
      </c>
      <c r="B62" s="25">
        <v>17</v>
      </c>
      <c r="C62" s="26">
        <f>IFERROR(B62/B$4*100,"-")</f>
        <v>8.1483966831232321E-3</v>
      </c>
      <c r="D62" s="25">
        <v>25</v>
      </c>
      <c r="E62" s="26">
        <f t="shared" si="20"/>
        <v>1.1918837484267135E-2</v>
      </c>
      <c r="F62" s="25">
        <v>33</v>
      </c>
      <c r="G62" s="26">
        <f>IFERROR(F62/F$4*100,"-")</f>
        <v>1.7015308621605316E-2</v>
      </c>
      <c r="H62" s="25">
        <v>19</v>
      </c>
      <c r="I62" s="26">
        <f t="shared" si="21"/>
        <v>9.9015576713620893E-3</v>
      </c>
      <c r="J62" s="25">
        <v>12</v>
      </c>
      <c r="K62" s="26">
        <f t="shared" si="22"/>
        <v>6.3636845733679795E-3</v>
      </c>
      <c r="L62" s="25">
        <v>12</v>
      </c>
      <c r="M62" s="26">
        <f t="shared" si="23"/>
        <v>6.4193092823212226E-3</v>
      </c>
      <c r="N62" s="2">
        <v>8</v>
      </c>
      <c r="O62" s="26">
        <f t="shared" si="24"/>
        <v>4.3287232430794537E-3</v>
      </c>
      <c r="P62" s="2">
        <v>26</v>
      </c>
      <c r="Q62" s="26">
        <f t="shared" si="25"/>
        <v>1.3669964983858926E-2</v>
      </c>
      <c r="R62" s="2">
        <v>3</v>
      </c>
      <c r="S62" s="26">
        <f t="shared" si="18"/>
        <v>1.4919212464504707E-3</v>
      </c>
      <c r="T62" s="2">
        <v>14</v>
      </c>
      <c r="U62" s="26">
        <f t="shared" si="19"/>
        <v>6.1124961251140635E-3</v>
      </c>
    </row>
    <row r="63" spans="1:23" ht="16.5" customHeight="1">
      <c r="A63" s="84" t="s">
        <v>82</v>
      </c>
      <c r="B63" s="25">
        <v>18</v>
      </c>
      <c r="C63" s="26">
        <f>IFERROR(B63/B$4*100,"-")</f>
        <v>8.6277141350716569E-3</v>
      </c>
      <c r="D63" s="25">
        <v>43</v>
      </c>
      <c r="E63" s="26">
        <f t="shared" si="20"/>
        <v>2.0500400472939471E-2</v>
      </c>
      <c r="F63" s="25">
        <v>0</v>
      </c>
      <c r="G63" s="25">
        <v>0</v>
      </c>
      <c r="H63" s="25">
        <v>1</v>
      </c>
      <c r="I63" s="26">
        <f t="shared" si="21"/>
        <v>5.2113461428221529E-4</v>
      </c>
      <c r="J63" s="25">
        <v>1</v>
      </c>
      <c r="K63" s="26">
        <f t="shared" si="22"/>
        <v>5.3030704778066499E-4</v>
      </c>
      <c r="L63" s="25">
        <v>13</v>
      </c>
      <c r="M63" s="26">
        <f t="shared" si="23"/>
        <v>6.9542517225146573E-3</v>
      </c>
      <c r="N63" s="2">
        <v>5</v>
      </c>
      <c r="O63" s="26">
        <f t="shared" si="24"/>
        <v>2.7054520269246584E-3</v>
      </c>
      <c r="P63" s="2">
        <v>35</v>
      </c>
      <c r="Q63" s="26">
        <f t="shared" si="25"/>
        <v>1.8401875939810092E-2</v>
      </c>
      <c r="R63" s="2">
        <v>8</v>
      </c>
      <c r="S63" s="26">
        <f t="shared" si="18"/>
        <v>3.9784566572012552E-3</v>
      </c>
      <c r="T63" s="2">
        <v>12</v>
      </c>
      <c r="U63" s="26">
        <f t="shared" si="19"/>
        <v>5.2392823929549113E-3</v>
      </c>
    </row>
    <row r="64" spans="1:23" ht="16.5" customHeight="1">
      <c r="A64" s="84" t="s">
        <v>76</v>
      </c>
      <c r="B64" s="25">
        <v>9</v>
      </c>
      <c r="C64" s="26">
        <f>IFERROR(B64/B$4*100,"-")</f>
        <v>4.3138570675358284E-3</v>
      </c>
      <c r="D64" s="25">
        <v>11</v>
      </c>
      <c r="E64" s="26">
        <f t="shared" si="20"/>
        <v>5.2442884930775386E-3</v>
      </c>
      <c r="F64" s="25">
        <v>8</v>
      </c>
      <c r="G64" s="26">
        <f t="shared" ref="G64:G75" si="26">IFERROR(F64/F$4*100,"-")</f>
        <v>4.1249233022073494E-3</v>
      </c>
      <c r="H64" s="25">
        <v>3</v>
      </c>
      <c r="I64" s="26">
        <f t="shared" si="21"/>
        <v>1.5634038428466457E-3</v>
      </c>
      <c r="J64" s="25">
        <v>20</v>
      </c>
      <c r="K64" s="26">
        <f t="shared" si="22"/>
        <v>1.06061409556133E-2</v>
      </c>
      <c r="L64" s="25">
        <v>19</v>
      </c>
      <c r="M64" s="26">
        <f t="shared" si="23"/>
        <v>1.0163906363675267E-2</v>
      </c>
      <c r="N64" s="2">
        <v>28</v>
      </c>
      <c r="O64" s="26">
        <f t="shared" si="24"/>
        <v>1.5150531350778087E-2</v>
      </c>
      <c r="P64" s="2">
        <v>17</v>
      </c>
      <c r="Q64" s="26">
        <f t="shared" si="25"/>
        <v>8.9380540279077603E-3</v>
      </c>
      <c r="R64" s="2">
        <v>16</v>
      </c>
      <c r="S64" s="26">
        <f t="shared" si="18"/>
        <v>7.9569133144025105E-3</v>
      </c>
      <c r="T64" s="2">
        <v>10</v>
      </c>
      <c r="U64" s="26">
        <f t="shared" si="19"/>
        <v>4.3660686607957591E-3</v>
      </c>
    </row>
    <row r="65" spans="1:21" ht="16.5" customHeight="1">
      <c r="A65" s="84" t="s">
        <v>62</v>
      </c>
      <c r="B65" s="25">
        <v>23</v>
      </c>
      <c r="C65" s="26">
        <f>IFERROR(B65/B$4*100,"-")</f>
        <v>1.1024301394813784E-2</v>
      </c>
      <c r="D65" s="25">
        <v>40</v>
      </c>
      <c r="E65" s="26">
        <f t="shared" si="20"/>
        <v>1.9070139974827417E-2</v>
      </c>
      <c r="F65" s="25">
        <v>41</v>
      </c>
      <c r="G65" s="26">
        <f t="shared" si="26"/>
        <v>2.1140231923812668E-2</v>
      </c>
      <c r="H65" s="25">
        <v>66</v>
      </c>
      <c r="I65" s="26">
        <f t="shared" si="21"/>
        <v>3.4394884542626201E-2</v>
      </c>
      <c r="J65" s="25">
        <v>15</v>
      </c>
      <c r="K65" s="26">
        <f t="shared" si="22"/>
        <v>7.9546057167099744E-3</v>
      </c>
      <c r="L65" s="25">
        <v>22</v>
      </c>
      <c r="M65" s="26">
        <f t="shared" si="23"/>
        <v>1.1768733684255574E-2</v>
      </c>
      <c r="N65" s="2">
        <v>10</v>
      </c>
      <c r="O65" s="26">
        <f t="shared" si="24"/>
        <v>5.4109040538493167E-3</v>
      </c>
      <c r="P65" s="2">
        <v>4</v>
      </c>
      <c r="Q65" s="26">
        <f t="shared" si="25"/>
        <v>2.1030715359782962E-3</v>
      </c>
      <c r="R65" s="2">
        <v>9</v>
      </c>
      <c r="S65" s="26">
        <f t="shared" si="18"/>
        <v>4.4757637393514123E-3</v>
      </c>
      <c r="T65" s="2">
        <v>10</v>
      </c>
      <c r="U65" s="26">
        <f t="shared" si="19"/>
        <v>4.3660686607957591E-3</v>
      </c>
    </row>
    <row r="66" spans="1:21" ht="16.5" customHeight="1">
      <c r="A66" s="84" t="s">
        <v>34</v>
      </c>
      <c r="B66" s="25">
        <v>0</v>
      </c>
      <c r="C66" s="25">
        <v>0</v>
      </c>
      <c r="D66" s="25">
        <v>1</v>
      </c>
      <c r="E66" s="26">
        <f t="shared" si="20"/>
        <v>4.7675349937068538E-4</v>
      </c>
      <c r="F66" s="25">
        <v>1</v>
      </c>
      <c r="G66" s="26">
        <f t="shared" si="26"/>
        <v>5.1561541277591867E-4</v>
      </c>
      <c r="H66" s="25">
        <v>0</v>
      </c>
      <c r="I66" s="25">
        <v>0</v>
      </c>
      <c r="J66" s="25">
        <v>3</v>
      </c>
      <c r="K66" s="26">
        <f t="shared" si="22"/>
        <v>1.5909211433419949E-3</v>
      </c>
      <c r="L66" s="25">
        <v>7</v>
      </c>
      <c r="M66" s="26">
        <f t="shared" si="23"/>
        <v>3.7445970813540464E-3</v>
      </c>
      <c r="N66" s="2">
        <v>1</v>
      </c>
      <c r="O66" s="26">
        <f t="shared" si="24"/>
        <v>5.4109040538493172E-4</v>
      </c>
      <c r="P66" s="2">
        <v>0</v>
      </c>
      <c r="Q66" s="2">
        <v>0</v>
      </c>
      <c r="R66" s="2">
        <v>3</v>
      </c>
      <c r="S66" s="26">
        <f t="shared" si="18"/>
        <v>1.4919212464504707E-3</v>
      </c>
      <c r="T66" s="2">
        <v>9</v>
      </c>
      <c r="U66" s="26">
        <f t="shared" si="19"/>
        <v>3.9294617947161839E-3</v>
      </c>
    </row>
    <row r="67" spans="1:21" ht="16.5" customHeight="1">
      <c r="A67" s="84" t="s">
        <v>67</v>
      </c>
      <c r="B67" s="25">
        <v>18</v>
      </c>
      <c r="C67" s="26">
        <f t="shared" ref="C67:C75" si="27">IFERROR(B67/B$4*100,"-")</f>
        <v>8.6277141350716569E-3</v>
      </c>
      <c r="D67" s="25">
        <v>13</v>
      </c>
      <c r="E67" s="26">
        <f t="shared" si="20"/>
        <v>6.1977954918189101E-3</v>
      </c>
      <c r="F67" s="25">
        <v>22</v>
      </c>
      <c r="G67" s="26">
        <f t="shared" si="26"/>
        <v>1.1343539081070213E-2</v>
      </c>
      <c r="H67" s="25">
        <v>5</v>
      </c>
      <c r="I67" s="26">
        <f t="shared" ref="I67:I75" si="28">IFERROR(H67/H$4*100,"-")</f>
        <v>2.6056730714110765E-3</v>
      </c>
      <c r="J67" s="25">
        <v>43</v>
      </c>
      <c r="K67" s="26">
        <f t="shared" si="22"/>
        <v>2.2803203054568597E-2</v>
      </c>
      <c r="L67" s="25">
        <v>3</v>
      </c>
      <c r="M67" s="26">
        <f t="shared" si="23"/>
        <v>1.6048273205803057E-3</v>
      </c>
      <c r="N67" s="2">
        <v>4</v>
      </c>
      <c r="O67" s="26">
        <f t="shared" si="24"/>
        <v>2.1643616215397269E-3</v>
      </c>
      <c r="P67" s="2">
        <v>5</v>
      </c>
      <c r="Q67" s="26">
        <f t="shared" ref="Q67:Q80" si="29">IFERROR(P67/P$4*100,"-")</f>
        <v>2.6288394199728703E-3</v>
      </c>
      <c r="R67" s="2">
        <v>11</v>
      </c>
      <c r="S67" s="26">
        <f t="shared" si="18"/>
        <v>5.4703779036517257E-3</v>
      </c>
      <c r="T67" s="2">
        <v>8</v>
      </c>
      <c r="U67" s="26">
        <f t="shared" si="19"/>
        <v>3.4928549286366074E-3</v>
      </c>
    </row>
    <row r="68" spans="1:21" ht="16.5" customHeight="1">
      <c r="A68" s="84" t="s">
        <v>71</v>
      </c>
      <c r="B68" s="25">
        <v>7</v>
      </c>
      <c r="C68" s="26">
        <f t="shared" si="27"/>
        <v>3.3552221636389784E-3</v>
      </c>
      <c r="D68" s="25">
        <v>4</v>
      </c>
      <c r="E68" s="26">
        <f t="shared" si="20"/>
        <v>1.9070139974827415E-3</v>
      </c>
      <c r="F68" s="25">
        <v>5</v>
      </c>
      <c r="G68" s="26">
        <f t="shared" si="26"/>
        <v>2.5780770638795937E-3</v>
      </c>
      <c r="H68" s="25">
        <v>6</v>
      </c>
      <c r="I68" s="26">
        <f t="shared" si="28"/>
        <v>3.1268076856932913E-3</v>
      </c>
      <c r="J68" s="25">
        <v>1</v>
      </c>
      <c r="K68" s="26">
        <f t="shared" si="22"/>
        <v>5.3030704778066499E-4</v>
      </c>
      <c r="L68" s="25">
        <v>6</v>
      </c>
      <c r="M68" s="26">
        <f t="shared" si="23"/>
        <v>3.2096546411606113E-3</v>
      </c>
      <c r="N68" s="2">
        <v>7</v>
      </c>
      <c r="O68" s="26">
        <f t="shared" si="24"/>
        <v>3.7876328376945218E-3</v>
      </c>
      <c r="P68" s="2">
        <v>7</v>
      </c>
      <c r="Q68" s="26">
        <f t="shared" si="29"/>
        <v>3.6803751879620184E-3</v>
      </c>
      <c r="R68" s="2">
        <v>6</v>
      </c>
      <c r="S68" s="26">
        <f t="shared" si="18"/>
        <v>2.9838424929009414E-3</v>
      </c>
      <c r="T68" s="2">
        <v>7</v>
      </c>
      <c r="U68" s="26">
        <f t="shared" si="19"/>
        <v>3.0562480625570317E-3</v>
      </c>
    </row>
    <row r="69" spans="1:21" ht="16.5" customHeight="1">
      <c r="A69" s="84" t="s">
        <v>66</v>
      </c>
      <c r="B69" s="25">
        <v>5</v>
      </c>
      <c r="C69" s="26">
        <f t="shared" si="27"/>
        <v>2.3965872597421275E-3</v>
      </c>
      <c r="D69" s="25">
        <v>5</v>
      </c>
      <c r="E69" s="26">
        <f t="shared" si="20"/>
        <v>2.3837674968534271E-3</v>
      </c>
      <c r="F69" s="25">
        <v>6</v>
      </c>
      <c r="G69" s="26">
        <f t="shared" si="26"/>
        <v>3.0936924766555123E-3</v>
      </c>
      <c r="H69" s="25">
        <v>4</v>
      </c>
      <c r="I69" s="26">
        <f t="shared" si="28"/>
        <v>2.0845384571288612E-3</v>
      </c>
      <c r="J69" s="25">
        <v>9</v>
      </c>
      <c r="K69" s="26">
        <f t="shared" si="22"/>
        <v>4.7727634300259855E-3</v>
      </c>
      <c r="L69" s="25">
        <v>8</v>
      </c>
      <c r="M69" s="26">
        <f t="shared" si="23"/>
        <v>4.2795395215474812E-3</v>
      </c>
      <c r="N69" s="2">
        <v>4</v>
      </c>
      <c r="O69" s="26">
        <f t="shared" si="24"/>
        <v>2.1643616215397269E-3</v>
      </c>
      <c r="P69" s="2">
        <v>5</v>
      </c>
      <c r="Q69" s="26">
        <f t="shared" si="29"/>
        <v>2.6288394199728703E-3</v>
      </c>
      <c r="R69" s="2">
        <v>9</v>
      </c>
      <c r="S69" s="26">
        <f t="shared" si="18"/>
        <v>4.4757637393514123E-3</v>
      </c>
      <c r="T69" s="2">
        <v>6</v>
      </c>
      <c r="U69" s="26">
        <f t="shared" ref="U69:U100" si="30">IFERROR(T69/T$4*100,"-")</f>
        <v>2.6196411964774556E-3</v>
      </c>
    </row>
    <row r="70" spans="1:21" ht="16.5" customHeight="1">
      <c r="A70" s="84" t="s">
        <v>58</v>
      </c>
      <c r="B70" s="25">
        <v>3</v>
      </c>
      <c r="C70" s="26">
        <f t="shared" si="27"/>
        <v>1.4379523558452764E-3</v>
      </c>
      <c r="D70" s="25">
        <v>1</v>
      </c>
      <c r="E70" s="26">
        <f t="shared" si="20"/>
        <v>4.7675349937068538E-4</v>
      </c>
      <c r="F70" s="25">
        <v>3</v>
      </c>
      <c r="G70" s="26">
        <f t="shared" si="26"/>
        <v>1.5468462383277561E-3</v>
      </c>
      <c r="H70" s="25">
        <v>9</v>
      </c>
      <c r="I70" s="26">
        <f t="shared" si="28"/>
        <v>4.6902115285399372E-3</v>
      </c>
      <c r="J70" s="25">
        <v>1</v>
      </c>
      <c r="K70" s="26">
        <f t="shared" si="22"/>
        <v>5.3030704778066499E-4</v>
      </c>
      <c r="L70" s="25">
        <v>2</v>
      </c>
      <c r="M70" s="26">
        <f t="shared" si="23"/>
        <v>1.0698848803868703E-3</v>
      </c>
      <c r="N70" s="2">
        <v>2</v>
      </c>
      <c r="O70" s="26">
        <f t="shared" si="24"/>
        <v>1.0821808107698634E-3</v>
      </c>
      <c r="P70" s="2">
        <v>2</v>
      </c>
      <c r="Q70" s="26">
        <f t="shared" si="29"/>
        <v>1.0515357679891481E-3</v>
      </c>
      <c r="R70" s="2">
        <v>4</v>
      </c>
      <c r="S70" s="26">
        <f t="shared" si="18"/>
        <v>1.9892283286006276E-3</v>
      </c>
      <c r="T70" s="2">
        <v>6</v>
      </c>
      <c r="U70" s="26">
        <f t="shared" si="30"/>
        <v>2.6196411964774556E-3</v>
      </c>
    </row>
    <row r="71" spans="1:21" ht="16.5" customHeight="1">
      <c r="A71" s="84" t="s">
        <v>64</v>
      </c>
      <c r="B71" s="25">
        <v>2</v>
      </c>
      <c r="C71" s="26">
        <f t="shared" si="27"/>
        <v>9.5863490389685091E-4</v>
      </c>
      <c r="D71" s="25">
        <v>2</v>
      </c>
      <c r="E71" s="26">
        <f t="shared" si="20"/>
        <v>9.5350699874137076E-4</v>
      </c>
      <c r="F71" s="25">
        <v>2</v>
      </c>
      <c r="G71" s="26">
        <f t="shared" si="26"/>
        <v>1.0312308255518373E-3</v>
      </c>
      <c r="H71" s="25">
        <v>1</v>
      </c>
      <c r="I71" s="26">
        <f t="shared" si="28"/>
        <v>5.2113461428221529E-4</v>
      </c>
      <c r="J71" s="25">
        <v>2</v>
      </c>
      <c r="K71" s="26">
        <f t="shared" si="22"/>
        <v>1.06061409556133E-3</v>
      </c>
      <c r="L71" s="25">
        <v>3</v>
      </c>
      <c r="M71" s="26">
        <f t="shared" si="23"/>
        <v>1.6048273205803057E-3</v>
      </c>
      <c r="N71" s="2">
        <v>2</v>
      </c>
      <c r="O71" s="26">
        <f t="shared" si="24"/>
        <v>1.0821808107698634E-3</v>
      </c>
      <c r="P71" s="2">
        <v>5</v>
      </c>
      <c r="Q71" s="26">
        <f t="shared" si="29"/>
        <v>2.6288394199728703E-3</v>
      </c>
      <c r="R71" s="2">
        <v>1</v>
      </c>
      <c r="S71" s="26">
        <f t="shared" si="18"/>
        <v>4.973070821501569E-4</v>
      </c>
      <c r="T71" s="2">
        <v>6</v>
      </c>
      <c r="U71" s="26">
        <f t="shared" si="30"/>
        <v>2.6196411964774556E-3</v>
      </c>
    </row>
    <row r="72" spans="1:21" ht="16.5" customHeight="1">
      <c r="A72" s="84" t="s">
        <v>129</v>
      </c>
      <c r="B72" s="25">
        <v>1</v>
      </c>
      <c r="C72" s="26">
        <f t="shared" si="27"/>
        <v>4.7931745194842545E-4</v>
      </c>
      <c r="D72" s="25">
        <v>2</v>
      </c>
      <c r="E72" s="26">
        <f t="shared" si="20"/>
        <v>9.5350699874137076E-4</v>
      </c>
      <c r="F72" s="25">
        <v>0</v>
      </c>
      <c r="G72" s="26">
        <f t="shared" si="26"/>
        <v>0</v>
      </c>
      <c r="H72" s="25">
        <v>1</v>
      </c>
      <c r="I72" s="26">
        <f t="shared" si="28"/>
        <v>5.2113461428221529E-4</v>
      </c>
      <c r="J72" s="25">
        <v>1</v>
      </c>
      <c r="K72" s="26">
        <f t="shared" si="22"/>
        <v>5.3030704778066499E-4</v>
      </c>
      <c r="L72" s="25">
        <v>1</v>
      </c>
      <c r="M72" s="26">
        <f t="shared" si="23"/>
        <v>5.3494244019343514E-4</v>
      </c>
      <c r="N72" s="2">
        <v>5</v>
      </c>
      <c r="O72" s="26">
        <f t="shared" si="24"/>
        <v>2.7054520269246584E-3</v>
      </c>
      <c r="P72" s="2">
        <v>3</v>
      </c>
      <c r="Q72" s="26">
        <f t="shared" si="29"/>
        <v>1.5773036519837224E-3</v>
      </c>
      <c r="R72" s="2">
        <v>6</v>
      </c>
      <c r="S72" s="26">
        <f t="shared" si="18"/>
        <v>2.9838424929009414E-3</v>
      </c>
      <c r="T72" s="2">
        <v>5</v>
      </c>
      <c r="U72" s="26">
        <f t="shared" si="30"/>
        <v>2.1830343303978796E-3</v>
      </c>
    </row>
    <row r="73" spans="1:21" ht="16.5" customHeight="1">
      <c r="A73" s="84" t="s">
        <v>73</v>
      </c>
      <c r="B73" s="25">
        <v>22</v>
      </c>
      <c r="C73" s="26">
        <f t="shared" si="27"/>
        <v>1.054498394286536E-2</v>
      </c>
      <c r="D73" s="25">
        <v>25</v>
      </c>
      <c r="E73" s="26">
        <f t="shared" si="20"/>
        <v>1.1918837484267135E-2</v>
      </c>
      <c r="F73" s="25">
        <v>9</v>
      </c>
      <c r="G73" s="26">
        <f t="shared" si="26"/>
        <v>4.6405387149832684E-3</v>
      </c>
      <c r="H73" s="25">
        <v>8</v>
      </c>
      <c r="I73" s="26">
        <f t="shared" si="28"/>
        <v>4.1690769142577223E-3</v>
      </c>
      <c r="J73" s="25">
        <v>1</v>
      </c>
      <c r="K73" s="26">
        <f t="shared" si="22"/>
        <v>5.3030704778066499E-4</v>
      </c>
      <c r="L73" s="25">
        <v>7</v>
      </c>
      <c r="M73" s="26">
        <f t="shared" si="23"/>
        <v>3.7445970813540464E-3</v>
      </c>
      <c r="N73" s="2">
        <v>6</v>
      </c>
      <c r="O73" s="26">
        <f t="shared" si="24"/>
        <v>3.2465424323095903E-3</v>
      </c>
      <c r="P73" s="2">
        <v>9</v>
      </c>
      <c r="Q73" s="26">
        <f t="shared" si="29"/>
        <v>4.7319109559511669E-3</v>
      </c>
      <c r="R73" s="2">
        <v>5</v>
      </c>
      <c r="S73" s="26">
        <f t="shared" si="18"/>
        <v>2.4865354107507847E-3</v>
      </c>
      <c r="T73" s="2">
        <v>5</v>
      </c>
      <c r="U73" s="26">
        <f t="shared" si="30"/>
        <v>2.1830343303978796E-3</v>
      </c>
    </row>
    <row r="74" spans="1:21" ht="16.5" customHeight="1">
      <c r="A74" s="84" t="s">
        <v>72</v>
      </c>
      <c r="B74" s="25">
        <v>8</v>
      </c>
      <c r="C74" s="26">
        <f t="shared" si="27"/>
        <v>3.8345396155874036E-3</v>
      </c>
      <c r="D74" s="25">
        <v>5</v>
      </c>
      <c r="E74" s="26">
        <f t="shared" si="20"/>
        <v>2.3837674968534271E-3</v>
      </c>
      <c r="F74" s="25">
        <v>4</v>
      </c>
      <c r="G74" s="26">
        <f t="shared" si="26"/>
        <v>2.0624616511036747E-3</v>
      </c>
      <c r="H74" s="25">
        <v>5</v>
      </c>
      <c r="I74" s="26">
        <f t="shared" si="28"/>
        <v>2.6056730714110765E-3</v>
      </c>
      <c r="J74" s="25">
        <v>6</v>
      </c>
      <c r="K74" s="26">
        <f t="shared" si="22"/>
        <v>3.1818422866839897E-3</v>
      </c>
      <c r="L74" s="25">
        <v>8</v>
      </c>
      <c r="M74" s="26">
        <f t="shared" si="23"/>
        <v>4.2795395215474812E-3</v>
      </c>
      <c r="N74" s="2">
        <v>4</v>
      </c>
      <c r="O74" s="26">
        <f t="shared" si="24"/>
        <v>2.1643616215397269E-3</v>
      </c>
      <c r="P74" s="2">
        <v>8</v>
      </c>
      <c r="Q74" s="26">
        <f t="shared" si="29"/>
        <v>4.2061430719565925E-3</v>
      </c>
      <c r="R74" s="2">
        <v>5</v>
      </c>
      <c r="S74" s="26">
        <f t="shared" si="18"/>
        <v>2.4865354107507847E-3</v>
      </c>
      <c r="T74" s="2">
        <v>5</v>
      </c>
      <c r="U74" s="26">
        <f t="shared" si="30"/>
        <v>2.1830343303978796E-3</v>
      </c>
    </row>
    <row r="75" spans="1:21" ht="16.5" customHeight="1">
      <c r="A75" s="84" t="s">
        <v>70</v>
      </c>
      <c r="B75" s="25">
        <v>7</v>
      </c>
      <c r="C75" s="26">
        <f t="shared" si="27"/>
        <v>3.3552221636389784E-3</v>
      </c>
      <c r="D75" s="25">
        <v>1</v>
      </c>
      <c r="E75" s="26">
        <f t="shared" si="20"/>
        <v>4.7675349937068538E-4</v>
      </c>
      <c r="F75" s="25">
        <v>4</v>
      </c>
      <c r="G75" s="26">
        <f t="shared" si="26"/>
        <v>2.0624616511036747E-3</v>
      </c>
      <c r="H75" s="25">
        <v>3</v>
      </c>
      <c r="I75" s="26">
        <f t="shared" si="28"/>
        <v>1.5634038428466457E-3</v>
      </c>
      <c r="J75" s="25">
        <v>3</v>
      </c>
      <c r="K75" s="26">
        <f t="shared" si="22"/>
        <v>1.5909211433419949E-3</v>
      </c>
      <c r="L75" s="25">
        <v>9</v>
      </c>
      <c r="M75" s="26">
        <f t="shared" si="23"/>
        <v>4.8144819617409167E-3</v>
      </c>
      <c r="N75" s="2">
        <v>4</v>
      </c>
      <c r="O75" s="26">
        <f t="shared" si="24"/>
        <v>2.1643616215397269E-3</v>
      </c>
      <c r="P75" s="2">
        <v>7</v>
      </c>
      <c r="Q75" s="26">
        <f t="shared" si="29"/>
        <v>3.6803751879620184E-3</v>
      </c>
      <c r="R75" s="2">
        <v>4</v>
      </c>
      <c r="S75" s="26">
        <f t="shared" si="18"/>
        <v>1.9892283286006276E-3</v>
      </c>
      <c r="T75" s="2">
        <v>5</v>
      </c>
      <c r="U75" s="26">
        <f t="shared" si="30"/>
        <v>2.1830343303978796E-3</v>
      </c>
    </row>
    <row r="76" spans="1:21" ht="16.5" customHeight="1">
      <c r="A76" s="84" t="s">
        <v>240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">
        <v>1</v>
      </c>
      <c r="Q76" s="26">
        <f t="shared" si="29"/>
        <v>5.2576788399457406E-4</v>
      </c>
      <c r="R76" s="2">
        <v>1</v>
      </c>
      <c r="S76" s="26">
        <f t="shared" si="18"/>
        <v>4.973070821501569E-4</v>
      </c>
      <c r="T76" s="2">
        <v>5</v>
      </c>
      <c r="U76" s="26">
        <f t="shared" si="30"/>
        <v>2.1830343303978796E-3</v>
      </c>
    </row>
    <row r="77" spans="1:21" ht="16.5" customHeight="1">
      <c r="A77" s="84" t="s">
        <v>48</v>
      </c>
      <c r="B77" s="25">
        <v>1</v>
      </c>
      <c r="C77" s="26">
        <f>IFERROR(B77/B$4*100,"-")</f>
        <v>4.7931745194842545E-4</v>
      </c>
      <c r="D77" s="25">
        <v>0</v>
      </c>
      <c r="E77" s="25">
        <v>0</v>
      </c>
      <c r="F77" s="25">
        <v>0</v>
      </c>
      <c r="G77" s="25">
        <v>0</v>
      </c>
      <c r="H77" s="25">
        <v>1</v>
      </c>
      <c r="I77" s="26">
        <f>IFERROR(H77/H$4*100,"-")</f>
        <v>5.2113461428221529E-4</v>
      </c>
      <c r="J77" s="25">
        <v>8</v>
      </c>
      <c r="K77" s="26">
        <f>IFERROR(J77/J$4*100,"-")</f>
        <v>4.2424563822453199E-3</v>
      </c>
      <c r="L77" s="25">
        <v>1</v>
      </c>
      <c r="M77" s="26">
        <f>IFERROR(L77/L$4*100,"-")</f>
        <v>5.3494244019343514E-4</v>
      </c>
      <c r="N77" s="2">
        <v>1</v>
      </c>
      <c r="O77" s="26">
        <f>IFERROR(N77/N$4*100,"-")</f>
        <v>5.4109040538493172E-4</v>
      </c>
      <c r="P77" s="2">
        <v>1</v>
      </c>
      <c r="Q77" s="26">
        <f t="shared" si="29"/>
        <v>5.2576788399457406E-4</v>
      </c>
      <c r="R77" s="2">
        <v>24</v>
      </c>
      <c r="S77" s="26">
        <f t="shared" si="18"/>
        <v>1.1935369971603766E-2</v>
      </c>
      <c r="T77" s="2">
        <v>4</v>
      </c>
      <c r="U77" s="26">
        <f t="shared" si="30"/>
        <v>1.7464274643183037E-3</v>
      </c>
    </row>
    <row r="78" spans="1:21" ht="16.5" customHeight="1">
      <c r="A78" s="84" t="s">
        <v>69</v>
      </c>
      <c r="B78" s="25">
        <v>4</v>
      </c>
      <c r="C78" s="26">
        <f>IFERROR(B78/B$4*100,"-")</f>
        <v>1.9172698077937018E-3</v>
      </c>
      <c r="D78" s="25">
        <v>12</v>
      </c>
      <c r="E78" s="26">
        <f>IFERROR(D78/D$4*100,"-")</f>
        <v>5.7210419924482248E-3</v>
      </c>
      <c r="F78" s="25">
        <v>11</v>
      </c>
      <c r="G78" s="26">
        <f>IFERROR(F78/F$4*100,"-")</f>
        <v>5.6717695405351064E-3</v>
      </c>
      <c r="H78" s="25">
        <v>9</v>
      </c>
      <c r="I78" s="26">
        <f>IFERROR(H78/H$4*100,"-")</f>
        <v>4.6902115285399372E-3</v>
      </c>
      <c r="J78" s="25">
        <v>4</v>
      </c>
      <c r="K78" s="26">
        <f>IFERROR(J78/J$4*100,"-")</f>
        <v>2.12122819112266E-3</v>
      </c>
      <c r="L78" s="25">
        <v>6</v>
      </c>
      <c r="M78" s="26">
        <f>IFERROR(L78/L$4*100,"-")</f>
        <v>3.2096546411606113E-3</v>
      </c>
      <c r="N78" s="2">
        <v>8</v>
      </c>
      <c r="O78" s="26">
        <f>IFERROR(N78/N$4*100,"-")</f>
        <v>4.3287232430794537E-3</v>
      </c>
      <c r="P78" s="2">
        <v>5</v>
      </c>
      <c r="Q78" s="26">
        <f t="shared" si="29"/>
        <v>2.6288394199728703E-3</v>
      </c>
      <c r="R78" s="2">
        <v>18</v>
      </c>
      <c r="S78" s="26">
        <f t="shared" si="18"/>
        <v>8.9515274787028247E-3</v>
      </c>
      <c r="T78" s="2">
        <v>4</v>
      </c>
      <c r="U78" s="26">
        <f t="shared" si="30"/>
        <v>1.7464274643183037E-3</v>
      </c>
    </row>
    <row r="79" spans="1:21" ht="16.5" customHeight="1">
      <c r="A79" s="84" t="s">
        <v>61</v>
      </c>
      <c r="B79" s="25">
        <v>111</v>
      </c>
      <c r="C79" s="26">
        <f>IFERROR(B79/B$4*100,"-")</f>
        <v>5.3204237166275224E-2</v>
      </c>
      <c r="D79" s="25">
        <v>184</v>
      </c>
      <c r="E79" s="26">
        <f>IFERROR(D79/D$4*100,"-")</f>
        <v>8.7722643884206114E-2</v>
      </c>
      <c r="F79" s="25">
        <v>3</v>
      </c>
      <c r="G79" s="26">
        <f>IFERROR(F79/F$4*100,"-")</f>
        <v>1.5468462383277561E-3</v>
      </c>
      <c r="H79" s="25">
        <v>3</v>
      </c>
      <c r="I79" s="26">
        <f>IFERROR(H79/H$4*100,"-")</f>
        <v>1.5634038428466457E-3</v>
      </c>
      <c r="J79" s="25">
        <v>13</v>
      </c>
      <c r="K79" s="26">
        <f>IFERROR(J79/J$4*100,"-")</f>
        <v>6.893991621148645E-3</v>
      </c>
      <c r="L79" s="25">
        <v>1</v>
      </c>
      <c r="M79" s="26">
        <f>IFERROR(L79/L$4*100,"-")</f>
        <v>5.3494244019343514E-4</v>
      </c>
      <c r="N79" s="2">
        <v>3</v>
      </c>
      <c r="O79" s="26">
        <f>IFERROR(N79/N$4*100,"-")</f>
        <v>1.6232712161547952E-3</v>
      </c>
      <c r="P79" s="2">
        <v>4</v>
      </c>
      <c r="Q79" s="26">
        <f t="shared" si="29"/>
        <v>2.1030715359782962E-3</v>
      </c>
      <c r="R79" s="2">
        <v>5</v>
      </c>
      <c r="S79" s="26">
        <f t="shared" si="18"/>
        <v>2.4865354107507847E-3</v>
      </c>
      <c r="T79" s="2">
        <v>4</v>
      </c>
      <c r="U79" s="26">
        <f t="shared" si="30"/>
        <v>1.7464274643183037E-3</v>
      </c>
    </row>
    <row r="80" spans="1:21" ht="16.5" customHeight="1">
      <c r="A80" s="84" t="s">
        <v>63</v>
      </c>
      <c r="B80" s="25">
        <v>2</v>
      </c>
      <c r="C80" s="26">
        <f>IFERROR(B80/B$4*100,"-")</f>
        <v>9.5863490389685091E-4</v>
      </c>
      <c r="D80" s="25">
        <v>2</v>
      </c>
      <c r="E80" s="26">
        <f>IFERROR(D80/D$4*100,"-")</f>
        <v>9.5350699874137076E-4</v>
      </c>
      <c r="F80" s="25">
        <v>1</v>
      </c>
      <c r="G80" s="26">
        <f>IFERROR(F80/F$4*100,"-")</f>
        <v>5.1561541277591867E-4</v>
      </c>
      <c r="H80" s="25">
        <v>3</v>
      </c>
      <c r="I80" s="26">
        <f>IFERROR(H80/H$4*100,"-")</f>
        <v>1.5634038428466457E-3</v>
      </c>
      <c r="J80" s="25">
        <v>3</v>
      </c>
      <c r="K80" s="26">
        <f>IFERROR(J80/J$4*100,"-")</f>
        <v>1.5909211433419949E-3</v>
      </c>
      <c r="L80" s="25">
        <v>6</v>
      </c>
      <c r="M80" s="26">
        <f>IFERROR(L80/L$4*100,"-")</f>
        <v>3.2096546411606113E-3</v>
      </c>
      <c r="N80" s="2">
        <v>1</v>
      </c>
      <c r="O80" s="26">
        <f>IFERROR(N80/N$4*100,"-")</f>
        <v>5.4109040538493172E-4</v>
      </c>
      <c r="P80" s="2">
        <v>5</v>
      </c>
      <c r="Q80" s="26">
        <f t="shared" si="29"/>
        <v>2.6288394199728703E-3</v>
      </c>
      <c r="R80" s="2">
        <v>5</v>
      </c>
      <c r="S80" s="26">
        <f t="shared" si="18"/>
        <v>2.4865354107507847E-3</v>
      </c>
      <c r="T80" s="2">
        <v>4</v>
      </c>
      <c r="U80" s="26">
        <f t="shared" si="30"/>
        <v>1.7464274643183037E-3</v>
      </c>
    </row>
    <row r="81" spans="1:21" ht="16.5" customHeight="1">
      <c r="A81" s="84" t="s">
        <v>29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">
        <v>4</v>
      </c>
      <c r="U81" s="26">
        <f t="shared" si="30"/>
        <v>1.7464274643183037E-3</v>
      </c>
    </row>
    <row r="82" spans="1:21" ht="16.5" customHeight="1">
      <c r="A82" s="84" t="s">
        <v>241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">
        <v>50</v>
      </c>
      <c r="Q82" s="26">
        <f>IFERROR(P82/P$4*100,"-")</f>
        <v>2.6288394199728702E-2</v>
      </c>
      <c r="R82" s="2">
        <v>33</v>
      </c>
      <c r="S82" s="26">
        <f>IFERROR(R82/R$4*100,"-")</f>
        <v>1.6411133710955178E-2</v>
      </c>
      <c r="T82" s="2">
        <v>3</v>
      </c>
      <c r="U82" s="26">
        <f t="shared" si="30"/>
        <v>1.3098205982387278E-3</v>
      </c>
    </row>
    <row r="83" spans="1:21" ht="16.5" customHeight="1">
      <c r="A83" s="84" t="s">
        <v>59</v>
      </c>
      <c r="B83" s="25">
        <v>5</v>
      </c>
      <c r="C83" s="26">
        <f>IFERROR(B83/B$4*100,"-")</f>
        <v>2.3965872597421275E-3</v>
      </c>
      <c r="D83" s="25">
        <v>5</v>
      </c>
      <c r="E83" s="26">
        <f>IFERROR(D83/D$4*100,"-")</f>
        <v>2.3837674968534271E-3</v>
      </c>
      <c r="F83" s="25">
        <v>9</v>
      </c>
      <c r="G83" s="26">
        <f>IFERROR(F83/F$4*100,"-")</f>
        <v>4.6405387149832684E-3</v>
      </c>
      <c r="H83" s="25">
        <v>7</v>
      </c>
      <c r="I83" s="26">
        <f>IFERROR(H83/H$4*100,"-")</f>
        <v>3.647942299975507E-3</v>
      </c>
      <c r="J83" s="25">
        <v>6</v>
      </c>
      <c r="K83" s="26">
        <f>IFERROR(J83/J$4*100,"-")</f>
        <v>3.1818422866839897E-3</v>
      </c>
      <c r="L83" s="25">
        <v>6</v>
      </c>
      <c r="M83" s="26">
        <f>IFERROR(L83/L$4*100,"-")</f>
        <v>3.2096546411606113E-3</v>
      </c>
      <c r="N83" s="2">
        <v>1</v>
      </c>
      <c r="O83" s="26">
        <f>IFERROR(N83/N$4*100,"-")</f>
        <v>5.4109040538493172E-4</v>
      </c>
      <c r="P83" s="2">
        <v>4</v>
      </c>
      <c r="Q83" s="26">
        <f>IFERROR(P83/P$4*100,"-")</f>
        <v>2.1030715359782962E-3</v>
      </c>
      <c r="R83" s="2">
        <v>8</v>
      </c>
      <c r="S83" s="26">
        <f>IFERROR(R83/R$4*100,"-")</f>
        <v>3.9784566572012552E-3</v>
      </c>
      <c r="T83" s="2">
        <v>3</v>
      </c>
      <c r="U83" s="26">
        <f t="shared" si="30"/>
        <v>1.3098205982387278E-3</v>
      </c>
    </row>
    <row r="84" spans="1:21" ht="16.5" customHeight="1">
      <c r="A84" s="84" t="s">
        <v>80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6">
        <f>IFERROR(J84/J$4*100,"-")</f>
        <v>5.3030704778066499E-4</v>
      </c>
      <c r="L84" s="25">
        <v>0</v>
      </c>
      <c r="M84" s="26">
        <f>IFERROR(L84/L$4*100,"-")</f>
        <v>0</v>
      </c>
      <c r="N84" s="2">
        <v>0</v>
      </c>
      <c r="O84" s="2">
        <v>0</v>
      </c>
      <c r="P84" s="2">
        <v>29</v>
      </c>
      <c r="Q84" s="26">
        <f>IFERROR(P84/P$4*100,"-")</f>
        <v>1.5247268635842649E-2</v>
      </c>
      <c r="R84" s="2">
        <v>5</v>
      </c>
      <c r="S84" s="26">
        <f>IFERROR(R84/R$4*100,"-")</f>
        <v>2.4865354107507847E-3</v>
      </c>
      <c r="T84" s="2">
        <v>3</v>
      </c>
      <c r="U84" s="26">
        <f t="shared" si="30"/>
        <v>1.3098205982387278E-3</v>
      </c>
    </row>
    <row r="85" spans="1:21" ht="16.5" customHeight="1">
      <c r="A85" s="84" t="s">
        <v>10</v>
      </c>
      <c r="B85" s="25">
        <v>7</v>
      </c>
      <c r="C85" s="26">
        <f>IFERROR(B85/B$4*100,"-")</f>
        <v>3.3552221636389784E-3</v>
      </c>
      <c r="D85" s="25">
        <v>26</v>
      </c>
      <c r="E85" s="26">
        <f>IFERROR(D85/D$4*100,"-")</f>
        <v>1.239559098363782E-2</v>
      </c>
      <c r="F85" s="25">
        <v>0</v>
      </c>
      <c r="G85" s="25">
        <v>0</v>
      </c>
      <c r="H85" s="25">
        <v>1</v>
      </c>
      <c r="I85" s="26">
        <f>IFERROR(H85/H$4*100,"-")</f>
        <v>5.2113461428221529E-4</v>
      </c>
      <c r="J85" s="25">
        <v>2</v>
      </c>
      <c r="K85" s="26">
        <f>IFERROR(J85/J$4*100,"-")</f>
        <v>1.06061409556133E-3</v>
      </c>
      <c r="L85" s="25">
        <v>2</v>
      </c>
      <c r="M85" s="26">
        <f>IFERROR(L85/L$4*100,"-")</f>
        <v>1.0698848803868703E-3</v>
      </c>
      <c r="N85" s="2">
        <v>0</v>
      </c>
      <c r="O85" s="2">
        <v>0</v>
      </c>
      <c r="P85" s="2">
        <v>0</v>
      </c>
      <c r="Q85" s="2">
        <v>0</v>
      </c>
      <c r="R85" s="2">
        <v>2</v>
      </c>
      <c r="S85" s="26">
        <f>IFERROR(R85/R$4*100,"-")</f>
        <v>9.9461416430031381E-4</v>
      </c>
      <c r="T85" s="2">
        <v>3</v>
      </c>
      <c r="U85" s="26">
        <f t="shared" si="30"/>
        <v>1.3098205982387278E-3</v>
      </c>
    </row>
    <row r="86" spans="1:21" ht="16.5" customHeight="1">
      <c r="A86" s="84" t="s">
        <v>52</v>
      </c>
      <c r="B86" s="25">
        <v>2</v>
      </c>
      <c r="C86" s="26">
        <f>IFERROR(B86/B$4*100,"-")</f>
        <v>9.5863490389685091E-4</v>
      </c>
      <c r="D86" s="25">
        <v>1</v>
      </c>
      <c r="E86" s="26">
        <f>IFERROR(D86/D$4*100,"-")</f>
        <v>4.7675349937068538E-4</v>
      </c>
      <c r="F86" s="25">
        <v>0</v>
      </c>
      <c r="G86" s="25">
        <v>0</v>
      </c>
      <c r="H86" s="25">
        <v>0</v>
      </c>
      <c r="I86" s="25">
        <v>0</v>
      </c>
      <c r="J86" s="25">
        <v>5</v>
      </c>
      <c r="K86" s="26">
        <f>IFERROR(J86/J$4*100,"-")</f>
        <v>2.6515352389033251E-3</v>
      </c>
      <c r="L86" s="25">
        <v>1</v>
      </c>
      <c r="M86" s="26">
        <f>IFERROR(L86/L$4*100,"-")</f>
        <v>5.3494244019343514E-4</v>
      </c>
      <c r="N86" s="2">
        <v>5</v>
      </c>
      <c r="O86" s="26">
        <f>IFERROR(N86/N$4*100,"-")</f>
        <v>2.7054520269246584E-3</v>
      </c>
      <c r="P86" s="2">
        <v>1</v>
      </c>
      <c r="Q86" s="26">
        <f>IFERROR(P86/P$4*100,"-")</f>
        <v>5.2576788399457406E-4</v>
      </c>
      <c r="R86" s="2">
        <v>0</v>
      </c>
      <c r="S86" s="2">
        <v>0</v>
      </c>
      <c r="T86" s="2">
        <v>3</v>
      </c>
      <c r="U86" s="26">
        <f t="shared" si="30"/>
        <v>1.3098205982387278E-3</v>
      </c>
    </row>
    <row r="87" spans="1:21" ht="16.5" customHeight="1">
      <c r="A87" s="150" t="s">
        <v>351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3</v>
      </c>
      <c r="U87" s="26">
        <f t="shared" si="30"/>
        <v>1.3098205982387278E-3</v>
      </c>
    </row>
    <row r="88" spans="1:21" ht="16.5" customHeight="1">
      <c r="A88" s="84" t="s">
        <v>26</v>
      </c>
      <c r="B88" s="25">
        <v>0</v>
      </c>
      <c r="C88" s="25">
        <v>0</v>
      </c>
      <c r="D88" s="25">
        <v>8</v>
      </c>
      <c r="E88" s="26">
        <f>IFERROR(D88/D$4*100,"-")</f>
        <v>3.814027994965483E-3</v>
      </c>
      <c r="F88" s="25">
        <v>2</v>
      </c>
      <c r="G88" s="26">
        <f>IFERROR(F88/F$4*100,"-")</f>
        <v>1.0312308255518373E-3</v>
      </c>
      <c r="H88" s="25">
        <v>0</v>
      </c>
      <c r="I88" s="25">
        <v>0</v>
      </c>
      <c r="J88" s="25">
        <v>1</v>
      </c>
      <c r="K88" s="26">
        <f>IFERROR(J88/J$4*100,"-")</f>
        <v>5.3030704778066499E-4</v>
      </c>
      <c r="L88" s="25">
        <v>10</v>
      </c>
      <c r="M88" s="26">
        <f>IFERROR(L88/L$4*100,"-")</f>
        <v>5.3494244019343514E-3</v>
      </c>
      <c r="N88" s="2">
        <v>0</v>
      </c>
      <c r="O88" s="2">
        <v>0</v>
      </c>
      <c r="P88" s="2">
        <v>0</v>
      </c>
      <c r="Q88" s="2">
        <v>0</v>
      </c>
      <c r="R88" s="2">
        <v>2</v>
      </c>
      <c r="S88" s="26">
        <f>IFERROR(R88/R$4*100,"-")</f>
        <v>9.9461416430031381E-4</v>
      </c>
      <c r="T88" s="2">
        <v>2</v>
      </c>
      <c r="U88" s="26">
        <f t="shared" si="30"/>
        <v>8.7321373215915184E-4</v>
      </c>
    </row>
    <row r="89" spans="1:21" ht="16.5" customHeight="1">
      <c r="A89" s="84" t="s">
        <v>239</v>
      </c>
      <c r="B89" s="25">
        <v>0</v>
      </c>
      <c r="C89" s="25">
        <v>0</v>
      </c>
      <c r="D89" s="25">
        <v>0</v>
      </c>
      <c r="E89" s="25">
        <v>0</v>
      </c>
      <c r="F89" s="25">
        <v>1</v>
      </c>
      <c r="G89" s="26">
        <f>IFERROR(F89/F$4*100,"-")</f>
        <v>5.1561541277591867E-4</v>
      </c>
      <c r="H89" s="25">
        <v>1</v>
      </c>
      <c r="I89" s="26">
        <f>IFERROR(H89/H$4*100,"-")</f>
        <v>5.2113461428221529E-4</v>
      </c>
      <c r="J89" s="25">
        <v>2</v>
      </c>
      <c r="K89" s="26">
        <f>IFERROR(J89/J$4*100,"-")</f>
        <v>1.06061409556133E-3</v>
      </c>
      <c r="L89" s="25">
        <v>2</v>
      </c>
      <c r="M89" s="26">
        <f>IFERROR(L89/L$4*100,"-")</f>
        <v>1.0698848803868703E-3</v>
      </c>
      <c r="N89" s="25">
        <v>1</v>
      </c>
      <c r="O89" s="26">
        <f>IFERROR(N89/N$4*100,"-")</f>
        <v>5.4109040538493172E-4</v>
      </c>
      <c r="P89" s="2">
        <v>2</v>
      </c>
      <c r="Q89" s="26">
        <f>IFERROR(P89/P$4*100,"-")</f>
        <v>1.0515357679891481E-3</v>
      </c>
      <c r="R89" s="2">
        <v>2</v>
      </c>
      <c r="S89" s="26">
        <f>IFERROR(R89/R$4*100,"-")</f>
        <v>9.9461416430031381E-4</v>
      </c>
      <c r="T89" s="2">
        <v>2</v>
      </c>
      <c r="U89" s="26">
        <f t="shared" si="30"/>
        <v>8.7321373215915184E-4</v>
      </c>
    </row>
    <row r="90" spans="1:21" ht="16.5" customHeight="1">
      <c r="A90" s="84" t="s">
        <v>68</v>
      </c>
      <c r="B90" s="25">
        <v>89</v>
      </c>
      <c r="C90" s="26">
        <f>IFERROR(B90/B$4*100,"-")</f>
        <v>4.2659253223409861E-2</v>
      </c>
      <c r="D90" s="25">
        <v>235</v>
      </c>
      <c r="E90" s="26">
        <f>IFERROR(D90/D$4*100,"-")</f>
        <v>0.11203707235211108</v>
      </c>
      <c r="F90" s="25">
        <v>21</v>
      </c>
      <c r="G90" s="26">
        <f>IFERROR(F90/F$4*100,"-")</f>
        <v>1.0827923668294293E-2</v>
      </c>
      <c r="H90" s="25">
        <v>23</v>
      </c>
      <c r="I90" s="26">
        <f>IFERROR(H90/H$4*100,"-")</f>
        <v>1.198609612849095E-2</v>
      </c>
      <c r="J90" s="25">
        <v>8</v>
      </c>
      <c r="K90" s="26">
        <f>IFERROR(J90/J$4*100,"-")</f>
        <v>4.2424563822453199E-3</v>
      </c>
      <c r="L90" s="25">
        <v>27</v>
      </c>
      <c r="M90" s="26">
        <f>IFERROR(L90/L$4*100,"-")</f>
        <v>1.4443445885222748E-2</v>
      </c>
      <c r="N90" s="2">
        <v>6</v>
      </c>
      <c r="O90" s="26">
        <f>IFERROR(N90/N$4*100,"-")</f>
        <v>3.2465424323095903E-3</v>
      </c>
      <c r="P90" s="2">
        <v>5</v>
      </c>
      <c r="Q90" s="26">
        <f>IFERROR(P90/P$4*100,"-")</f>
        <v>2.6288394199728703E-3</v>
      </c>
      <c r="R90" s="2">
        <v>2</v>
      </c>
      <c r="S90" s="26">
        <f>IFERROR(R90/R$4*100,"-")</f>
        <v>9.9461416430031381E-4</v>
      </c>
      <c r="T90" s="2">
        <v>2</v>
      </c>
      <c r="U90" s="26">
        <f t="shared" si="30"/>
        <v>8.7321373215915184E-4</v>
      </c>
    </row>
    <row r="91" spans="1:21" ht="16.5" customHeight="1">
      <c r="A91" s="84" t="s">
        <v>57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">
        <v>2</v>
      </c>
      <c r="O91" s="26">
        <f>IFERROR(N91/N$4*100,"-")</f>
        <v>1.0821808107698634E-3</v>
      </c>
      <c r="P91" s="2">
        <v>2</v>
      </c>
      <c r="Q91" s="26">
        <f>IFERROR(P91/P$4*100,"-")</f>
        <v>1.0515357679891481E-3</v>
      </c>
      <c r="R91" s="2">
        <v>1</v>
      </c>
      <c r="S91" s="26">
        <f>IFERROR(R91/R$4*100,"-")</f>
        <v>4.973070821501569E-4</v>
      </c>
      <c r="T91" s="2">
        <v>2</v>
      </c>
      <c r="U91" s="26">
        <f t="shared" si="30"/>
        <v>8.7321373215915184E-4</v>
      </c>
    </row>
    <row r="92" spans="1:21" ht="16.5" customHeight="1">
      <c r="A92" s="84" t="s">
        <v>25</v>
      </c>
      <c r="B92" s="2">
        <v>2</v>
      </c>
      <c r="C92" s="26">
        <f>IFERROR(B92/B$4*100,"-")</f>
        <v>9.5863490389685091E-4</v>
      </c>
      <c r="D92" s="2">
        <v>1</v>
      </c>
      <c r="E92" s="26">
        <f>IFERROR(D92/D$4*100,"-")</f>
        <v>4.7675349937068538E-4</v>
      </c>
      <c r="F92" s="2">
        <v>1</v>
      </c>
      <c r="G92" s="26">
        <f>IFERROR(F92/F$4*100,"-")</f>
        <v>5.1561541277591867E-4</v>
      </c>
      <c r="H92" s="28">
        <v>1</v>
      </c>
      <c r="I92" s="26">
        <f>IFERROR(H92/H$4*100,"-")</f>
        <v>5.2113461428221529E-4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">
        <v>1</v>
      </c>
      <c r="Q92" s="26">
        <f>IFERROR(P92/P$4*100,"-")</f>
        <v>5.2576788399457406E-4</v>
      </c>
      <c r="R92" s="2">
        <v>0</v>
      </c>
      <c r="S92" s="2">
        <v>0</v>
      </c>
      <c r="T92" s="2">
        <v>2</v>
      </c>
      <c r="U92" s="26">
        <f t="shared" si="30"/>
        <v>8.7321373215915184E-4</v>
      </c>
    </row>
    <row r="93" spans="1:21" ht="16.5" customHeight="1">
      <c r="A93" s="84" t="s">
        <v>21</v>
      </c>
      <c r="B93" s="25">
        <v>0</v>
      </c>
      <c r="C93" s="25">
        <v>0</v>
      </c>
      <c r="D93" s="25">
        <v>0</v>
      </c>
      <c r="E93" s="25">
        <v>0</v>
      </c>
      <c r="F93" s="25">
        <v>1</v>
      </c>
      <c r="G93" s="26">
        <f>IFERROR(F93/F$4*100,"-")</f>
        <v>5.1561541277591867E-4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">
        <v>2</v>
      </c>
      <c r="U93" s="26">
        <f t="shared" si="30"/>
        <v>8.7321373215915184E-4</v>
      </c>
    </row>
    <row r="94" spans="1:21" ht="16.5" customHeight="1">
      <c r="A94" s="84" t="s">
        <v>65</v>
      </c>
      <c r="B94" s="25">
        <v>14</v>
      </c>
      <c r="C94" s="26">
        <f>IFERROR(B94/B$4*100,"-")</f>
        <v>6.7104443272779568E-3</v>
      </c>
      <c r="D94" s="25">
        <v>6</v>
      </c>
      <c r="E94" s="26">
        <f>IFERROR(D94/D$4*100,"-")</f>
        <v>2.8605209962241124E-3</v>
      </c>
      <c r="F94" s="25">
        <v>2</v>
      </c>
      <c r="G94" s="26">
        <f>IFERROR(F94/F$4*100,"-")</f>
        <v>1.0312308255518373E-3</v>
      </c>
      <c r="H94" s="25">
        <v>7</v>
      </c>
      <c r="I94" s="26">
        <f>IFERROR(H94/H$4*100,"-")</f>
        <v>3.647942299975507E-3</v>
      </c>
      <c r="J94" s="25">
        <v>4</v>
      </c>
      <c r="K94" s="26">
        <f>IFERROR(J94/J$4*100,"-")</f>
        <v>2.12122819112266E-3</v>
      </c>
      <c r="L94" s="25">
        <v>3</v>
      </c>
      <c r="M94" s="26">
        <f>IFERROR(L94/L$4*100,"-")</f>
        <v>1.6048273205803057E-3</v>
      </c>
      <c r="N94" s="2">
        <v>3</v>
      </c>
      <c r="O94" s="26">
        <f>IFERROR(N94/N$4*100,"-")</f>
        <v>1.6232712161547952E-3</v>
      </c>
      <c r="P94" s="2">
        <v>5</v>
      </c>
      <c r="Q94" s="26">
        <f>IFERROR(P94/P$4*100,"-")</f>
        <v>2.6288394199728703E-3</v>
      </c>
      <c r="R94" s="2">
        <v>0</v>
      </c>
      <c r="S94" s="2">
        <v>0</v>
      </c>
      <c r="T94" s="2">
        <v>2</v>
      </c>
      <c r="U94" s="26">
        <f t="shared" si="30"/>
        <v>8.7321373215915184E-4</v>
      </c>
    </row>
    <row r="95" spans="1:21" ht="16.5" customHeight="1">
      <c r="A95" s="85" t="s">
        <v>36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">
        <v>1</v>
      </c>
      <c r="O95" s="26">
        <f>IFERROR(N95/N$4*100,"-")</f>
        <v>5.4109040538493172E-4</v>
      </c>
      <c r="P95" s="2">
        <v>0</v>
      </c>
      <c r="Q95" s="2">
        <v>0</v>
      </c>
      <c r="R95" s="2">
        <v>0</v>
      </c>
      <c r="S95" s="2">
        <v>0</v>
      </c>
      <c r="T95" s="2">
        <v>2</v>
      </c>
      <c r="U95" s="26">
        <f t="shared" si="30"/>
        <v>8.7321373215915184E-4</v>
      </c>
    </row>
    <row r="96" spans="1:21" ht="16.5" customHeight="1">
      <c r="A96" s="84" t="s">
        <v>299</v>
      </c>
      <c r="B96" s="25">
        <v>0</v>
      </c>
      <c r="C96" s="25">
        <v>0</v>
      </c>
      <c r="D96" s="25">
        <v>13</v>
      </c>
      <c r="E96" s="26">
        <f>IFERROR(D96/D$4*100,"-")</f>
        <v>6.1977954918189101E-3</v>
      </c>
      <c r="F96" s="25">
        <v>195</v>
      </c>
      <c r="G96" s="26">
        <f>IFERROR(F96/F$4*100,"-")</f>
        <v>0.10054500549130416</v>
      </c>
      <c r="H96" s="25">
        <v>19</v>
      </c>
      <c r="I96" s="26">
        <f>IFERROR(H96/H$4*100,"-")</f>
        <v>9.9015576713620893E-3</v>
      </c>
      <c r="J96" s="25">
        <v>24</v>
      </c>
      <c r="K96" s="26">
        <f>IFERROR(J96/J$4*100,"-")</f>
        <v>1.2727369146735959E-2</v>
      </c>
      <c r="L96" s="25">
        <v>13</v>
      </c>
      <c r="M96" s="26">
        <f>IFERROR(L96/L$4*100,"-")</f>
        <v>6.9542517225146573E-3</v>
      </c>
      <c r="N96" s="2">
        <v>5</v>
      </c>
      <c r="O96" s="26">
        <f>IFERROR(N96/N$4*100,"-")</f>
        <v>2.7054520269246584E-3</v>
      </c>
      <c r="P96" s="2">
        <v>0</v>
      </c>
      <c r="Q96" s="2">
        <v>0</v>
      </c>
      <c r="R96" s="2">
        <v>46</v>
      </c>
      <c r="S96" s="26">
        <f>IFERROR(R96/R$4*100,"-")</f>
        <v>2.2876125778907217E-2</v>
      </c>
      <c r="T96" s="2">
        <v>1</v>
      </c>
      <c r="U96" s="26">
        <f t="shared" si="30"/>
        <v>4.3660686607957592E-4</v>
      </c>
    </row>
    <row r="97" spans="1:21" ht="16.5" customHeight="1">
      <c r="A97" s="84" t="s">
        <v>53</v>
      </c>
      <c r="B97" s="25">
        <v>11</v>
      </c>
      <c r="C97" s="26">
        <f>IFERROR(B97/B$4*100,"-")</f>
        <v>5.2724919714326798E-3</v>
      </c>
      <c r="D97" s="25">
        <v>7</v>
      </c>
      <c r="E97" s="26">
        <f>IFERROR(D97/D$4*100,"-")</f>
        <v>3.3372744955947973E-3</v>
      </c>
      <c r="F97" s="25">
        <v>8</v>
      </c>
      <c r="G97" s="26">
        <f>IFERROR(F97/F$4*100,"-")</f>
        <v>4.1249233022073494E-3</v>
      </c>
      <c r="H97" s="25">
        <v>9</v>
      </c>
      <c r="I97" s="26">
        <f>IFERROR(H97/H$4*100,"-")</f>
        <v>4.6902115285399372E-3</v>
      </c>
      <c r="J97" s="25">
        <v>3</v>
      </c>
      <c r="K97" s="26">
        <f>IFERROR(J97/J$4*100,"-")</f>
        <v>1.5909211433419949E-3</v>
      </c>
      <c r="L97" s="25">
        <v>6</v>
      </c>
      <c r="M97" s="26">
        <f>IFERROR(L97/L$4*100,"-")</f>
        <v>3.2096546411606113E-3</v>
      </c>
      <c r="N97" s="25">
        <v>6</v>
      </c>
      <c r="O97" s="26">
        <f>IFERROR(N97/N$4*100,"-")</f>
        <v>3.2465424323095903E-3</v>
      </c>
      <c r="P97" s="25">
        <v>1</v>
      </c>
      <c r="Q97" s="26">
        <f>IFERROR(P97/P$4*100,"-")</f>
        <v>5.2576788399457406E-4</v>
      </c>
      <c r="R97" s="25">
        <v>11</v>
      </c>
      <c r="S97" s="26">
        <f>IFERROR(R97/R$4*100,"-")</f>
        <v>5.4703779036517257E-3</v>
      </c>
      <c r="T97" s="25">
        <v>1</v>
      </c>
      <c r="U97" s="26">
        <f t="shared" si="30"/>
        <v>4.3660686607957592E-4</v>
      </c>
    </row>
    <row r="98" spans="1:21" ht="16.5" customHeight="1">
      <c r="A98" s="84" t="s">
        <v>298</v>
      </c>
      <c r="B98" s="25">
        <v>14</v>
      </c>
      <c r="C98" s="26">
        <f>IFERROR(B98/B$4*100,"-")</f>
        <v>6.7104443272779568E-3</v>
      </c>
      <c r="D98" s="25">
        <v>0</v>
      </c>
      <c r="E98" s="25">
        <v>0</v>
      </c>
      <c r="F98" s="25">
        <v>1</v>
      </c>
      <c r="G98" s="26">
        <f>IFERROR(F98/F$4*100,"-")</f>
        <v>5.1561541277591867E-4</v>
      </c>
      <c r="H98" s="25">
        <v>1</v>
      </c>
      <c r="I98" s="26">
        <f>IFERROR(H98/H$4*100,"-")</f>
        <v>5.2113461428221529E-4</v>
      </c>
      <c r="J98" s="25">
        <v>0</v>
      </c>
      <c r="K98" s="25">
        <v>0</v>
      </c>
      <c r="L98" s="25">
        <v>4</v>
      </c>
      <c r="M98" s="26">
        <f>IFERROR(L98/L$4*100,"-")</f>
        <v>2.1397697607737406E-3</v>
      </c>
      <c r="N98" s="2">
        <v>2</v>
      </c>
      <c r="O98" s="26">
        <f>IFERROR(N98/N$4*100,"-")</f>
        <v>1.0821808107698634E-3</v>
      </c>
      <c r="P98" s="2">
        <v>0</v>
      </c>
      <c r="Q98" s="2">
        <v>0</v>
      </c>
      <c r="R98" s="2">
        <v>2</v>
      </c>
      <c r="S98" s="26">
        <f>IFERROR(R98/R$4*100,"-")</f>
        <v>9.9461416430031381E-4</v>
      </c>
      <c r="T98" s="2">
        <v>1</v>
      </c>
      <c r="U98" s="26">
        <f t="shared" si="30"/>
        <v>4.3660686607957592E-4</v>
      </c>
    </row>
    <row r="99" spans="1:21" ht="16.5" customHeight="1">
      <c r="A99" s="85" t="s">
        <v>307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1</v>
      </c>
      <c r="S99" s="26">
        <f>IFERROR(R99/R$4*100,"-")</f>
        <v>4.973070821501569E-4</v>
      </c>
      <c r="T99" s="25">
        <v>1</v>
      </c>
      <c r="U99" s="26">
        <f t="shared" si="30"/>
        <v>4.3660686607957592E-4</v>
      </c>
    </row>
    <row r="100" spans="1:21" ht="16.5" customHeight="1">
      <c r="A100" s="84" t="s">
        <v>56</v>
      </c>
      <c r="B100" s="25">
        <v>1</v>
      </c>
      <c r="C100" s="26">
        <f>IFERROR(B100/B$4*100,"-")</f>
        <v>4.7931745194842545E-4</v>
      </c>
      <c r="D100" s="25">
        <v>0</v>
      </c>
      <c r="E100" s="25">
        <v>0</v>
      </c>
      <c r="F100" s="25">
        <v>1</v>
      </c>
      <c r="G100" s="26">
        <f>IFERROR(F100/F$4*100,"-")</f>
        <v>5.1561541277591867E-4</v>
      </c>
      <c r="H100" s="25">
        <v>0</v>
      </c>
      <c r="I100" s="25">
        <v>0</v>
      </c>
      <c r="J100" s="25">
        <v>1</v>
      </c>
      <c r="K100" s="26">
        <f>IFERROR(J100/J$4*100,"-")</f>
        <v>5.3030704778066499E-4</v>
      </c>
      <c r="L100" s="25">
        <v>1</v>
      </c>
      <c r="M100" s="26">
        <f>IFERROR(L100/L$4*100,"-")</f>
        <v>5.3494244019343514E-4</v>
      </c>
      <c r="N100" s="2">
        <v>1</v>
      </c>
      <c r="O100" s="26">
        <f>IFERROR(N100/N$4*100,"-")</f>
        <v>5.4109040538493172E-4</v>
      </c>
      <c r="P100" s="2">
        <v>2</v>
      </c>
      <c r="Q100" s="26">
        <f>IFERROR(P100/P$4*100,"-")</f>
        <v>1.0515357679891481E-3</v>
      </c>
      <c r="R100" s="2">
        <v>0</v>
      </c>
      <c r="S100" s="25">
        <v>0</v>
      </c>
      <c r="T100" s="2">
        <v>1</v>
      </c>
      <c r="U100" s="26">
        <f t="shared" si="30"/>
        <v>4.3660686607957592E-4</v>
      </c>
    </row>
    <row r="101" spans="1:21" ht="16.5" customHeight="1">
      <c r="A101" s="84" t="s">
        <v>23</v>
      </c>
      <c r="B101" s="25">
        <v>3</v>
      </c>
      <c r="C101" s="26">
        <f>IFERROR(B101/B$4*100,"-")</f>
        <v>1.4379523558452764E-3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1</v>
      </c>
      <c r="K101" s="26">
        <f>IFERROR(J101/J$4*100,"-")</f>
        <v>5.3030704778066499E-4</v>
      </c>
      <c r="L101" s="25">
        <v>0</v>
      </c>
      <c r="M101" s="25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5">
        <v>0</v>
      </c>
      <c r="T101" s="2">
        <v>1</v>
      </c>
      <c r="U101" s="26">
        <f t="shared" ref="U101:U105" si="31">IFERROR(T101/T$4*100,"-")</f>
        <v>4.3660686607957592E-4</v>
      </c>
    </row>
    <row r="102" spans="1:21" ht="16.5" customHeight="1">
      <c r="A102" s="84" t="s">
        <v>17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2</v>
      </c>
      <c r="M102" s="26">
        <f>IFERROR(L102/L$4*100,"-")</f>
        <v>1.0698848803868703E-3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5">
        <v>0</v>
      </c>
      <c r="T102" s="2">
        <v>1</v>
      </c>
      <c r="U102" s="26">
        <f t="shared" si="31"/>
        <v>4.3660686607957592E-4</v>
      </c>
    </row>
    <row r="103" spans="1:21" ht="16.5" customHeight="1">
      <c r="A103" s="84" t="s">
        <v>11</v>
      </c>
      <c r="B103" s="25">
        <v>2</v>
      </c>
      <c r="C103" s="26">
        <f>IFERROR(B103/B$4*100,"-")</f>
        <v>9.5863490389685091E-4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">
        <v>1</v>
      </c>
      <c r="U103" s="26">
        <f t="shared" si="31"/>
        <v>4.3660686607957592E-4</v>
      </c>
    </row>
    <row r="104" spans="1:21" ht="16.5" customHeight="1">
      <c r="A104" s="150" t="s">
        <v>352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">
        <v>1</v>
      </c>
      <c r="U104" s="26">
        <f t="shared" si="31"/>
        <v>4.3660686607957592E-4</v>
      </c>
    </row>
    <row r="105" spans="1:21" ht="16.5" customHeight="1">
      <c r="A105" s="150" t="s">
        <v>354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">
        <v>1</v>
      </c>
      <c r="U105" s="26">
        <f t="shared" si="31"/>
        <v>4.3660686607957592E-4</v>
      </c>
    </row>
    <row r="106" spans="1:21" ht="16.5" customHeight="1">
      <c r="A106" s="85" t="s">
        <v>236</v>
      </c>
      <c r="B106" s="25">
        <v>0</v>
      </c>
      <c r="C106" s="25">
        <v>0</v>
      </c>
      <c r="D106" s="25">
        <v>0</v>
      </c>
      <c r="E106" s="25">
        <v>0</v>
      </c>
      <c r="F106" s="25">
        <v>47</v>
      </c>
      <c r="G106" s="26">
        <f>IFERROR(F106/F$4*100,"-")</f>
        <v>2.423392440046818E-2</v>
      </c>
      <c r="H106" s="25">
        <v>20</v>
      </c>
      <c r="I106" s="26">
        <f>IFERROR(H106/H$4*100,"-")</f>
        <v>1.0422692285644306E-2</v>
      </c>
      <c r="J106" s="25">
        <v>23</v>
      </c>
      <c r="K106" s="26">
        <f>IFERROR(J106/J$4*100,"-")</f>
        <v>1.2197062098955295E-2</v>
      </c>
      <c r="L106" s="25">
        <v>7</v>
      </c>
      <c r="M106" s="26">
        <f>IFERROR(L106/L$4*100,"-")</f>
        <v>3.7445970813540464E-3</v>
      </c>
      <c r="N106" s="2">
        <v>0</v>
      </c>
      <c r="O106" s="2">
        <v>0</v>
      </c>
      <c r="P106" s="2">
        <v>3</v>
      </c>
      <c r="Q106" s="26">
        <f>IFERROR(P106/P$4*100,"-")</f>
        <v>1.5773036519837224E-3</v>
      </c>
      <c r="R106" s="2">
        <v>24</v>
      </c>
      <c r="S106" s="26">
        <f t="shared" ref="S106:S123" si="32">IFERROR(R106/R$4*100,"-")</f>
        <v>1.1935369971603766E-2</v>
      </c>
      <c r="T106" s="2">
        <v>0</v>
      </c>
      <c r="U106" s="2">
        <v>0</v>
      </c>
    </row>
    <row r="107" spans="1:21" ht="16.5" customHeight="1">
      <c r="A107" s="84" t="s">
        <v>234</v>
      </c>
      <c r="B107" s="25">
        <v>1</v>
      </c>
      <c r="C107" s="26">
        <f>IFERROR(B107/B$4*100,"-")</f>
        <v>4.7931745194842545E-4</v>
      </c>
      <c r="D107" s="25">
        <v>1</v>
      </c>
      <c r="E107" s="26">
        <f>IFERROR(D107/D$4*100,"-")</f>
        <v>4.7675349937068538E-4</v>
      </c>
      <c r="F107" s="25">
        <v>1</v>
      </c>
      <c r="G107" s="26">
        <f>IFERROR(F107/F$4*100,"-")</f>
        <v>5.1561541277591867E-4</v>
      </c>
      <c r="H107" s="25">
        <v>1</v>
      </c>
      <c r="I107" s="26">
        <f>IFERROR(H107/H$4*100,"-")</f>
        <v>5.2113461428221529E-4</v>
      </c>
      <c r="J107" s="25">
        <v>4</v>
      </c>
      <c r="K107" s="26">
        <f>IFERROR(J107/J$4*100,"-")</f>
        <v>2.12122819112266E-3</v>
      </c>
      <c r="L107" s="25">
        <v>0</v>
      </c>
      <c r="M107" s="26">
        <f>IFERROR(L107/L$4*100,"-")</f>
        <v>0</v>
      </c>
      <c r="N107" s="25">
        <v>4</v>
      </c>
      <c r="O107" s="26">
        <f>IFERROR(N107/N$4*100,"-")</f>
        <v>2.1643616215397269E-3</v>
      </c>
      <c r="P107" s="25">
        <v>5</v>
      </c>
      <c r="Q107" s="26">
        <f>IFERROR(P107/P$4*100,"-")</f>
        <v>2.6288394199728703E-3</v>
      </c>
      <c r="R107" s="25">
        <v>8</v>
      </c>
      <c r="S107" s="26">
        <f t="shared" si="32"/>
        <v>3.9784566572012552E-3</v>
      </c>
      <c r="T107" s="25">
        <v>0</v>
      </c>
      <c r="U107" s="25">
        <v>0</v>
      </c>
    </row>
    <row r="108" spans="1:21" ht="16.5" customHeight="1">
      <c r="A108" s="84" t="s">
        <v>8</v>
      </c>
      <c r="B108" s="25">
        <v>3</v>
      </c>
      <c r="C108" s="26">
        <f>IFERROR(B108/B$4*100,"-")</f>
        <v>1.4379523558452764E-3</v>
      </c>
      <c r="D108" s="25">
        <v>1</v>
      </c>
      <c r="E108" s="26">
        <f>IFERROR(D108/D$4*100,"-")</f>
        <v>4.7675349937068538E-4</v>
      </c>
      <c r="F108" s="25">
        <v>0</v>
      </c>
      <c r="G108" s="25">
        <v>0</v>
      </c>
      <c r="H108" s="25">
        <v>0</v>
      </c>
      <c r="I108" s="25">
        <v>0</v>
      </c>
      <c r="J108" s="25">
        <v>12</v>
      </c>
      <c r="K108" s="26">
        <f>IFERROR(J108/J$4*100,"-")</f>
        <v>6.3636845733679795E-3</v>
      </c>
      <c r="L108" s="25">
        <v>0</v>
      </c>
      <c r="M108" s="26">
        <f>IFERROR(L108/L$4*100,"-")</f>
        <v>0</v>
      </c>
      <c r="N108" s="2">
        <v>0</v>
      </c>
      <c r="O108" s="2">
        <v>0</v>
      </c>
      <c r="P108" s="2">
        <v>0</v>
      </c>
      <c r="Q108" s="2">
        <v>0</v>
      </c>
      <c r="R108" s="2">
        <v>6</v>
      </c>
      <c r="S108" s="26">
        <f t="shared" si="32"/>
        <v>2.9838424929009414E-3</v>
      </c>
      <c r="T108" s="2">
        <v>0</v>
      </c>
      <c r="U108" s="2">
        <v>0</v>
      </c>
    </row>
    <row r="109" spans="1:21" ht="16.5" customHeight="1">
      <c r="A109" s="84" t="s">
        <v>60</v>
      </c>
      <c r="B109" s="25">
        <v>7</v>
      </c>
      <c r="C109" s="26">
        <f>IFERROR(B109/B$4*100,"-")</f>
        <v>3.3552221636389784E-3</v>
      </c>
      <c r="D109" s="25">
        <v>3</v>
      </c>
      <c r="E109" s="26">
        <f>IFERROR(D109/D$4*100,"-")</f>
        <v>1.4302604981120562E-3</v>
      </c>
      <c r="F109" s="25">
        <v>4</v>
      </c>
      <c r="G109" s="26">
        <f>IFERROR(F109/F$4*100,"-")</f>
        <v>2.0624616511036747E-3</v>
      </c>
      <c r="H109" s="25">
        <v>5</v>
      </c>
      <c r="I109" s="26">
        <f>IFERROR(H109/H$4*100,"-")</f>
        <v>2.6056730714110765E-3</v>
      </c>
      <c r="J109" s="25">
        <v>8</v>
      </c>
      <c r="K109" s="26">
        <f>IFERROR(J109/J$4*100,"-")</f>
        <v>4.2424563822453199E-3</v>
      </c>
      <c r="L109" s="25">
        <v>5</v>
      </c>
      <c r="M109" s="26">
        <f>IFERROR(L109/L$4*100,"-")</f>
        <v>2.6747122009671757E-3</v>
      </c>
      <c r="N109" s="2">
        <v>2</v>
      </c>
      <c r="O109" s="26">
        <f>IFERROR(N109/N$4*100,"-")</f>
        <v>1.0821808107698634E-3</v>
      </c>
      <c r="P109" s="2">
        <v>4</v>
      </c>
      <c r="Q109" s="26">
        <f>IFERROR(P109/P$4*100,"-")</f>
        <v>2.1030715359782962E-3</v>
      </c>
      <c r="R109" s="2">
        <v>3</v>
      </c>
      <c r="S109" s="26">
        <f t="shared" si="32"/>
        <v>1.4919212464504707E-3</v>
      </c>
      <c r="T109" s="2">
        <v>0</v>
      </c>
      <c r="U109" s="2">
        <v>0</v>
      </c>
    </row>
    <row r="110" spans="1:21" ht="16.5" customHeight="1">
      <c r="A110" s="85" t="s">
        <v>441</v>
      </c>
      <c r="B110" s="25">
        <v>1</v>
      </c>
      <c r="C110" s="26">
        <f>IFERROR(B110/B$4*100,"-")</f>
        <v>4.7931745194842545E-4</v>
      </c>
      <c r="D110" s="25">
        <v>1</v>
      </c>
      <c r="E110" s="26">
        <f>IFERROR(D110/D$4*100,"-")</f>
        <v>4.7675349937068538E-4</v>
      </c>
      <c r="F110" s="25">
        <v>0</v>
      </c>
      <c r="G110" s="25">
        <v>0</v>
      </c>
      <c r="H110" s="25">
        <v>2</v>
      </c>
      <c r="I110" s="26">
        <f>IFERROR(H110/H$4*100,"-")</f>
        <v>1.0422692285644306E-3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">
        <v>3</v>
      </c>
      <c r="S110" s="26">
        <f t="shared" si="32"/>
        <v>1.4919212464504707E-3</v>
      </c>
      <c r="T110" s="2">
        <v>0</v>
      </c>
      <c r="U110" s="2">
        <v>0</v>
      </c>
    </row>
    <row r="111" spans="1:21" ht="16.5" customHeight="1">
      <c r="A111" s="84" t="s">
        <v>14</v>
      </c>
      <c r="B111" s="25">
        <v>0</v>
      </c>
      <c r="C111" s="25">
        <v>0</v>
      </c>
      <c r="D111" s="25">
        <v>0</v>
      </c>
      <c r="E111" s="25">
        <v>0</v>
      </c>
      <c r="F111" s="25">
        <v>2</v>
      </c>
      <c r="G111" s="26">
        <f>IFERROR(F111/F$4*100,"-")</f>
        <v>1.0312308255518373E-3</v>
      </c>
      <c r="H111" s="25">
        <v>1</v>
      </c>
      <c r="I111" s="26">
        <f>IFERROR(H111/H$4*100,"-")</f>
        <v>5.2113461428221529E-4</v>
      </c>
      <c r="J111" s="25">
        <v>1</v>
      </c>
      <c r="K111" s="26">
        <f>IFERROR(J111/J$4*100,"-")</f>
        <v>5.3030704778066499E-4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">
        <v>3</v>
      </c>
      <c r="S111" s="26">
        <f t="shared" si="32"/>
        <v>1.4919212464504707E-3</v>
      </c>
      <c r="T111" s="2">
        <v>0</v>
      </c>
      <c r="U111" s="2">
        <v>0</v>
      </c>
    </row>
    <row r="112" spans="1:21" ht="16.5" customHeight="1">
      <c r="A112" s="84" t="s">
        <v>50</v>
      </c>
      <c r="B112" s="25">
        <v>0</v>
      </c>
      <c r="C112" s="25">
        <v>0</v>
      </c>
      <c r="D112" s="25">
        <v>1</v>
      </c>
      <c r="E112" s="26">
        <f>IFERROR(D112/D$4*100,"-")</f>
        <v>4.7675349937068538E-4</v>
      </c>
      <c r="F112" s="25">
        <v>2</v>
      </c>
      <c r="G112" s="26">
        <f>IFERROR(F112/F$4*100,"-")</f>
        <v>1.0312308255518373E-3</v>
      </c>
      <c r="H112" s="25">
        <v>1</v>
      </c>
      <c r="I112" s="26">
        <f>IFERROR(H112/H$4*100,"-")</f>
        <v>5.2113461428221529E-4</v>
      </c>
      <c r="J112" s="25">
        <v>2</v>
      </c>
      <c r="K112" s="26">
        <f>IFERROR(J112/J$4*100,"-")</f>
        <v>1.06061409556133E-3</v>
      </c>
      <c r="L112" s="25">
        <v>3</v>
      </c>
      <c r="M112" s="26">
        <f>IFERROR(L112/L$4*100,"-")</f>
        <v>1.6048273205803057E-3</v>
      </c>
      <c r="N112" s="2">
        <v>1</v>
      </c>
      <c r="O112" s="26">
        <f>IFERROR(N112/N$4*100,"-")</f>
        <v>5.4109040538493172E-4</v>
      </c>
      <c r="P112" s="2">
        <v>1</v>
      </c>
      <c r="Q112" s="26">
        <f>IFERROR(P112/P$4*100,"-")</f>
        <v>5.2576788399457406E-4</v>
      </c>
      <c r="R112" s="2">
        <v>2</v>
      </c>
      <c r="S112" s="26">
        <f t="shared" si="32"/>
        <v>9.9461416430031381E-4</v>
      </c>
      <c r="T112" s="2">
        <v>0</v>
      </c>
      <c r="U112" s="2">
        <v>0</v>
      </c>
    </row>
    <row r="113" spans="1:23" ht="16.5" customHeight="1">
      <c r="A113" s="84" t="s">
        <v>16</v>
      </c>
      <c r="B113" s="25">
        <v>0</v>
      </c>
      <c r="C113" s="25">
        <v>0</v>
      </c>
      <c r="D113" s="25">
        <v>0</v>
      </c>
      <c r="E113" s="25">
        <v>0</v>
      </c>
      <c r="F113" s="25">
        <v>1</v>
      </c>
      <c r="G113" s="26">
        <f>IFERROR(F113/F$4*100,"-")</f>
        <v>5.1561541277591867E-4</v>
      </c>
      <c r="H113" s="25">
        <v>0</v>
      </c>
      <c r="I113" s="25">
        <v>0</v>
      </c>
      <c r="J113" s="25">
        <v>0</v>
      </c>
      <c r="K113" s="25">
        <v>0</v>
      </c>
      <c r="L113" s="25">
        <v>1</v>
      </c>
      <c r="M113" s="26">
        <f>IFERROR(L113/L$4*100,"-")</f>
        <v>5.3494244019343514E-4</v>
      </c>
      <c r="N113" s="2">
        <v>0</v>
      </c>
      <c r="O113" s="2">
        <v>0</v>
      </c>
      <c r="P113" s="2">
        <v>0</v>
      </c>
      <c r="Q113" s="2">
        <v>0</v>
      </c>
      <c r="R113" s="2">
        <v>2</v>
      </c>
      <c r="S113" s="26">
        <f t="shared" si="32"/>
        <v>9.9461416430031381E-4</v>
      </c>
      <c r="T113" s="2">
        <v>0</v>
      </c>
      <c r="U113" s="2">
        <v>0</v>
      </c>
    </row>
    <row r="114" spans="1:23" ht="16.5" customHeight="1">
      <c r="A114" s="84" t="s">
        <v>6</v>
      </c>
      <c r="B114" s="25">
        <v>2</v>
      </c>
      <c r="C114" s="26">
        <f>IFERROR(B114/B$4*100,"-")</f>
        <v>9.5863490389685091E-4</v>
      </c>
      <c r="D114" s="25">
        <v>1</v>
      </c>
      <c r="E114" s="26">
        <f>IFERROR(D114/D$4*100,"-")</f>
        <v>4.7675349937068538E-4</v>
      </c>
      <c r="F114" s="25">
        <v>0</v>
      </c>
      <c r="G114" s="25">
        <v>0</v>
      </c>
      <c r="H114" s="25">
        <v>1</v>
      </c>
      <c r="I114" s="26">
        <f>IFERROR(H114/H$4*100,"-")</f>
        <v>5.2113461428221529E-4</v>
      </c>
      <c r="J114" s="25">
        <v>0</v>
      </c>
      <c r="K114" s="25">
        <v>0</v>
      </c>
      <c r="L114" s="25">
        <v>1</v>
      </c>
      <c r="M114" s="26">
        <f>IFERROR(L114/L$4*100,"-")</f>
        <v>5.3494244019343514E-4</v>
      </c>
      <c r="N114" s="2">
        <v>0</v>
      </c>
      <c r="O114" s="2">
        <v>0</v>
      </c>
      <c r="P114" s="2">
        <v>0</v>
      </c>
      <c r="Q114" s="2">
        <v>0</v>
      </c>
      <c r="R114" s="2">
        <v>2</v>
      </c>
      <c r="S114" s="26">
        <f t="shared" si="32"/>
        <v>9.9461416430031381E-4</v>
      </c>
      <c r="T114" s="2">
        <v>0</v>
      </c>
      <c r="U114" s="2">
        <v>0</v>
      </c>
    </row>
    <row r="115" spans="1:23" ht="16.5" customHeight="1">
      <c r="A115" s="84" t="s">
        <v>44</v>
      </c>
      <c r="B115" s="25">
        <v>0</v>
      </c>
      <c r="C115" s="25">
        <v>0</v>
      </c>
      <c r="D115" s="25">
        <v>4</v>
      </c>
      <c r="E115" s="26">
        <f>IFERROR(D115/D$4*100,"-")</f>
        <v>1.9070139974827415E-3</v>
      </c>
      <c r="F115" s="25">
        <v>0</v>
      </c>
      <c r="G115" s="25">
        <v>0</v>
      </c>
      <c r="H115" s="25">
        <v>1</v>
      </c>
      <c r="I115" s="26">
        <f>IFERROR(H115/H$4*100,"-")</f>
        <v>5.2113461428221529E-4</v>
      </c>
      <c r="J115" s="25">
        <v>6</v>
      </c>
      <c r="K115" s="26">
        <f>IFERROR(J115/J$4*100,"-")</f>
        <v>3.1818422866839897E-3</v>
      </c>
      <c r="L115" s="25">
        <v>7</v>
      </c>
      <c r="M115" s="26">
        <f>IFERROR(L115/L$4*100,"-")</f>
        <v>3.7445970813540464E-3</v>
      </c>
      <c r="N115" s="2">
        <v>5</v>
      </c>
      <c r="O115" s="26">
        <f>IFERROR(N115/N$4*100,"-")</f>
        <v>2.7054520269246584E-3</v>
      </c>
      <c r="P115" s="2">
        <v>0</v>
      </c>
      <c r="Q115" s="2">
        <v>0</v>
      </c>
      <c r="R115" s="2">
        <v>2</v>
      </c>
      <c r="S115" s="26">
        <f t="shared" si="32"/>
        <v>9.9461416430031381E-4</v>
      </c>
      <c r="T115" s="2">
        <v>0</v>
      </c>
      <c r="U115" s="2">
        <v>0</v>
      </c>
    </row>
    <row r="116" spans="1:23" ht="16.5" customHeight="1">
      <c r="A116" s="85" t="s">
        <v>300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">
        <v>1</v>
      </c>
      <c r="S116" s="26">
        <f t="shared" si="32"/>
        <v>4.973070821501569E-4</v>
      </c>
      <c r="T116" s="2">
        <v>0</v>
      </c>
      <c r="U116" s="2">
        <v>0</v>
      </c>
    </row>
    <row r="117" spans="1:23" ht="16.5" customHeight="1">
      <c r="A117" s="84" t="s">
        <v>41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1</v>
      </c>
      <c r="I117" s="26">
        <f>IFERROR(H117/H$4*100,"-")</f>
        <v>5.2113461428221529E-4</v>
      </c>
      <c r="J117" s="25">
        <v>0</v>
      </c>
      <c r="K117" s="25">
        <v>0</v>
      </c>
      <c r="L117" s="25">
        <v>0</v>
      </c>
      <c r="M117" s="25">
        <v>0</v>
      </c>
      <c r="N117" s="2">
        <v>1</v>
      </c>
      <c r="O117" s="26">
        <f>IFERROR(N117/N$4*100,"-")</f>
        <v>5.4109040538493172E-4</v>
      </c>
      <c r="P117" s="2">
        <v>0</v>
      </c>
      <c r="Q117" s="2">
        <v>0</v>
      </c>
      <c r="R117" s="2">
        <v>1</v>
      </c>
      <c r="S117" s="26">
        <f t="shared" si="32"/>
        <v>4.973070821501569E-4</v>
      </c>
      <c r="T117" s="2">
        <v>0</v>
      </c>
      <c r="U117" s="2">
        <v>0</v>
      </c>
    </row>
    <row r="118" spans="1:23" ht="16.5" customHeight="1">
      <c r="A118" s="84" t="s">
        <v>301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">
        <v>0</v>
      </c>
      <c r="O118" s="2">
        <v>0</v>
      </c>
      <c r="P118" s="2">
        <v>0</v>
      </c>
      <c r="Q118" s="2">
        <v>0</v>
      </c>
      <c r="R118" s="2">
        <v>1</v>
      </c>
      <c r="S118" s="26">
        <f t="shared" si="32"/>
        <v>4.973070821501569E-4</v>
      </c>
      <c r="T118" s="2">
        <v>0</v>
      </c>
      <c r="U118" s="2">
        <v>0</v>
      </c>
    </row>
    <row r="119" spans="1:23" ht="16.5" customHeight="1">
      <c r="A119" s="84" t="s">
        <v>302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">
        <v>0</v>
      </c>
      <c r="O119" s="2">
        <v>0</v>
      </c>
      <c r="P119" s="2">
        <v>0</v>
      </c>
      <c r="Q119" s="2">
        <v>0</v>
      </c>
      <c r="R119" s="2">
        <v>1</v>
      </c>
      <c r="S119" s="26">
        <f t="shared" si="32"/>
        <v>4.973070821501569E-4</v>
      </c>
      <c r="T119" s="2">
        <v>0</v>
      </c>
      <c r="U119" s="2">
        <v>0</v>
      </c>
    </row>
    <row r="120" spans="1:23" ht="16.5" customHeight="1">
      <c r="A120" s="84" t="s">
        <v>24</v>
      </c>
      <c r="B120" s="2">
        <v>1</v>
      </c>
      <c r="C120" s="26">
        <f>IFERROR(B120/B$4*100,"-")</f>
        <v>4.7931745194842545E-4</v>
      </c>
      <c r="D120" s="2">
        <v>2</v>
      </c>
      <c r="E120" s="26">
        <f>IFERROR(D120/D$4*100,"-")</f>
        <v>9.5350699874137076E-4</v>
      </c>
      <c r="F120" s="2">
        <v>2</v>
      </c>
      <c r="G120" s="26">
        <f>IFERROR(F120/F$4*100,"-")</f>
        <v>1.0312308255518373E-3</v>
      </c>
      <c r="H120" s="28">
        <v>0</v>
      </c>
      <c r="I120" s="28">
        <v>0</v>
      </c>
      <c r="J120" s="28">
        <v>3</v>
      </c>
      <c r="K120" s="26">
        <f>IFERROR(J120/J$4*100,"-")</f>
        <v>1.5909211433419949E-3</v>
      </c>
      <c r="L120" s="28">
        <v>0</v>
      </c>
      <c r="M120" s="28">
        <v>0</v>
      </c>
      <c r="N120" s="2">
        <v>0</v>
      </c>
      <c r="O120" s="2">
        <v>0</v>
      </c>
      <c r="P120" s="2">
        <v>0</v>
      </c>
      <c r="Q120" s="2">
        <v>0</v>
      </c>
      <c r="R120" s="2">
        <v>1</v>
      </c>
      <c r="S120" s="26">
        <f t="shared" si="32"/>
        <v>4.973070821501569E-4</v>
      </c>
      <c r="T120" s="2">
        <v>0</v>
      </c>
      <c r="U120" s="2">
        <v>0</v>
      </c>
    </row>
    <row r="121" spans="1:23" ht="16.5" customHeight="1">
      <c r="A121" s="84" t="s">
        <v>54</v>
      </c>
      <c r="B121" s="25">
        <v>5</v>
      </c>
      <c r="C121" s="26">
        <f>IFERROR(B121/B$4*100,"-")</f>
        <v>2.3965872597421275E-3</v>
      </c>
      <c r="D121" s="25">
        <v>0</v>
      </c>
      <c r="E121" s="25">
        <v>0</v>
      </c>
      <c r="F121" s="25">
        <v>1</v>
      </c>
      <c r="G121" s="26">
        <f>IFERROR(F121/F$4*100,"-")</f>
        <v>5.1561541277591867E-4</v>
      </c>
      <c r="H121" s="25">
        <v>0</v>
      </c>
      <c r="I121" s="25">
        <v>0</v>
      </c>
      <c r="J121" s="25">
        <v>2</v>
      </c>
      <c r="K121" s="26">
        <f>IFERROR(J121/J$4*100,"-")</f>
        <v>1.06061409556133E-3</v>
      </c>
      <c r="L121" s="25">
        <v>4</v>
      </c>
      <c r="M121" s="26">
        <f>IFERROR(L121/L$4*100,"-")</f>
        <v>2.1397697607737406E-3</v>
      </c>
      <c r="N121" s="2">
        <v>0</v>
      </c>
      <c r="O121" s="2">
        <v>0</v>
      </c>
      <c r="P121" s="2">
        <v>2</v>
      </c>
      <c r="Q121" s="26">
        <f>IFERROR(P121/P$4*100,"-")</f>
        <v>1.0515357679891481E-3</v>
      </c>
      <c r="R121" s="2">
        <v>1</v>
      </c>
      <c r="S121" s="26">
        <f t="shared" si="32"/>
        <v>4.973070821501569E-4</v>
      </c>
      <c r="T121" s="2">
        <v>0</v>
      </c>
      <c r="U121" s="2">
        <v>0</v>
      </c>
    </row>
    <row r="122" spans="1:23" ht="16.5" customHeight="1">
      <c r="A122" s="84" t="s">
        <v>35</v>
      </c>
      <c r="B122" s="25">
        <v>0</v>
      </c>
      <c r="C122" s="25">
        <v>0</v>
      </c>
      <c r="D122" s="25">
        <v>0</v>
      </c>
      <c r="E122" s="25">
        <v>0</v>
      </c>
      <c r="F122" s="25">
        <v>2</v>
      </c>
      <c r="G122" s="26">
        <f>IFERROR(F122/F$4*100,"-")</f>
        <v>1.0312308255518373E-3</v>
      </c>
      <c r="H122" s="25">
        <v>1</v>
      </c>
      <c r="I122" s="26">
        <f>IFERROR(H122/H$4*100,"-")</f>
        <v>5.2113461428221529E-4</v>
      </c>
      <c r="J122" s="25">
        <v>0</v>
      </c>
      <c r="K122" s="25">
        <v>0</v>
      </c>
      <c r="L122" s="25">
        <v>2</v>
      </c>
      <c r="M122" s="26">
        <f>IFERROR(L122/L$4*100,"-")</f>
        <v>1.0698848803868703E-3</v>
      </c>
      <c r="N122" s="2">
        <v>1</v>
      </c>
      <c r="O122" s="26">
        <f>IFERROR(N122/N$4*100,"-")</f>
        <v>5.4109040538493172E-4</v>
      </c>
      <c r="P122" s="2">
        <v>0</v>
      </c>
      <c r="Q122" s="2">
        <v>0</v>
      </c>
      <c r="R122" s="2">
        <v>1</v>
      </c>
      <c r="S122" s="26">
        <f t="shared" si="32"/>
        <v>4.973070821501569E-4</v>
      </c>
      <c r="T122" s="2">
        <v>0</v>
      </c>
      <c r="U122" s="2">
        <v>0</v>
      </c>
    </row>
    <row r="123" spans="1:23" ht="16.5" customHeight="1">
      <c r="A123" s="85" t="s">
        <v>2</v>
      </c>
      <c r="B123" s="25">
        <v>1</v>
      </c>
      <c r="C123" s="26">
        <f>IFERROR(B123/B$4*100,"-")</f>
        <v>4.7931745194842545E-4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">
        <v>1</v>
      </c>
      <c r="S123" s="26">
        <f t="shared" si="32"/>
        <v>4.973070821501569E-4</v>
      </c>
      <c r="T123" s="2">
        <v>0</v>
      </c>
      <c r="U123" s="2">
        <v>0</v>
      </c>
    </row>
    <row r="124" spans="1:23" ht="16.5" customHeight="1">
      <c r="A124" s="84" t="s">
        <v>79</v>
      </c>
      <c r="B124" s="25">
        <v>28</v>
      </c>
      <c r="C124" s="26">
        <f>IFERROR(B124/B$4*100,"-")</f>
        <v>1.3420888654555914E-2</v>
      </c>
      <c r="D124" s="25">
        <v>30</v>
      </c>
      <c r="E124" s="26">
        <f>IFERROR(D124/D$4*100,"-")</f>
        <v>1.4302604981120563E-2</v>
      </c>
      <c r="F124" s="25">
        <v>80</v>
      </c>
      <c r="G124" s="26">
        <f>IFERROR(F124/F$4*100,"-")</f>
        <v>4.1249233022073499E-2</v>
      </c>
      <c r="H124" s="25">
        <v>21</v>
      </c>
      <c r="I124" s="26">
        <f>IFERROR(H124/H$4*100,"-")</f>
        <v>1.0943826899926519E-2</v>
      </c>
      <c r="J124" s="25">
        <v>12</v>
      </c>
      <c r="K124" s="26">
        <f>IFERROR(J124/J$4*100,"-")</f>
        <v>6.3636845733679795E-3</v>
      </c>
      <c r="L124" s="25">
        <v>15</v>
      </c>
      <c r="M124" s="26">
        <f>IFERROR(L124/L$4*100,"-")</f>
        <v>8.0241366029015285E-3</v>
      </c>
      <c r="N124" s="2">
        <v>28</v>
      </c>
      <c r="O124" s="26">
        <f>IFERROR(N124/N$4*100,"-")</f>
        <v>1.5150531350778087E-2</v>
      </c>
      <c r="P124" s="2">
        <v>28</v>
      </c>
      <c r="Q124" s="26">
        <f t="shared" ref="Q124:Q131" si="33">IFERROR(P124/P$4*100,"-")</f>
        <v>1.4721500751848074E-2</v>
      </c>
      <c r="R124" s="2">
        <v>0</v>
      </c>
      <c r="S124" s="2">
        <v>0</v>
      </c>
      <c r="T124" s="2">
        <v>0</v>
      </c>
      <c r="U124" s="2">
        <v>0</v>
      </c>
    </row>
    <row r="125" spans="1:23" ht="16.5" customHeight="1">
      <c r="A125" s="84" t="s">
        <v>74</v>
      </c>
      <c r="B125" s="25">
        <v>0</v>
      </c>
      <c r="C125" s="25">
        <v>0</v>
      </c>
      <c r="D125" s="25">
        <v>0</v>
      </c>
      <c r="E125" s="25">
        <v>0</v>
      </c>
      <c r="F125" s="25">
        <v>2</v>
      </c>
      <c r="G125" s="26">
        <f>IFERROR(F125/F$4*100,"-")</f>
        <v>1.0312308255518373E-3</v>
      </c>
      <c r="H125" s="25">
        <v>5</v>
      </c>
      <c r="I125" s="26">
        <f>IFERROR(H125/H$4*100,"-")</f>
        <v>2.6056730714110765E-3</v>
      </c>
      <c r="J125" s="25">
        <v>0</v>
      </c>
      <c r="K125" s="25">
        <v>0</v>
      </c>
      <c r="L125" s="25">
        <v>1</v>
      </c>
      <c r="M125" s="26">
        <f>IFERROR(L125/L$4*100,"-")</f>
        <v>5.3494244019343514E-4</v>
      </c>
      <c r="N125" s="2">
        <v>4</v>
      </c>
      <c r="O125" s="26">
        <f>IFERROR(N125/N$4*100,"-")</f>
        <v>2.1643616215397269E-3</v>
      </c>
      <c r="P125" s="2">
        <v>14</v>
      </c>
      <c r="Q125" s="26">
        <f t="shared" si="33"/>
        <v>7.3607503759240368E-3</v>
      </c>
      <c r="R125" s="2">
        <v>0</v>
      </c>
      <c r="S125" s="2">
        <v>0</v>
      </c>
      <c r="T125" s="2">
        <v>0</v>
      </c>
      <c r="U125" s="2">
        <v>0</v>
      </c>
    </row>
    <row r="126" spans="1:23" ht="16.5" customHeight="1">
      <c r="A126" s="84" t="s">
        <v>55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2</v>
      </c>
      <c r="K126" s="26">
        <f>IFERROR(J126/J$4*100,"-")</f>
        <v>1.06061409556133E-3</v>
      </c>
      <c r="L126" s="25">
        <v>1</v>
      </c>
      <c r="M126" s="26">
        <f>IFERROR(L126/L$4*100,"-")</f>
        <v>5.3494244019343514E-4</v>
      </c>
      <c r="N126" s="2">
        <v>1</v>
      </c>
      <c r="O126" s="26">
        <f>IFERROR(N126/N$4*100,"-")</f>
        <v>5.4109040538493172E-4</v>
      </c>
      <c r="P126" s="2">
        <v>2</v>
      </c>
      <c r="Q126" s="26">
        <f t="shared" si="33"/>
        <v>1.0515357679891481E-3</v>
      </c>
      <c r="R126" s="2">
        <v>0</v>
      </c>
      <c r="S126" s="2">
        <v>0</v>
      </c>
      <c r="T126" s="2">
        <v>0</v>
      </c>
      <c r="U126" s="2">
        <v>0</v>
      </c>
    </row>
    <row r="127" spans="1:23" s="29" customFormat="1" ht="16.5" customHeight="1">
      <c r="A127" s="84" t="s">
        <v>237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">
        <v>1</v>
      </c>
      <c r="Q127" s="26">
        <f t="shared" si="33"/>
        <v>5.2576788399457406E-4</v>
      </c>
      <c r="R127" s="2">
        <v>0</v>
      </c>
      <c r="S127" s="2">
        <v>0</v>
      </c>
      <c r="T127" s="2">
        <v>0</v>
      </c>
      <c r="U127" s="2">
        <v>0</v>
      </c>
      <c r="V127" s="24"/>
      <c r="W127" s="24"/>
    </row>
    <row r="128" spans="1:23" ht="16.5" customHeight="1">
      <c r="A128" s="84" t="s">
        <v>46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">
        <v>0</v>
      </c>
      <c r="O128" s="2">
        <v>0</v>
      </c>
      <c r="P128" s="2">
        <v>1</v>
      </c>
      <c r="Q128" s="26">
        <f t="shared" si="33"/>
        <v>5.2576788399457406E-4</v>
      </c>
      <c r="R128" s="2">
        <v>0</v>
      </c>
      <c r="S128" s="2">
        <v>0</v>
      </c>
      <c r="T128" s="28">
        <v>0</v>
      </c>
      <c r="U128" s="28">
        <v>0</v>
      </c>
    </row>
    <row r="129" spans="1:21" ht="16.5" customHeight="1">
      <c r="A129" s="84" t="s">
        <v>45</v>
      </c>
      <c r="B129" s="25">
        <v>0</v>
      </c>
      <c r="C129" s="25">
        <v>0</v>
      </c>
      <c r="D129" s="25">
        <v>1</v>
      </c>
      <c r="E129" s="26">
        <f>IFERROR(D129/D$4*100,"-")</f>
        <v>4.7675349937068538E-4</v>
      </c>
      <c r="F129" s="25">
        <v>1</v>
      </c>
      <c r="G129" s="26">
        <f>IFERROR(F129/F$4*100,"-")</f>
        <v>5.1561541277591867E-4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">
        <v>1</v>
      </c>
      <c r="Q129" s="26">
        <f t="shared" si="33"/>
        <v>5.2576788399457406E-4</v>
      </c>
      <c r="R129" s="2">
        <v>0</v>
      </c>
      <c r="S129" s="2">
        <v>0</v>
      </c>
      <c r="T129" s="2">
        <v>0</v>
      </c>
      <c r="U129" s="2">
        <v>0</v>
      </c>
    </row>
    <row r="130" spans="1:21" ht="16.5" customHeight="1">
      <c r="A130" s="84" t="s">
        <v>51</v>
      </c>
      <c r="B130" s="25">
        <v>0</v>
      </c>
      <c r="C130" s="25">
        <v>0</v>
      </c>
      <c r="D130" s="25">
        <v>1</v>
      </c>
      <c r="E130" s="26">
        <f>IFERROR(D130/D$4*100,"-")</f>
        <v>4.7675349937068538E-4</v>
      </c>
      <c r="F130" s="25">
        <v>0</v>
      </c>
      <c r="G130" s="25">
        <v>0</v>
      </c>
      <c r="H130" s="25">
        <v>0</v>
      </c>
      <c r="I130" s="25">
        <v>0</v>
      </c>
      <c r="J130" s="25">
        <v>2</v>
      </c>
      <c r="K130" s="26">
        <f>IFERROR(J130/J$4*100,"-")</f>
        <v>1.06061409556133E-3</v>
      </c>
      <c r="L130" s="25">
        <v>0</v>
      </c>
      <c r="M130" s="25">
        <v>0</v>
      </c>
      <c r="N130" s="2">
        <v>3</v>
      </c>
      <c r="O130" s="26">
        <f t="shared" ref="O130:O140" si="34">IFERROR(N130/N$4*100,"-")</f>
        <v>1.6232712161547952E-3</v>
      </c>
      <c r="P130" s="2">
        <v>1</v>
      </c>
      <c r="Q130" s="26">
        <f t="shared" si="33"/>
        <v>5.2576788399457406E-4</v>
      </c>
      <c r="R130" s="2">
        <v>0</v>
      </c>
      <c r="S130" s="2">
        <v>0</v>
      </c>
      <c r="T130" s="2">
        <v>0</v>
      </c>
      <c r="U130" s="2">
        <v>0</v>
      </c>
    </row>
    <row r="131" spans="1:21" ht="16.5" customHeight="1">
      <c r="A131" s="85" t="s">
        <v>47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">
        <v>1</v>
      </c>
      <c r="O131" s="26">
        <f t="shared" si="34"/>
        <v>5.4109040538493172E-4</v>
      </c>
      <c r="P131" s="2">
        <v>1</v>
      </c>
      <c r="Q131" s="26">
        <f t="shared" si="33"/>
        <v>5.2576788399457406E-4</v>
      </c>
      <c r="R131" s="2">
        <v>0</v>
      </c>
      <c r="S131" s="2">
        <v>0</v>
      </c>
      <c r="T131" s="2">
        <v>0</v>
      </c>
      <c r="U131" s="2">
        <v>0</v>
      </c>
    </row>
    <row r="132" spans="1:21" ht="16.5" customHeight="1">
      <c r="A132" s="84" t="s">
        <v>43</v>
      </c>
      <c r="B132" s="28">
        <v>2</v>
      </c>
      <c r="C132" s="26">
        <f>IFERROR(B132/B$4*100,"-")</f>
        <v>9.5863490389685091E-4</v>
      </c>
      <c r="D132" s="28">
        <v>1</v>
      </c>
      <c r="E132" s="26">
        <f>IFERROR(D132/D$4*100,"-")</f>
        <v>4.7675349937068538E-4</v>
      </c>
      <c r="F132" s="28">
        <v>0</v>
      </c>
      <c r="G132" s="28">
        <v>0</v>
      </c>
      <c r="H132" s="28">
        <v>2</v>
      </c>
      <c r="I132" s="26">
        <f>IFERROR(H132/H$4*100,"-")</f>
        <v>1.0422692285644306E-3</v>
      </c>
      <c r="J132" s="28">
        <v>1</v>
      </c>
      <c r="K132" s="26">
        <f>IFERROR(J132/J$4*100,"-")</f>
        <v>5.3030704778066499E-4</v>
      </c>
      <c r="L132" s="28">
        <v>0</v>
      </c>
      <c r="M132" s="28">
        <v>0</v>
      </c>
      <c r="N132" s="2">
        <v>3</v>
      </c>
      <c r="O132" s="26">
        <f t="shared" si="34"/>
        <v>1.6232712161547952E-3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</row>
    <row r="133" spans="1:21" ht="16.5" customHeight="1">
      <c r="A133" s="84" t="s">
        <v>42</v>
      </c>
      <c r="B133" s="25">
        <v>0</v>
      </c>
      <c r="C133" s="25">
        <v>0</v>
      </c>
      <c r="D133" s="25">
        <v>2</v>
      </c>
      <c r="E133" s="26">
        <f>IFERROR(D133/D$4*100,"-")</f>
        <v>9.5350699874137076E-4</v>
      </c>
      <c r="F133" s="25">
        <v>1</v>
      </c>
      <c r="G133" s="26">
        <f>IFERROR(F133/F$4*100,"-")</f>
        <v>5.1561541277591867E-4</v>
      </c>
      <c r="H133" s="25">
        <v>4</v>
      </c>
      <c r="I133" s="26">
        <f>IFERROR(H133/H$4*100,"-")</f>
        <v>2.0845384571288612E-3</v>
      </c>
      <c r="J133" s="25">
        <v>4</v>
      </c>
      <c r="K133" s="26">
        <f>IFERROR(J133/J$4*100,"-")</f>
        <v>2.12122819112266E-3</v>
      </c>
      <c r="L133" s="25">
        <v>2</v>
      </c>
      <c r="M133" s="26">
        <f>IFERROR(L133/L$4*100,"-")</f>
        <v>1.0698848803868703E-3</v>
      </c>
      <c r="N133" s="2">
        <v>3</v>
      </c>
      <c r="O133" s="26">
        <f t="shared" si="34"/>
        <v>1.6232712161547952E-3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</row>
    <row r="134" spans="1:21" ht="16.5" customHeight="1">
      <c r="A134" s="84" t="s">
        <v>40</v>
      </c>
      <c r="B134" s="25">
        <v>1</v>
      </c>
      <c r="C134" s="26">
        <f>IFERROR(B134/B$4*100,"-")</f>
        <v>4.7931745194842545E-4</v>
      </c>
      <c r="D134" s="25">
        <v>1</v>
      </c>
      <c r="E134" s="26">
        <f>IFERROR(D134/D$4*100,"-")</f>
        <v>4.7675349937068538E-4</v>
      </c>
      <c r="F134" s="25">
        <v>1</v>
      </c>
      <c r="G134" s="26">
        <f>IFERROR(F134/F$4*100,"-")</f>
        <v>5.1561541277591867E-4</v>
      </c>
      <c r="H134" s="25">
        <v>1</v>
      </c>
      <c r="I134" s="26">
        <f>IFERROR(H134/H$4*100,"-")</f>
        <v>5.2113461428221529E-4</v>
      </c>
      <c r="J134" s="25">
        <v>1</v>
      </c>
      <c r="K134" s="26">
        <f>IFERROR(J134/J$4*100,"-")</f>
        <v>5.3030704778066499E-4</v>
      </c>
      <c r="L134" s="25">
        <v>0</v>
      </c>
      <c r="M134" s="25">
        <v>0</v>
      </c>
      <c r="N134" s="2">
        <v>1</v>
      </c>
      <c r="O134" s="26">
        <f t="shared" si="34"/>
        <v>5.4109040538493172E-4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</row>
    <row r="135" spans="1:21" ht="16.5" customHeight="1">
      <c r="A135" s="84" t="s">
        <v>39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">
        <v>1</v>
      </c>
      <c r="O135" s="26">
        <f t="shared" si="34"/>
        <v>5.4109040538493172E-4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</row>
    <row r="136" spans="1:21" ht="16.5" customHeight="1">
      <c r="A136" s="84" t="s">
        <v>38</v>
      </c>
      <c r="B136" s="25">
        <v>1</v>
      </c>
      <c r="C136" s="26">
        <f>IFERROR(B136/B$4*100,"-")</f>
        <v>4.7931745194842545E-4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1</v>
      </c>
      <c r="K136" s="26">
        <f>IFERROR(J136/J$4*100,"-")</f>
        <v>5.3030704778066499E-4</v>
      </c>
      <c r="L136" s="25">
        <v>1</v>
      </c>
      <c r="M136" s="26">
        <f>IFERROR(L136/L$4*100,"-")</f>
        <v>5.3494244019343514E-4</v>
      </c>
      <c r="N136" s="2">
        <v>1</v>
      </c>
      <c r="O136" s="26">
        <f t="shared" si="34"/>
        <v>5.4109040538493172E-4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</row>
    <row r="137" spans="1:21" ht="16.5" customHeight="1">
      <c r="A137" s="84" t="s">
        <v>49</v>
      </c>
      <c r="B137" s="25">
        <v>1</v>
      </c>
      <c r="C137" s="26">
        <f>IFERROR(B137/B$4*100,"-")</f>
        <v>4.7931745194842545E-4</v>
      </c>
      <c r="D137" s="25">
        <v>4</v>
      </c>
      <c r="E137" s="26">
        <f>IFERROR(D137/D$4*100,"-")</f>
        <v>1.9070139974827415E-3</v>
      </c>
      <c r="F137" s="25">
        <v>0</v>
      </c>
      <c r="G137" s="25">
        <v>0</v>
      </c>
      <c r="H137" s="25">
        <v>0</v>
      </c>
      <c r="I137" s="25">
        <v>0</v>
      </c>
      <c r="J137" s="25">
        <v>2</v>
      </c>
      <c r="K137" s="26">
        <f>IFERROR(J137/J$4*100,"-")</f>
        <v>1.06061409556133E-3</v>
      </c>
      <c r="L137" s="25">
        <v>0</v>
      </c>
      <c r="M137" s="25">
        <v>0</v>
      </c>
      <c r="N137" s="2">
        <v>1</v>
      </c>
      <c r="O137" s="26">
        <f t="shared" si="34"/>
        <v>5.4109040538493172E-4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</row>
    <row r="138" spans="1:21" ht="16.5" customHeight="1">
      <c r="A138" s="84" t="s">
        <v>37</v>
      </c>
      <c r="B138" s="25">
        <v>0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1</v>
      </c>
      <c r="I138" s="26">
        <f>IFERROR(H138/H$4*100,"-")</f>
        <v>5.2113461428221529E-4</v>
      </c>
      <c r="J138" s="25">
        <v>0</v>
      </c>
      <c r="K138" s="25">
        <v>0</v>
      </c>
      <c r="L138" s="25">
        <v>0</v>
      </c>
      <c r="M138" s="25">
        <v>0</v>
      </c>
      <c r="N138" s="2">
        <v>1</v>
      </c>
      <c r="O138" s="26">
        <f t="shared" si="34"/>
        <v>5.4109040538493172E-4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</row>
    <row r="139" spans="1:21" ht="16.5" customHeight="1">
      <c r="A139" s="85" t="s">
        <v>32</v>
      </c>
      <c r="B139" s="25">
        <v>2</v>
      </c>
      <c r="C139" s="26">
        <f>IFERROR(B139/B$4*100,"-")</f>
        <v>9.5863490389685091E-4</v>
      </c>
      <c r="D139" s="25">
        <v>1</v>
      </c>
      <c r="E139" s="26">
        <f>IFERROR(D139/D$4*100,"-")</f>
        <v>4.7675349937068538E-4</v>
      </c>
      <c r="F139" s="25">
        <v>1</v>
      </c>
      <c r="G139" s="26">
        <f>IFERROR(F139/F$4*100,"-")</f>
        <v>5.1561541277591867E-4</v>
      </c>
      <c r="H139" s="25">
        <v>1</v>
      </c>
      <c r="I139" s="26">
        <f>IFERROR(H139/H$4*100,"-")</f>
        <v>5.2113461428221529E-4</v>
      </c>
      <c r="J139" s="25">
        <v>6</v>
      </c>
      <c r="K139" s="26">
        <f>IFERROR(J139/J$4*100,"-")</f>
        <v>3.1818422866839897E-3</v>
      </c>
      <c r="L139" s="25">
        <v>3</v>
      </c>
      <c r="M139" s="26">
        <f>IFERROR(L139/L$4*100,"-")</f>
        <v>1.6048273205803057E-3</v>
      </c>
      <c r="N139" s="25">
        <v>1</v>
      </c>
      <c r="O139" s="26">
        <f t="shared" si="34"/>
        <v>5.4109040538493172E-4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</row>
    <row r="140" spans="1:21" ht="16.5" customHeight="1">
      <c r="A140" s="84" t="s">
        <v>33</v>
      </c>
      <c r="B140" s="25">
        <v>0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">
        <v>1</v>
      </c>
      <c r="O140" s="26">
        <f t="shared" si="34"/>
        <v>5.4109040538493172E-4</v>
      </c>
      <c r="P140" s="2">
        <v>0</v>
      </c>
      <c r="Q140" s="2">
        <v>0</v>
      </c>
      <c r="R140" s="2">
        <v>0</v>
      </c>
      <c r="S140" s="2">
        <v>0</v>
      </c>
      <c r="T140" s="28" t="s">
        <v>1</v>
      </c>
      <c r="U140" s="28" t="s">
        <v>1</v>
      </c>
    </row>
    <row r="141" spans="1:21" ht="16.5" customHeight="1">
      <c r="A141" s="84" t="s">
        <v>22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1</v>
      </c>
      <c r="K141" s="26">
        <f>IFERROR(J141/J$4*100,"-")</f>
        <v>5.3030704778066499E-4</v>
      </c>
      <c r="L141" s="25">
        <v>1</v>
      </c>
      <c r="M141" s="26">
        <f>IFERROR(L141/L$4*100,"-")</f>
        <v>5.3494244019343514E-4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</row>
    <row r="142" spans="1:21" ht="16.5" customHeight="1">
      <c r="A142" s="84" t="s">
        <v>5</v>
      </c>
      <c r="B142" s="25">
        <v>1</v>
      </c>
      <c r="C142" s="26">
        <f>IFERROR(B142/B$4*100,"-")</f>
        <v>4.7931745194842545E-4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6">
        <f>IFERROR(H142/H$4*100,"-")</f>
        <v>0</v>
      </c>
      <c r="J142" s="25">
        <v>0</v>
      </c>
      <c r="K142" s="25">
        <v>0</v>
      </c>
      <c r="L142" s="25">
        <v>1</v>
      </c>
      <c r="M142" s="26">
        <f>IFERROR(L142/L$4*100,"-")</f>
        <v>5.3494244019343514E-4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</row>
    <row r="143" spans="1:21" ht="16.5" customHeight="1">
      <c r="A143" s="84" t="s">
        <v>7</v>
      </c>
      <c r="B143" s="25">
        <v>65</v>
      </c>
      <c r="C143" s="26">
        <f>IFERROR(B143/B$4*100,"-")</f>
        <v>3.1155634376647656E-2</v>
      </c>
      <c r="D143" s="25">
        <v>65</v>
      </c>
      <c r="E143" s="26">
        <f>IFERROR(D143/D$4*100,"-")</f>
        <v>3.0988977459094551E-2</v>
      </c>
      <c r="F143" s="25">
        <v>131</v>
      </c>
      <c r="G143" s="26">
        <f>IFERROR(F143/F$4*100,"-")</f>
        <v>6.7545619073645355E-2</v>
      </c>
      <c r="H143" s="25">
        <v>117</v>
      </c>
      <c r="I143" s="26">
        <f>IFERROR(H143/H$4*100,"-")</f>
        <v>6.0972749871019187E-2</v>
      </c>
      <c r="J143" s="25">
        <v>11</v>
      </c>
      <c r="K143" s="26">
        <f>IFERROR(J143/J$4*100,"-")</f>
        <v>5.8333775255873148E-3</v>
      </c>
      <c r="L143" s="25">
        <v>0</v>
      </c>
      <c r="M143" s="26">
        <f>IFERROR(L143/L$4*100,"-")</f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</row>
    <row r="144" spans="1:21" ht="16.5" customHeight="1">
      <c r="A144" s="84" t="s">
        <v>13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1</v>
      </c>
      <c r="K144" s="26">
        <f>IFERROR(J144/J$4*100,"-")</f>
        <v>5.3030704778066499E-4</v>
      </c>
      <c r="L144" s="25">
        <v>0</v>
      </c>
      <c r="M144" s="25">
        <v>0</v>
      </c>
      <c r="N144" s="25">
        <v>0</v>
      </c>
      <c r="O144" s="25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</row>
    <row r="145" spans="1:21" ht="16.5" customHeight="1">
      <c r="A145" s="84" t="s">
        <v>9</v>
      </c>
      <c r="B145" s="25">
        <v>0</v>
      </c>
      <c r="C145" s="25">
        <v>0</v>
      </c>
      <c r="D145" s="25">
        <v>0</v>
      </c>
      <c r="E145" s="26">
        <f>IFERROR(D145/D$4*100,"-")</f>
        <v>0</v>
      </c>
      <c r="F145" s="25">
        <v>0</v>
      </c>
      <c r="G145" s="25">
        <v>0</v>
      </c>
      <c r="H145" s="25">
        <v>1</v>
      </c>
      <c r="I145" s="26">
        <f t="shared" ref="I145:I150" si="35">IFERROR(H145/H$4*100,"-")</f>
        <v>5.2113461428221529E-4</v>
      </c>
      <c r="J145" s="25">
        <v>1</v>
      </c>
      <c r="K145" s="26">
        <f>IFERROR(J145/J$4*100,"-")</f>
        <v>5.3030704778066499E-4</v>
      </c>
      <c r="L145" s="25">
        <v>0</v>
      </c>
      <c r="M145" s="25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</row>
    <row r="146" spans="1:21" ht="16.5" customHeight="1">
      <c r="A146" s="84" t="s">
        <v>27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2</v>
      </c>
      <c r="I146" s="26">
        <f t="shared" si="35"/>
        <v>1.0422692285644306E-3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</row>
    <row r="147" spans="1:21" ht="16.5" customHeight="1">
      <c r="A147" s="85" t="s">
        <v>20</v>
      </c>
      <c r="B147" s="25">
        <v>0</v>
      </c>
      <c r="C147" s="25">
        <v>0</v>
      </c>
      <c r="D147" s="25">
        <v>1</v>
      </c>
      <c r="E147" s="26">
        <f>IFERROR(D147/D$4*100,"-")</f>
        <v>4.7675349937068538E-4</v>
      </c>
      <c r="F147" s="25">
        <v>1</v>
      </c>
      <c r="G147" s="26">
        <f>IFERROR(F147/F$4*100,"-")</f>
        <v>5.1561541277591867E-4</v>
      </c>
      <c r="H147" s="25">
        <v>1</v>
      </c>
      <c r="I147" s="26">
        <f t="shared" si="35"/>
        <v>5.2113461428221529E-4</v>
      </c>
      <c r="J147" s="25">
        <v>0</v>
      </c>
      <c r="K147" s="25">
        <v>0</v>
      </c>
      <c r="L147" s="25">
        <v>0</v>
      </c>
      <c r="M147" s="25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</row>
    <row r="148" spans="1:21" ht="16.5" customHeight="1">
      <c r="A148" s="84" t="s">
        <v>4</v>
      </c>
      <c r="B148" s="25">
        <v>2</v>
      </c>
      <c r="C148" s="26">
        <f>IFERROR(B148/B$4*100,"-")</f>
        <v>9.5863490389685091E-4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6">
        <f t="shared" si="35"/>
        <v>5.2113461428221529E-4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">
        <v>0</v>
      </c>
      <c r="U148" s="2">
        <v>0</v>
      </c>
    </row>
    <row r="149" spans="1:21" ht="16.5" customHeight="1">
      <c r="A149" s="85" t="s">
        <v>3</v>
      </c>
      <c r="B149" s="25">
        <v>0</v>
      </c>
      <c r="C149" s="25">
        <v>0</v>
      </c>
      <c r="D149" s="25">
        <v>0</v>
      </c>
      <c r="E149" s="25">
        <v>0</v>
      </c>
      <c r="F149" s="25">
        <v>1</v>
      </c>
      <c r="G149" s="26">
        <f>IFERROR(F149/F$4*100,"-")</f>
        <v>5.1561541277591867E-4</v>
      </c>
      <c r="H149" s="25">
        <v>1</v>
      </c>
      <c r="I149" s="26">
        <f t="shared" si="35"/>
        <v>5.2113461428221529E-4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">
        <v>0</v>
      </c>
      <c r="U149" s="2">
        <v>0</v>
      </c>
    </row>
    <row r="150" spans="1:21" ht="16.5" customHeight="1">
      <c r="A150" s="84" t="s">
        <v>15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1</v>
      </c>
      <c r="I150" s="26">
        <f t="shared" si="35"/>
        <v>5.2113461428221529E-4</v>
      </c>
      <c r="J150" s="25">
        <v>0</v>
      </c>
      <c r="K150" s="25">
        <v>0</v>
      </c>
      <c r="L150" s="25">
        <v>0</v>
      </c>
      <c r="M150" s="25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8" t="s">
        <v>1</v>
      </c>
      <c r="U150" s="28" t="s">
        <v>1</v>
      </c>
    </row>
    <row r="151" spans="1:21" ht="16.5" customHeight="1">
      <c r="A151" s="84" t="s">
        <v>30</v>
      </c>
      <c r="B151" s="25">
        <v>0</v>
      </c>
      <c r="C151" s="25">
        <v>0</v>
      </c>
      <c r="D151" s="25">
        <v>0</v>
      </c>
      <c r="E151" s="25">
        <v>0</v>
      </c>
      <c r="F151" s="25">
        <v>1</v>
      </c>
      <c r="G151" s="26">
        <f>IFERROR(F151/F$4*100,"-")</f>
        <v>5.1561541277591867E-4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">
        <v>0</v>
      </c>
      <c r="U151" s="2">
        <v>0</v>
      </c>
    </row>
    <row r="152" spans="1:21" ht="16.5" customHeight="1">
      <c r="A152" s="84" t="s">
        <v>28</v>
      </c>
      <c r="B152" s="25">
        <v>1</v>
      </c>
      <c r="C152" s="26">
        <f>IFERROR(B152/B$4*100,"-")</f>
        <v>4.7931745194842545E-4</v>
      </c>
      <c r="D152" s="25">
        <v>0</v>
      </c>
      <c r="E152" s="25">
        <v>0</v>
      </c>
      <c r="F152" s="25">
        <v>1</v>
      </c>
      <c r="G152" s="26">
        <f>IFERROR(F152/F$4*100,"-")</f>
        <v>5.1561541277591867E-4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">
        <v>0</v>
      </c>
      <c r="U152" s="2">
        <v>0</v>
      </c>
    </row>
    <row r="153" spans="1:21" ht="16.5" customHeight="1">
      <c r="A153" s="84" t="s">
        <v>31</v>
      </c>
      <c r="B153" s="25">
        <v>0</v>
      </c>
      <c r="C153" s="25">
        <v>0</v>
      </c>
      <c r="D153" s="25">
        <v>2</v>
      </c>
      <c r="E153" s="26">
        <f>IFERROR(D153/D$4*100,"-")</f>
        <v>9.5350699874137076E-4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">
        <v>0</v>
      </c>
      <c r="S153" s="2">
        <v>0</v>
      </c>
      <c r="T153" s="2">
        <v>0</v>
      </c>
      <c r="U153" s="2">
        <v>0</v>
      </c>
    </row>
    <row r="154" spans="1:21" ht="16.5" customHeight="1">
      <c r="A154" s="85" t="s">
        <v>19</v>
      </c>
      <c r="B154" s="25">
        <v>0</v>
      </c>
      <c r="C154" s="25">
        <v>0</v>
      </c>
      <c r="D154" s="25">
        <v>1</v>
      </c>
      <c r="E154" s="26">
        <f>IFERROR(D154/D$4*100,"-")</f>
        <v>4.7675349937068538E-4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</row>
    <row r="155" spans="1:21" ht="16.5" customHeight="1">
      <c r="A155" s="85" t="s">
        <v>12</v>
      </c>
      <c r="B155" s="25">
        <v>0</v>
      </c>
      <c r="C155" s="25">
        <v>0</v>
      </c>
      <c r="D155" s="25">
        <v>1</v>
      </c>
      <c r="E155" s="26">
        <f>IFERROR(D155/D$4*100,"-")</f>
        <v>4.7675349937068538E-4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</row>
    <row r="156" spans="1:21" ht="16.5" customHeight="1">
      <c r="A156" s="84" t="s">
        <v>18</v>
      </c>
      <c r="B156" s="2">
        <v>1</v>
      </c>
      <c r="C156" s="26">
        <f>IFERROR(B156/B$4*100,"-")</f>
        <v>4.7931745194842545E-4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8">
        <v>0</v>
      </c>
      <c r="K156" s="28">
        <v>0</v>
      </c>
      <c r="L156" s="28">
        <v>0</v>
      </c>
      <c r="M156" s="28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</row>
    <row r="157" spans="1:21" ht="16.5" customHeight="1">
      <c r="A157" s="86" t="s">
        <v>350</v>
      </c>
      <c r="B157" s="21">
        <v>6</v>
      </c>
      <c r="C157" s="30">
        <f>IFERROR(B157/B$4*100,"-")</f>
        <v>2.8759047116905527E-3</v>
      </c>
      <c r="D157" s="21">
        <v>8</v>
      </c>
      <c r="E157" s="30">
        <f>IFERROR(D157/D$4*100,"-")</f>
        <v>3.814027994965483E-3</v>
      </c>
      <c r="F157" s="21">
        <v>14</v>
      </c>
      <c r="G157" s="30">
        <f>IFERROR(F157/F$4*100,"-")</f>
        <v>7.2186157788628616E-3</v>
      </c>
      <c r="H157" s="21">
        <v>9</v>
      </c>
      <c r="I157" s="30">
        <f>IFERROR(H157/H$4*100,"-")</f>
        <v>4.6902115285399372E-3</v>
      </c>
      <c r="J157" s="21">
        <v>7</v>
      </c>
      <c r="K157" s="30">
        <f>IFERROR(J157/J$4*100,"-")</f>
        <v>3.7121493344646553E-3</v>
      </c>
      <c r="L157" s="21">
        <v>3</v>
      </c>
      <c r="M157" s="30">
        <f>IFERROR(L157/L$4*100,"-")</f>
        <v>1.6048273205803057E-3</v>
      </c>
      <c r="N157" s="1">
        <v>2</v>
      </c>
      <c r="O157" s="30">
        <f>IFERROR(N157/N$4*100,"-")</f>
        <v>1.0821808107698634E-3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</row>
    <row r="158" spans="1:21">
      <c r="A158" s="160" t="s">
        <v>443</v>
      </c>
    </row>
    <row r="159" spans="1:21" ht="63" customHeight="1">
      <c r="A159" s="176" t="s">
        <v>444</v>
      </c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</row>
    <row r="162" spans="2:21"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</row>
  </sheetData>
  <sortState ref="A153:U156">
    <sortCondition descending="1" ref="D153:D156"/>
  </sortState>
  <mergeCells count="12">
    <mergeCell ref="A1:U1"/>
    <mergeCell ref="A159:U159"/>
    <mergeCell ref="T2:U2"/>
    <mergeCell ref="R2:S2"/>
    <mergeCell ref="P2:Q2"/>
    <mergeCell ref="N2:O2"/>
    <mergeCell ref="L2:M2"/>
    <mergeCell ref="J2:K2"/>
    <mergeCell ref="H2:I2"/>
    <mergeCell ref="F2:G2"/>
    <mergeCell ref="D2:E2"/>
    <mergeCell ref="B2:C2"/>
  </mergeCells>
  <phoneticPr fontId="3" type="noConversion"/>
  <conditionalFormatting sqref="A157 A89:A100">
    <cfRule type="duplicateValues" dxfId="0" priority="2"/>
  </conditionalFormatting>
  <hyperlinks>
    <hyperlink ref="V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224" scale="14" orientation="landscape" r:id="rId1"/>
  <headerFooter differentOddEven="1" scaleWithDoc="0">
    <evenHeader>&amp;R&amp;"標楷體,標準"&amp;8第五篇　犯罪被害趨勢、保護與補償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X113"/>
  <sheetViews>
    <sheetView showGridLines="0" zoomScale="87" zoomScaleNormal="90" workbookViewId="0">
      <pane xSplit="1" ySplit="3" topLeftCell="Z4" activePane="bottomRight" state="frozen"/>
      <selection activeCell="K11" sqref="K11"/>
      <selection pane="topRight" activeCell="K11" sqref="K11"/>
      <selection pane="bottomLeft" activeCell="K11" sqref="K11"/>
      <selection pane="bottomRight" activeCell="AX1" sqref="AX1"/>
    </sheetView>
  </sheetViews>
  <sheetFormatPr defaultColWidth="8.625" defaultRowHeight="15.75"/>
  <cols>
    <col min="1" max="1" width="48.625" style="69" customWidth="1"/>
    <col min="2" max="2" width="10.875" style="25" customWidth="1"/>
    <col min="3" max="3" width="10.625" style="20" customWidth="1"/>
    <col min="4" max="4" width="10.625" style="25" customWidth="1"/>
    <col min="5" max="5" width="10.625" style="20" customWidth="1"/>
    <col min="6" max="6" width="10.625" style="25" customWidth="1"/>
    <col min="7" max="7" width="10.625" style="20" customWidth="1"/>
    <col min="8" max="8" width="10.625" style="25" customWidth="1"/>
    <col min="9" max="9" width="10.625" style="20" customWidth="1"/>
    <col min="10" max="10" width="10.625" style="25" customWidth="1"/>
    <col min="11" max="11" width="10.625" style="20" customWidth="1"/>
    <col min="12" max="12" width="10.625" style="25" customWidth="1"/>
    <col min="13" max="13" width="10.625" style="20" customWidth="1"/>
    <col min="14" max="14" width="10.625" style="25" customWidth="1"/>
    <col min="15" max="15" width="10.625" style="20" customWidth="1"/>
    <col min="16" max="16" width="10.625" style="25" customWidth="1"/>
    <col min="17" max="17" width="10.625" style="20" customWidth="1"/>
    <col min="18" max="18" width="10.625" style="25" customWidth="1"/>
    <col min="19" max="19" width="10.625" style="20" customWidth="1"/>
    <col min="20" max="20" width="10.625" style="25" customWidth="1"/>
    <col min="21" max="21" width="10.625" style="20" customWidth="1"/>
    <col min="22" max="22" width="10.625" style="25" customWidth="1"/>
    <col min="23" max="23" width="10.625" style="20" customWidth="1"/>
    <col min="24" max="24" width="10.625" style="25" customWidth="1"/>
    <col min="25" max="25" width="10.625" style="20" customWidth="1"/>
    <col min="26" max="49" width="8.625" style="5" customWidth="1"/>
    <col min="50" max="50" width="12.75" style="5" bestFit="1" customWidth="1"/>
    <col min="51" max="16384" width="8.625" style="5"/>
  </cols>
  <sheetData>
    <row r="1" spans="1:50" ht="20.25">
      <c r="A1" s="181" t="s">
        <v>426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AX1" s="165" t="s">
        <v>447</v>
      </c>
    </row>
    <row r="2" spans="1:50" ht="15.75" customHeight="1">
      <c r="A2" s="183"/>
      <c r="B2" s="185" t="s">
        <v>427</v>
      </c>
      <c r="C2" s="185"/>
      <c r="D2" s="185"/>
      <c r="E2" s="185"/>
      <c r="F2" s="185"/>
      <c r="G2" s="185"/>
      <c r="H2" s="185" t="s">
        <v>428</v>
      </c>
      <c r="I2" s="185"/>
      <c r="J2" s="185"/>
      <c r="K2" s="185"/>
      <c r="L2" s="185"/>
      <c r="M2" s="185"/>
      <c r="N2" s="185" t="s">
        <v>429</v>
      </c>
      <c r="O2" s="185"/>
      <c r="P2" s="185"/>
      <c r="Q2" s="185"/>
      <c r="R2" s="185"/>
      <c r="S2" s="185"/>
      <c r="T2" s="185" t="s">
        <v>430</v>
      </c>
      <c r="U2" s="185"/>
      <c r="V2" s="185"/>
      <c r="W2" s="185"/>
      <c r="X2" s="185"/>
      <c r="Y2" s="185"/>
      <c r="Z2" s="187" t="s">
        <v>288</v>
      </c>
      <c r="AA2" s="187"/>
      <c r="AB2" s="187"/>
      <c r="AC2" s="187"/>
      <c r="AD2" s="187"/>
      <c r="AE2" s="187"/>
      <c r="AF2" s="187" t="s">
        <v>289</v>
      </c>
      <c r="AG2" s="187"/>
      <c r="AH2" s="187"/>
      <c r="AI2" s="187"/>
      <c r="AJ2" s="187"/>
      <c r="AK2" s="187"/>
      <c r="AL2" s="187" t="s">
        <v>290</v>
      </c>
      <c r="AM2" s="187"/>
      <c r="AN2" s="187"/>
      <c r="AO2" s="187"/>
      <c r="AP2" s="187"/>
      <c r="AQ2" s="187"/>
      <c r="AR2" s="187" t="s">
        <v>135</v>
      </c>
      <c r="AS2" s="187"/>
      <c r="AT2" s="187"/>
      <c r="AU2" s="187"/>
      <c r="AV2" s="187"/>
      <c r="AW2" s="187"/>
    </row>
    <row r="3" spans="1:50" ht="16.5">
      <c r="A3" s="184"/>
      <c r="B3" s="186" t="s">
        <v>427</v>
      </c>
      <c r="C3" s="186"/>
      <c r="D3" s="186" t="s">
        <v>431</v>
      </c>
      <c r="E3" s="186"/>
      <c r="F3" s="186" t="s">
        <v>432</v>
      </c>
      <c r="G3" s="186"/>
      <c r="H3" s="186" t="s">
        <v>427</v>
      </c>
      <c r="I3" s="186"/>
      <c r="J3" s="186" t="s">
        <v>431</v>
      </c>
      <c r="K3" s="186"/>
      <c r="L3" s="186" t="s">
        <v>432</v>
      </c>
      <c r="M3" s="186"/>
      <c r="N3" s="186" t="s">
        <v>427</v>
      </c>
      <c r="O3" s="186"/>
      <c r="P3" s="186" t="s">
        <v>431</v>
      </c>
      <c r="Q3" s="186"/>
      <c r="R3" s="186" t="s">
        <v>432</v>
      </c>
      <c r="S3" s="186"/>
      <c r="T3" s="186" t="s">
        <v>427</v>
      </c>
      <c r="U3" s="186"/>
      <c r="V3" s="186" t="s">
        <v>431</v>
      </c>
      <c r="W3" s="186"/>
      <c r="X3" s="186" t="s">
        <v>432</v>
      </c>
      <c r="Y3" s="186"/>
      <c r="Z3" s="188" t="s">
        <v>134</v>
      </c>
      <c r="AA3" s="188"/>
      <c r="AB3" s="188" t="s">
        <v>133</v>
      </c>
      <c r="AC3" s="188"/>
      <c r="AD3" s="188" t="s">
        <v>132</v>
      </c>
      <c r="AE3" s="188"/>
      <c r="AF3" s="188" t="s">
        <v>134</v>
      </c>
      <c r="AG3" s="188"/>
      <c r="AH3" s="188" t="s">
        <v>133</v>
      </c>
      <c r="AI3" s="188"/>
      <c r="AJ3" s="188" t="s">
        <v>132</v>
      </c>
      <c r="AK3" s="188"/>
      <c r="AL3" s="188" t="s">
        <v>134</v>
      </c>
      <c r="AM3" s="188"/>
      <c r="AN3" s="188" t="s">
        <v>133</v>
      </c>
      <c r="AO3" s="188"/>
      <c r="AP3" s="188" t="s">
        <v>132</v>
      </c>
      <c r="AQ3" s="188"/>
      <c r="AR3" s="188" t="s">
        <v>134</v>
      </c>
      <c r="AS3" s="188"/>
      <c r="AT3" s="188" t="s">
        <v>133</v>
      </c>
      <c r="AU3" s="188"/>
      <c r="AV3" s="188" t="s">
        <v>132</v>
      </c>
      <c r="AW3" s="188"/>
    </row>
    <row r="4" spans="1:50" ht="16.5">
      <c r="B4" s="139" t="s">
        <v>244</v>
      </c>
      <c r="C4" s="138" t="s">
        <v>245</v>
      </c>
      <c r="D4" s="139" t="s">
        <v>244</v>
      </c>
      <c r="E4" s="138" t="s">
        <v>245</v>
      </c>
      <c r="F4" s="139" t="s">
        <v>244</v>
      </c>
      <c r="G4" s="138" t="s">
        <v>245</v>
      </c>
      <c r="H4" s="139" t="s">
        <v>244</v>
      </c>
      <c r="I4" s="138" t="s">
        <v>245</v>
      </c>
      <c r="J4" s="139" t="s">
        <v>244</v>
      </c>
      <c r="K4" s="138" t="s">
        <v>245</v>
      </c>
      <c r="L4" s="139" t="s">
        <v>244</v>
      </c>
      <c r="M4" s="138" t="s">
        <v>245</v>
      </c>
      <c r="N4" s="139" t="s">
        <v>244</v>
      </c>
      <c r="O4" s="138" t="s">
        <v>245</v>
      </c>
      <c r="P4" s="139" t="s">
        <v>244</v>
      </c>
      <c r="Q4" s="138" t="s">
        <v>245</v>
      </c>
      <c r="R4" s="139" t="s">
        <v>244</v>
      </c>
      <c r="S4" s="138" t="s">
        <v>245</v>
      </c>
      <c r="T4" s="139" t="s">
        <v>244</v>
      </c>
      <c r="U4" s="138" t="s">
        <v>245</v>
      </c>
      <c r="V4" s="139" t="s">
        <v>244</v>
      </c>
      <c r="W4" s="138" t="s">
        <v>245</v>
      </c>
      <c r="X4" s="139" t="s">
        <v>244</v>
      </c>
      <c r="Y4" s="138" t="s">
        <v>245</v>
      </c>
      <c r="Z4" s="70" t="s">
        <v>242</v>
      </c>
      <c r="AA4" s="147" t="s">
        <v>243</v>
      </c>
      <c r="AB4" s="70" t="s">
        <v>242</v>
      </c>
      <c r="AC4" s="147" t="s">
        <v>243</v>
      </c>
      <c r="AD4" s="70" t="s">
        <v>242</v>
      </c>
      <c r="AE4" s="147" t="s">
        <v>243</v>
      </c>
      <c r="AF4" s="70" t="s">
        <v>242</v>
      </c>
      <c r="AG4" s="147" t="s">
        <v>243</v>
      </c>
      <c r="AH4" s="70" t="s">
        <v>242</v>
      </c>
      <c r="AI4" s="147" t="s">
        <v>243</v>
      </c>
      <c r="AJ4" s="70" t="s">
        <v>242</v>
      </c>
      <c r="AK4" s="147" t="s">
        <v>243</v>
      </c>
      <c r="AL4" s="70" t="s">
        <v>242</v>
      </c>
      <c r="AM4" s="147" t="s">
        <v>243</v>
      </c>
      <c r="AN4" s="70" t="s">
        <v>242</v>
      </c>
      <c r="AO4" s="147" t="s">
        <v>243</v>
      </c>
      <c r="AP4" s="70" t="s">
        <v>242</v>
      </c>
      <c r="AQ4" s="147" t="s">
        <v>243</v>
      </c>
      <c r="AR4" s="70" t="s">
        <v>242</v>
      </c>
      <c r="AS4" s="147" t="s">
        <v>243</v>
      </c>
      <c r="AT4" s="70" t="s">
        <v>242</v>
      </c>
      <c r="AU4" s="147" t="s">
        <v>243</v>
      </c>
      <c r="AV4" s="70" t="s">
        <v>242</v>
      </c>
      <c r="AW4" s="147" t="s">
        <v>243</v>
      </c>
    </row>
    <row r="5" spans="1:50" ht="16.5">
      <c r="A5" s="140" t="s">
        <v>311</v>
      </c>
      <c r="B5" s="141">
        <v>229039</v>
      </c>
      <c r="C5" s="142">
        <f>SUM(C6:C106)</f>
        <v>99.999999999999957</v>
      </c>
      <c r="D5" s="141">
        <v>126535</v>
      </c>
      <c r="E5" s="142">
        <f>SUM(E6:E106)</f>
        <v>100</v>
      </c>
      <c r="F5" s="141">
        <v>102504</v>
      </c>
      <c r="G5" s="142">
        <f>SUM(G6:G106)</f>
        <v>100.00000000000004</v>
      </c>
      <c r="H5" s="141">
        <v>1595</v>
      </c>
      <c r="I5" s="142">
        <f>SUM(I6:I106)</f>
        <v>100.00000000000004</v>
      </c>
      <c r="J5" s="141">
        <v>607</v>
      </c>
      <c r="K5" s="142">
        <f>SUM(K6:K106)</f>
        <v>100.00000000000004</v>
      </c>
      <c r="L5" s="141">
        <v>988</v>
      </c>
      <c r="M5" s="142">
        <f>SUM(M6:M106)</f>
        <v>100.00000000000006</v>
      </c>
      <c r="N5" s="141">
        <v>7880</v>
      </c>
      <c r="O5" s="142">
        <f>SUM(O6:O106)</f>
        <v>100.00000000000004</v>
      </c>
      <c r="P5" s="141">
        <v>3615</v>
      </c>
      <c r="Q5" s="142">
        <f>SUM(Q6:Q106)</f>
        <v>99.999999999999986</v>
      </c>
      <c r="R5" s="141">
        <v>4265</v>
      </c>
      <c r="S5" s="142">
        <f>SUM(S6:S106)</f>
        <v>100.00000000000003</v>
      </c>
      <c r="T5" s="141">
        <v>28574</v>
      </c>
      <c r="U5" s="142">
        <f>SUM(U6:U106)</f>
        <v>99.999999999999972</v>
      </c>
      <c r="V5" s="141">
        <v>15814</v>
      </c>
      <c r="W5" s="142">
        <f>SUM(W6:W106)</f>
        <v>99.999999999999957</v>
      </c>
      <c r="X5" s="141">
        <v>12760</v>
      </c>
      <c r="Y5" s="142">
        <f>SUM(Y6:Y106)</f>
        <v>100</v>
      </c>
      <c r="Z5" s="27">
        <v>83504</v>
      </c>
      <c r="AA5" s="22">
        <f>SUM(AA6:AA106)</f>
        <v>99.999999999999929</v>
      </c>
      <c r="AB5" s="141">
        <v>46783</v>
      </c>
      <c r="AC5" s="22">
        <f>SUM(AC6:AC106)</f>
        <v>100</v>
      </c>
      <c r="AD5" s="141">
        <v>36721</v>
      </c>
      <c r="AE5" s="22">
        <f>SUM(AE6:AE106)</f>
        <v>99.999999999999943</v>
      </c>
      <c r="AF5" s="27">
        <v>87030</v>
      </c>
      <c r="AG5" s="22">
        <f>SUM(AG6:AG106)</f>
        <v>99.999999999999986</v>
      </c>
      <c r="AH5" s="141">
        <v>48150</v>
      </c>
      <c r="AI5" s="22">
        <f>SUM(AI6:AI106)</f>
        <v>99.999999999999972</v>
      </c>
      <c r="AJ5" s="141">
        <v>38880</v>
      </c>
      <c r="AK5" s="22">
        <f>SUM(AK6:AK106)</f>
        <v>99.999999999999929</v>
      </c>
      <c r="AL5" s="27">
        <v>19188</v>
      </c>
      <c r="AM5" s="22">
        <f>SUM(AM6:AM106)</f>
        <v>100.00000000000001</v>
      </c>
      <c r="AN5" s="141">
        <v>10313</v>
      </c>
      <c r="AO5" s="22">
        <f>SUM(AO6:AO106)</f>
        <v>100.00000000000006</v>
      </c>
      <c r="AP5" s="141">
        <v>8875</v>
      </c>
      <c r="AQ5" s="22">
        <f>SUM(AQ6:AQ106)</f>
        <v>100.00000000000007</v>
      </c>
      <c r="AR5" s="27">
        <v>1268</v>
      </c>
      <c r="AS5" s="22">
        <f>SUM(AS6:AS106)</f>
        <v>99.999999999999957</v>
      </c>
      <c r="AT5" s="27">
        <v>1253</v>
      </c>
      <c r="AU5" s="22">
        <f>SUM(AU6:AU106)</f>
        <v>99.999999999999915</v>
      </c>
      <c r="AV5" s="27">
        <v>15</v>
      </c>
      <c r="AW5" s="22">
        <f>SUM(AW6:AW106)</f>
        <v>100</v>
      </c>
    </row>
    <row r="6" spans="1:50" s="158" customFormat="1" ht="16.5">
      <c r="A6" s="151" t="s">
        <v>119</v>
      </c>
      <c r="B6" s="28">
        <v>53062</v>
      </c>
      <c r="C6" s="152">
        <f>IFERROR(B6/B$5*100,"-")</f>
        <v>23.167233527914462</v>
      </c>
      <c r="D6" s="153">
        <v>25582</v>
      </c>
      <c r="E6" s="152">
        <f>IFERROR(D6/D$5*100,"-")</f>
        <v>20.217331173193188</v>
      </c>
      <c r="F6" s="154">
        <v>27480</v>
      </c>
      <c r="G6" s="152">
        <f>IFERROR(F6/F$5*100,"-")</f>
        <v>26.808709904003749</v>
      </c>
      <c r="H6" s="154">
        <v>12</v>
      </c>
      <c r="I6" s="152">
        <f>IFERROR(H6/H$5*100,"-")</f>
        <v>0.75235109717868343</v>
      </c>
      <c r="J6" s="154">
        <v>11</v>
      </c>
      <c r="K6" s="152">
        <f t="shared" ref="K6:K49" si="0">IFERROR(J6/J$5*100,"-")</f>
        <v>1.8121911037891267</v>
      </c>
      <c r="L6" s="154">
        <v>1</v>
      </c>
      <c r="M6" s="152">
        <f t="shared" ref="M6:M51" si="1">IFERROR(L6/L$5*100,"-")</f>
        <v>0.10121457489878542</v>
      </c>
      <c r="N6" s="154">
        <v>835</v>
      </c>
      <c r="O6" s="152">
        <f t="shared" ref="O6:O58" si="2">IFERROR(N6/N$5*100,"-")</f>
        <v>10.596446700507615</v>
      </c>
      <c r="P6" s="153">
        <v>532</v>
      </c>
      <c r="Q6" s="152">
        <f t="shared" ref="Q6:Q58" si="3">IFERROR(P6/P$5*100,"-")</f>
        <v>14.716459197787</v>
      </c>
      <c r="R6" s="153">
        <v>303</v>
      </c>
      <c r="S6" s="152">
        <f t="shared" ref="S6:S52" si="4">IFERROR(R6/R$5*100,"-")</f>
        <v>7.1043376318874554</v>
      </c>
      <c r="T6" s="153">
        <v>9258</v>
      </c>
      <c r="U6" s="152">
        <f t="shared" ref="U6:U69" si="5">IFERROR(T6/T$5*100,"-")</f>
        <v>32.400083992440685</v>
      </c>
      <c r="V6" s="153">
        <v>4782</v>
      </c>
      <c r="W6" s="152">
        <f t="shared" ref="W6:W69" si="6">IFERROR(V6/V$5*100,"-")</f>
        <v>30.239028708739092</v>
      </c>
      <c r="X6" s="153">
        <v>4476</v>
      </c>
      <c r="Y6" s="152">
        <f t="shared" ref="Y6:Y67" si="7">IFERROR(X6/X$5*100,"-")</f>
        <v>35.078369905956116</v>
      </c>
      <c r="Z6" s="155">
        <v>22977</v>
      </c>
      <c r="AA6" s="156">
        <f>IFERROR(Z6/Z$5*100,"-")</f>
        <v>27.516047135466565</v>
      </c>
      <c r="AB6" s="154">
        <v>11542</v>
      </c>
      <c r="AC6" s="156">
        <f>IFERROR(AB6/AB$5*100,"-")</f>
        <v>24.67135497937285</v>
      </c>
      <c r="AD6" s="154">
        <v>11435</v>
      </c>
      <c r="AE6" s="156">
        <f>IFERROR(AD6/AD$5*100,"-")</f>
        <v>31.140219492933198</v>
      </c>
      <c r="AF6" s="155">
        <v>15763</v>
      </c>
      <c r="AG6" s="156">
        <f t="shared" ref="AG6:AG69" si="8">IFERROR(AF6/AF$5*100,"-")</f>
        <v>18.1121452372745</v>
      </c>
      <c r="AH6" s="154">
        <v>6860</v>
      </c>
      <c r="AI6" s="156">
        <f t="shared" ref="AI6:AI69" si="9">IFERROR(AH6/AH$5*100,"-")</f>
        <v>14.247144340602286</v>
      </c>
      <c r="AJ6" s="154">
        <v>8903</v>
      </c>
      <c r="AK6" s="156">
        <f t="shared" ref="AK6:AK69" si="10">IFERROR(AJ6/AJ$5*100,"-")</f>
        <v>22.898662551440331</v>
      </c>
      <c r="AL6" s="155">
        <v>4167</v>
      </c>
      <c r="AM6" s="156">
        <f t="shared" ref="AM6:AM68" si="11">IFERROR(AL6/AL$5*100,"-")</f>
        <v>21.716697936210132</v>
      </c>
      <c r="AN6" s="154">
        <v>1805</v>
      </c>
      <c r="AO6" s="156">
        <f t="shared" ref="AO6:AO68" si="12">IFERROR(AN6/AN$5*100,"-")</f>
        <v>17.502181712401825</v>
      </c>
      <c r="AP6" s="154">
        <v>2362</v>
      </c>
      <c r="AQ6" s="156">
        <f t="shared" ref="AQ6:AQ68" si="13">IFERROR(AP6/AP$5*100,"-")</f>
        <v>26.61408450704225</v>
      </c>
      <c r="AR6" s="157">
        <v>50</v>
      </c>
      <c r="AS6" s="156">
        <f t="shared" ref="AS6:AS68" si="14">IFERROR(AR6/AR$5*100,"-")</f>
        <v>3.9432176656151419</v>
      </c>
      <c r="AT6" s="155">
        <v>50</v>
      </c>
      <c r="AU6" s="156">
        <f t="shared" ref="AU6:AU68" si="15">IFERROR(AT6/AT$5*100,"-")</f>
        <v>3.9904229848363926</v>
      </c>
      <c r="AV6" s="155">
        <v>0</v>
      </c>
      <c r="AW6" s="155">
        <v>0</v>
      </c>
    </row>
    <row r="7" spans="1:50" ht="16.5">
      <c r="A7" s="137" t="s">
        <v>131</v>
      </c>
      <c r="B7" s="28">
        <v>41587</v>
      </c>
      <c r="C7" s="26">
        <f t="shared" ref="C7:C70" si="16">IFERROR(B7/B$5*100,"-")</f>
        <v>18.157169739651327</v>
      </c>
      <c r="D7" s="143">
        <v>26306</v>
      </c>
      <c r="E7" s="26">
        <f t="shared" ref="E7:E70" si="17">IFERROR(D7/D$5*100,"-")</f>
        <v>20.789504880072705</v>
      </c>
      <c r="F7" s="25">
        <v>15281</v>
      </c>
      <c r="G7" s="26">
        <f t="shared" ref="G7:G70" si="18">IFERROR(F7/F$5*100,"-")</f>
        <v>14.907710918598299</v>
      </c>
      <c r="H7" s="25">
        <v>28</v>
      </c>
      <c r="I7" s="26">
        <f t="shared" ref="I7:I51" si="19">IFERROR(H7/H$5*100,"-")</f>
        <v>1.755485893416928</v>
      </c>
      <c r="J7" s="25">
        <v>18</v>
      </c>
      <c r="K7" s="26">
        <f t="shared" si="0"/>
        <v>2.9654036243822075</v>
      </c>
      <c r="L7" s="25">
        <v>10</v>
      </c>
      <c r="M7" s="26">
        <f t="shared" si="1"/>
        <v>1.0121457489878543</v>
      </c>
      <c r="N7" s="25">
        <v>897</v>
      </c>
      <c r="O7" s="26">
        <f t="shared" si="2"/>
        <v>11.383248730964466</v>
      </c>
      <c r="P7" s="143">
        <v>658</v>
      </c>
      <c r="Q7" s="26">
        <f t="shared" si="3"/>
        <v>18.201936376210234</v>
      </c>
      <c r="R7" s="143">
        <v>239</v>
      </c>
      <c r="S7" s="26">
        <f t="shared" si="4"/>
        <v>5.6037514654161784</v>
      </c>
      <c r="T7" s="143">
        <v>3599</v>
      </c>
      <c r="U7" s="26">
        <f t="shared" si="5"/>
        <v>12.595366417022468</v>
      </c>
      <c r="V7" s="143">
        <v>2281</v>
      </c>
      <c r="W7" s="26">
        <f t="shared" si="6"/>
        <v>14.423928164917163</v>
      </c>
      <c r="X7" s="143">
        <v>1318</v>
      </c>
      <c r="Y7" s="26">
        <f t="shared" si="7"/>
        <v>10.329153605015675</v>
      </c>
      <c r="Z7" s="4">
        <v>14974</v>
      </c>
      <c r="AA7" s="64">
        <f t="shared" ref="AA7:AA70" si="20">IFERROR(Z7/Z$5*100,"-")</f>
        <v>17.932075110174363</v>
      </c>
      <c r="AB7" s="25">
        <v>9659</v>
      </c>
      <c r="AC7" s="64">
        <f t="shared" ref="AC7:AC69" si="21">IFERROR(AB7/AB$5*100,"-")</f>
        <v>20.646388645448134</v>
      </c>
      <c r="AD7" s="25">
        <v>5315</v>
      </c>
      <c r="AE7" s="64">
        <f t="shared" ref="AE7:AE70" si="22">IFERROR(AD7/AD$5*100,"-")</f>
        <v>14.474006699163965</v>
      </c>
      <c r="AF7" s="4">
        <v>18365</v>
      </c>
      <c r="AG7" s="64">
        <f t="shared" si="8"/>
        <v>21.101918878547625</v>
      </c>
      <c r="AH7" s="25">
        <v>11245</v>
      </c>
      <c r="AI7" s="64">
        <f t="shared" si="9"/>
        <v>23.354101765316717</v>
      </c>
      <c r="AJ7" s="25">
        <v>7120</v>
      </c>
      <c r="AK7" s="64">
        <f t="shared" si="10"/>
        <v>18.31275720164609</v>
      </c>
      <c r="AL7" s="4">
        <v>3494</v>
      </c>
      <c r="AM7" s="64">
        <f t="shared" si="11"/>
        <v>18.209297477590162</v>
      </c>
      <c r="AN7" s="25">
        <v>2230</v>
      </c>
      <c r="AO7" s="64">
        <f t="shared" si="12"/>
        <v>21.62319402695627</v>
      </c>
      <c r="AP7" s="25">
        <v>1264</v>
      </c>
      <c r="AQ7" s="64">
        <f t="shared" si="13"/>
        <v>14.242253521126761</v>
      </c>
      <c r="AR7" s="65">
        <v>230</v>
      </c>
      <c r="AS7" s="64">
        <f t="shared" si="14"/>
        <v>18.138801261829656</v>
      </c>
      <c r="AT7" s="4">
        <v>215</v>
      </c>
      <c r="AU7" s="64">
        <f t="shared" si="15"/>
        <v>17.158818834796488</v>
      </c>
      <c r="AV7" s="4">
        <v>15</v>
      </c>
      <c r="AW7" s="64">
        <f t="shared" ref="AW7" si="23">IFERROR(AV7/AV$5*100,"-")</f>
        <v>100</v>
      </c>
    </row>
    <row r="8" spans="1:50" ht="16.5">
      <c r="A8" s="137" t="s">
        <v>118</v>
      </c>
      <c r="B8" s="28">
        <v>24753</v>
      </c>
      <c r="C8" s="26">
        <f t="shared" si="16"/>
        <v>10.807329756067743</v>
      </c>
      <c r="D8" s="143">
        <v>13010</v>
      </c>
      <c r="E8" s="26">
        <f t="shared" si="17"/>
        <v>10.281740229975895</v>
      </c>
      <c r="F8" s="25">
        <v>11743</v>
      </c>
      <c r="G8" s="26">
        <f t="shared" si="18"/>
        <v>11.456138297042067</v>
      </c>
      <c r="H8" s="25">
        <v>264</v>
      </c>
      <c r="I8" s="26">
        <f t="shared" si="19"/>
        <v>16.551724137931036</v>
      </c>
      <c r="J8" s="25">
        <v>130</v>
      </c>
      <c r="K8" s="26">
        <f t="shared" si="0"/>
        <v>21.416803953871501</v>
      </c>
      <c r="L8" s="25">
        <v>134</v>
      </c>
      <c r="M8" s="26">
        <f t="shared" si="1"/>
        <v>13.562753036437247</v>
      </c>
      <c r="N8" s="25">
        <v>595</v>
      </c>
      <c r="O8" s="26">
        <f t="shared" si="2"/>
        <v>7.5507614213197973</v>
      </c>
      <c r="P8" s="143">
        <v>389</v>
      </c>
      <c r="Q8" s="26">
        <f t="shared" si="3"/>
        <v>10.760719225449517</v>
      </c>
      <c r="R8" s="143">
        <v>206</v>
      </c>
      <c r="S8" s="26">
        <f t="shared" si="4"/>
        <v>4.8300117233294255</v>
      </c>
      <c r="T8" s="143">
        <v>3942</v>
      </c>
      <c r="U8" s="26">
        <f t="shared" si="5"/>
        <v>13.795758381745642</v>
      </c>
      <c r="V8" s="143">
        <v>2342</v>
      </c>
      <c r="W8" s="26">
        <f t="shared" si="6"/>
        <v>14.809662324522574</v>
      </c>
      <c r="X8" s="143">
        <v>1600</v>
      </c>
      <c r="Y8" s="26">
        <f t="shared" si="7"/>
        <v>12.539184952978054</v>
      </c>
      <c r="Z8" s="4">
        <v>7450</v>
      </c>
      <c r="AA8" s="64">
        <f t="shared" si="20"/>
        <v>8.9217283004406962</v>
      </c>
      <c r="AB8" s="25">
        <v>4090</v>
      </c>
      <c r="AC8" s="64">
        <f t="shared" si="21"/>
        <v>8.7424919308295745</v>
      </c>
      <c r="AD8" s="25">
        <v>3360</v>
      </c>
      <c r="AE8" s="64">
        <f t="shared" si="22"/>
        <v>9.150077612265461</v>
      </c>
      <c r="AF8" s="4">
        <v>9057</v>
      </c>
      <c r="AG8" s="64">
        <f t="shared" si="8"/>
        <v>10.40675629093416</v>
      </c>
      <c r="AH8" s="25">
        <v>4429</v>
      </c>
      <c r="AI8" s="64">
        <f t="shared" si="9"/>
        <v>9.1983385254413292</v>
      </c>
      <c r="AJ8" s="25">
        <v>4628</v>
      </c>
      <c r="AK8" s="64">
        <f t="shared" si="10"/>
        <v>11.903292181069959</v>
      </c>
      <c r="AL8" s="4">
        <v>3445</v>
      </c>
      <c r="AM8" s="64">
        <f t="shared" si="11"/>
        <v>17.953929539295395</v>
      </c>
      <c r="AN8" s="25">
        <v>1630</v>
      </c>
      <c r="AO8" s="64">
        <f t="shared" si="12"/>
        <v>15.805294288761756</v>
      </c>
      <c r="AP8" s="25">
        <v>1815</v>
      </c>
      <c r="AQ8" s="64">
        <f t="shared" si="13"/>
        <v>20.450704225352112</v>
      </c>
      <c r="AR8" s="65">
        <v>0</v>
      </c>
      <c r="AS8" s="65">
        <v>0</v>
      </c>
      <c r="AT8" s="65">
        <v>0</v>
      </c>
      <c r="AU8" s="65">
        <v>0</v>
      </c>
      <c r="AV8" s="65">
        <v>0</v>
      </c>
      <c r="AW8" s="65">
        <v>0</v>
      </c>
    </row>
    <row r="9" spans="1:50" ht="16.5">
      <c r="A9" s="148" t="s">
        <v>434</v>
      </c>
      <c r="B9" s="28">
        <v>17400</v>
      </c>
      <c r="C9" s="26">
        <f t="shared" si="16"/>
        <v>7.596959469784621</v>
      </c>
      <c r="D9" s="143">
        <v>10888</v>
      </c>
      <c r="E9" s="26">
        <f t="shared" si="17"/>
        <v>8.6047338680997356</v>
      </c>
      <c r="F9" s="25">
        <v>6512</v>
      </c>
      <c r="G9" s="26">
        <f t="shared" si="18"/>
        <v>6.3529228127682815</v>
      </c>
      <c r="H9" s="25">
        <v>291</v>
      </c>
      <c r="I9" s="26">
        <f t="shared" si="19"/>
        <v>18.244514106583072</v>
      </c>
      <c r="J9" s="25">
        <v>170</v>
      </c>
      <c r="K9" s="26">
        <f t="shared" si="0"/>
        <v>28.006589785831959</v>
      </c>
      <c r="L9" s="25">
        <v>121</v>
      </c>
      <c r="M9" s="26">
        <f t="shared" si="1"/>
        <v>12.246963562753036</v>
      </c>
      <c r="N9" s="25">
        <v>677</v>
      </c>
      <c r="O9" s="26">
        <f t="shared" si="2"/>
        <v>8.591370558375635</v>
      </c>
      <c r="P9" s="143">
        <v>543</v>
      </c>
      <c r="Q9" s="26">
        <f t="shared" si="3"/>
        <v>15.020746887966805</v>
      </c>
      <c r="R9" s="143">
        <v>134</v>
      </c>
      <c r="S9" s="26">
        <f t="shared" si="4"/>
        <v>3.1418522860492382</v>
      </c>
      <c r="T9" s="143">
        <v>1464</v>
      </c>
      <c r="U9" s="26">
        <f t="shared" si="5"/>
        <v>5.1235388815006653</v>
      </c>
      <c r="V9" s="143">
        <v>1017</v>
      </c>
      <c r="W9" s="26">
        <f t="shared" si="6"/>
        <v>6.43101049702795</v>
      </c>
      <c r="X9" s="143">
        <v>447</v>
      </c>
      <c r="Y9" s="26">
        <f t="shared" si="7"/>
        <v>3.5031347962382444</v>
      </c>
      <c r="Z9" s="4">
        <v>5547</v>
      </c>
      <c r="AA9" s="64">
        <f t="shared" si="20"/>
        <v>6.6427955547039659</v>
      </c>
      <c r="AB9" s="25">
        <v>3396</v>
      </c>
      <c r="AC9" s="64">
        <f t="shared" si="21"/>
        <v>7.2590470897548247</v>
      </c>
      <c r="AD9" s="25">
        <v>2151</v>
      </c>
      <c r="AE9" s="64">
        <f t="shared" si="22"/>
        <v>5.8576836142806563</v>
      </c>
      <c r="AF9" s="4">
        <v>7816</v>
      </c>
      <c r="AG9" s="64">
        <f t="shared" si="8"/>
        <v>8.9808112145237278</v>
      </c>
      <c r="AH9" s="25">
        <v>4840</v>
      </c>
      <c r="AI9" s="64">
        <f t="shared" si="9"/>
        <v>10.051921079958463</v>
      </c>
      <c r="AJ9" s="25">
        <v>2976</v>
      </c>
      <c r="AK9" s="64">
        <f t="shared" si="10"/>
        <v>7.6543209876543212</v>
      </c>
      <c r="AL9" s="4">
        <v>1605</v>
      </c>
      <c r="AM9" s="64">
        <f t="shared" si="11"/>
        <v>8.3646028767979974</v>
      </c>
      <c r="AN9" s="25">
        <v>922</v>
      </c>
      <c r="AO9" s="64">
        <f t="shared" si="12"/>
        <v>8.9401725976922339</v>
      </c>
      <c r="AP9" s="25">
        <v>683</v>
      </c>
      <c r="AQ9" s="64">
        <f t="shared" si="13"/>
        <v>7.6957746478873243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v>0</v>
      </c>
    </row>
    <row r="10" spans="1:50" ht="16.5">
      <c r="A10" s="137" t="s">
        <v>117</v>
      </c>
      <c r="B10" s="28">
        <v>16393</v>
      </c>
      <c r="C10" s="26">
        <f t="shared" si="16"/>
        <v>7.1572963556424885</v>
      </c>
      <c r="D10" s="143">
        <v>9879</v>
      </c>
      <c r="E10" s="26">
        <f t="shared" si="17"/>
        <v>7.8073260362745494</v>
      </c>
      <c r="F10" s="25">
        <v>6514</v>
      </c>
      <c r="G10" s="26">
        <f t="shared" si="18"/>
        <v>6.3548739561382979</v>
      </c>
      <c r="H10" s="25">
        <v>43</v>
      </c>
      <c r="I10" s="26">
        <f t="shared" si="19"/>
        <v>2.6959247648902824</v>
      </c>
      <c r="J10" s="25">
        <v>23</v>
      </c>
      <c r="K10" s="26">
        <f t="shared" si="0"/>
        <v>3.7891268533772648</v>
      </c>
      <c r="L10" s="25">
        <v>20</v>
      </c>
      <c r="M10" s="26">
        <f t="shared" si="1"/>
        <v>2.0242914979757085</v>
      </c>
      <c r="N10" s="25">
        <v>443</v>
      </c>
      <c r="O10" s="26">
        <f t="shared" si="2"/>
        <v>5.6218274111675122</v>
      </c>
      <c r="P10" s="143">
        <v>273</v>
      </c>
      <c r="Q10" s="26">
        <f t="shared" si="3"/>
        <v>7.5518672199170123</v>
      </c>
      <c r="R10" s="143">
        <v>170</v>
      </c>
      <c r="S10" s="26">
        <f t="shared" si="4"/>
        <v>3.9859320046893321</v>
      </c>
      <c r="T10" s="143">
        <v>1475</v>
      </c>
      <c r="U10" s="26">
        <f t="shared" si="5"/>
        <v>5.1620354168124871</v>
      </c>
      <c r="V10" s="143">
        <v>890</v>
      </c>
      <c r="W10" s="26">
        <f t="shared" si="6"/>
        <v>5.627924623751106</v>
      </c>
      <c r="X10" s="143">
        <v>585</v>
      </c>
      <c r="Y10" s="26">
        <f t="shared" si="7"/>
        <v>4.584639498432602</v>
      </c>
      <c r="Z10" s="4">
        <v>5469</v>
      </c>
      <c r="AA10" s="64">
        <f t="shared" si="20"/>
        <v>6.5493868557194874</v>
      </c>
      <c r="AB10" s="25">
        <v>3254</v>
      </c>
      <c r="AC10" s="64">
        <f t="shared" si="21"/>
        <v>6.9555180300536517</v>
      </c>
      <c r="AD10" s="25">
        <v>2215</v>
      </c>
      <c r="AE10" s="64">
        <f t="shared" si="22"/>
        <v>6.0319708068952371</v>
      </c>
      <c r="AF10" s="4">
        <v>7618</v>
      </c>
      <c r="AG10" s="64">
        <f t="shared" si="8"/>
        <v>8.753303458577502</v>
      </c>
      <c r="AH10" s="25">
        <v>4618</v>
      </c>
      <c r="AI10" s="64">
        <f t="shared" si="9"/>
        <v>9.5908618899273108</v>
      </c>
      <c r="AJ10" s="25">
        <v>3000</v>
      </c>
      <c r="AK10" s="64">
        <f t="shared" si="10"/>
        <v>7.716049382716049</v>
      </c>
      <c r="AL10" s="4">
        <v>1336</v>
      </c>
      <c r="AM10" s="64">
        <f t="shared" si="11"/>
        <v>6.9626850114655001</v>
      </c>
      <c r="AN10" s="25">
        <v>812</v>
      </c>
      <c r="AO10" s="64">
        <f t="shared" si="12"/>
        <v>7.8735576456899059</v>
      </c>
      <c r="AP10" s="25">
        <v>524</v>
      </c>
      <c r="AQ10" s="64">
        <f t="shared" si="13"/>
        <v>5.9042253521126762</v>
      </c>
      <c r="AR10" s="65">
        <v>9</v>
      </c>
      <c r="AS10" s="64">
        <f t="shared" si="14"/>
        <v>0.70977917981072558</v>
      </c>
      <c r="AT10" s="4">
        <v>9</v>
      </c>
      <c r="AU10" s="64">
        <f t="shared" si="15"/>
        <v>0.71827613727055062</v>
      </c>
      <c r="AV10" s="4">
        <v>0</v>
      </c>
      <c r="AW10" s="4">
        <v>0</v>
      </c>
    </row>
    <row r="11" spans="1:50" ht="16.5">
      <c r="A11" s="148" t="s">
        <v>435</v>
      </c>
      <c r="B11" s="28">
        <v>10599</v>
      </c>
      <c r="C11" s="26">
        <f t="shared" si="16"/>
        <v>4.6275961735774258</v>
      </c>
      <c r="D11" s="143">
        <v>6334</v>
      </c>
      <c r="E11" s="26">
        <f t="shared" si="17"/>
        <v>5.0057296400205473</v>
      </c>
      <c r="F11" s="25">
        <v>4265</v>
      </c>
      <c r="G11" s="26">
        <f t="shared" si="18"/>
        <v>4.1608132365566224</v>
      </c>
      <c r="H11" s="25">
        <v>11</v>
      </c>
      <c r="I11" s="26">
        <f t="shared" si="19"/>
        <v>0.68965517241379315</v>
      </c>
      <c r="J11" s="25">
        <v>6</v>
      </c>
      <c r="K11" s="26">
        <f t="shared" si="0"/>
        <v>0.98846787479406917</v>
      </c>
      <c r="L11" s="25">
        <v>5</v>
      </c>
      <c r="M11" s="26">
        <f t="shared" si="1"/>
        <v>0.50607287449392713</v>
      </c>
      <c r="N11" s="25">
        <v>148</v>
      </c>
      <c r="O11" s="26">
        <f t="shared" si="2"/>
        <v>1.8781725888324874</v>
      </c>
      <c r="P11" s="143">
        <v>62</v>
      </c>
      <c r="Q11" s="26">
        <f t="shared" si="3"/>
        <v>1.7150760719225451</v>
      </c>
      <c r="R11" s="143">
        <v>86</v>
      </c>
      <c r="S11" s="26">
        <f t="shared" si="4"/>
        <v>2.0164126611957793</v>
      </c>
      <c r="T11" s="143">
        <v>1064</v>
      </c>
      <c r="U11" s="26">
        <f t="shared" si="5"/>
        <v>3.7236648701616852</v>
      </c>
      <c r="V11" s="143">
        <v>606</v>
      </c>
      <c r="W11" s="26">
        <f t="shared" si="6"/>
        <v>3.8320475528013151</v>
      </c>
      <c r="X11" s="143">
        <v>458</v>
      </c>
      <c r="Y11" s="26">
        <f t="shared" si="7"/>
        <v>3.5893416927899686</v>
      </c>
      <c r="Z11" s="4">
        <v>4031</v>
      </c>
      <c r="AA11" s="64">
        <f t="shared" si="20"/>
        <v>4.827313661621</v>
      </c>
      <c r="AB11" s="25">
        <v>2468</v>
      </c>
      <c r="AC11" s="64">
        <f t="shared" si="21"/>
        <v>5.2754205587499738</v>
      </c>
      <c r="AD11" s="25">
        <v>1563</v>
      </c>
      <c r="AE11" s="64">
        <f t="shared" si="22"/>
        <v>4.2564200321342014</v>
      </c>
      <c r="AF11" s="4">
        <v>4730</v>
      </c>
      <c r="AG11" s="64">
        <f t="shared" si="8"/>
        <v>5.4349075031598293</v>
      </c>
      <c r="AH11" s="25">
        <v>2796</v>
      </c>
      <c r="AI11" s="64">
        <f t="shared" si="9"/>
        <v>5.8068535825545169</v>
      </c>
      <c r="AJ11" s="25">
        <v>1934</v>
      </c>
      <c r="AK11" s="64">
        <f t="shared" si="10"/>
        <v>4.9742798353909459</v>
      </c>
      <c r="AL11" s="4">
        <v>609</v>
      </c>
      <c r="AM11" s="64">
        <f t="shared" si="11"/>
        <v>3.1738586616635396</v>
      </c>
      <c r="AN11" s="25">
        <v>390</v>
      </c>
      <c r="AO11" s="64">
        <f t="shared" si="12"/>
        <v>3.7816348298264328</v>
      </c>
      <c r="AP11" s="25">
        <v>219</v>
      </c>
      <c r="AQ11" s="64">
        <f t="shared" si="13"/>
        <v>2.4676056338028172</v>
      </c>
      <c r="AR11" s="65">
        <v>6</v>
      </c>
      <c r="AS11" s="64">
        <f t="shared" si="14"/>
        <v>0.47318611987381703</v>
      </c>
      <c r="AT11" s="4">
        <v>6</v>
      </c>
      <c r="AU11" s="64">
        <f t="shared" si="15"/>
        <v>0.4788507581803671</v>
      </c>
      <c r="AV11" s="4">
        <v>0</v>
      </c>
      <c r="AW11" s="4">
        <v>0</v>
      </c>
    </row>
    <row r="12" spans="1:50" ht="16.5">
      <c r="A12" s="137" t="s">
        <v>116</v>
      </c>
      <c r="B12" s="28">
        <v>10538</v>
      </c>
      <c r="C12" s="26">
        <f t="shared" si="16"/>
        <v>4.6009631547465712</v>
      </c>
      <c r="D12" s="143">
        <v>6072</v>
      </c>
      <c r="E12" s="26">
        <f t="shared" si="17"/>
        <v>4.7986723041055832</v>
      </c>
      <c r="F12" s="25">
        <v>4466</v>
      </c>
      <c r="G12" s="26">
        <f t="shared" si="18"/>
        <v>4.3569031452431117</v>
      </c>
      <c r="H12" s="25">
        <v>7</v>
      </c>
      <c r="I12" s="26">
        <f t="shared" si="19"/>
        <v>0.43887147335423199</v>
      </c>
      <c r="J12" s="25">
        <v>4</v>
      </c>
      <c r="K12" s="26">
        <f t="shared" si="0"/>
        <v>0.65897858319604619</v>
      </c>
      <c r="L12" s="25">
        <v>3</v>
      </c>
      <c r="M12" s="26">
        <f t="shared" si="1"/>
        <v>0.30364372469635625</v>
      </c>
      <c r="N12" s="25">
        <v>236</v>
      </c>
      <c r="O12" s="26">
        <f t="shared" si="2"/>
        <v>2.9949238578680202</v>
      </c>
      <c r="P12" s="143">
        <v>140</v>
      </c>
      <c r="Q12" s="26">
        <f t="shared" si="3"/>
        <v>3.8727524204702628</v>
      </c>
      <c r="R12" s="143">
        <v>96</v>
      </c>
      <c r="S12" s="26">
        <f t="shared" si="4"/>
        <v>2.2508792497069168</v>
      </c>
      <c r="T12" s="143">
        <v>1376</v>
      </c>
      <c r="U12" s="26">
        <f t="shared" si="5"/>
        <v>4.8155665990060896</v>
      </c>
      <c r="V12" s="143">
        <v>772</v>
      </c>
      <c r="W12" s="26">
        <f t="shared" si="6"/>
        <v>4.881750347793095</v>
      </c>
      <c r="X12" s="143">
        <v>604</v>
      </c>
      <c r="Y12" s="26">
        <f t="shared" si="7"/>
        <v>4.7335423197492164</v>
      </c>
      <c r="Z12" s="4">
        <v>4050</v>
      </c>
      <c r="AA12" s="64">
        <f t="shared" si="20"/>
        <v>4.8500670626556808</v>
      </c>
      <c r="AB12" s="25">
        <v>2330</v>
      </c>
      <c r="AC12" s="64">
        <f t="shared" si="21"/>
        <v>4.9804416134065788</v>
      </c>
      <c r="AD12" s="25">
        <v>1720</v>
      </c>
      <c r="AE12" s="64">
        <f t="shared" si="22"/>
        <v>4.6839683015168427</v>
      </c>
      <c r="AF12" s="4">
        <v>4195</v>
      </c>
      <c r="AG12" s="64">
        <f t="shared" si="8"/>
        <v>4.8201769504768466</v>
      </c>
      <c r="AH12" s="25">
        <v>2423</v>
      </c>
      <c r="AI12" s="64">
        <f t="shared" si="9"/>
        <v>5.0321910695742469</v>
      </c>
      <c r="AJ12" s="25">
        <v>1772</v>
      </c>
      <c r="AK12" s="64">
        <f t="shared" si="10"/>
        <v>4.5576131687242798</v>
      </c>
      <c r="AL12" s="4">
        <v>651</v>
      </c>
      <c r="AM12" s="64">
        <f t="shared" si="11"/>
        <v>3.3927454659161977</v>
      </c>
      <c r="AN12" s="25">
        <v>380</v>
      </c>
      <c r="AO12" s="64">
        <f t="shared" si="12"/>
        <v>3.6846698341898576</v>
      </c>
      <c r="AP12" s="25">
        <v>271</v>
      </c>
      <c r="AQ12" s="64">
        <f t="shared" si="13"/>
        <v>3.0535211267605633</v>
      </c>
      <c r="AR12" s="65">
        <v>23</v>
      </c>
      <c r="AS12" s="64">
        <f t="shared" si="14"/>
        <v>1.8138801261829656</v>
      </c>
      <c r="AT12" s="4">
        <v>23</v>
      </c>
      <c r="AU12" s="64">
        <f t="shared" si="15"/>
        <v>1.8355945730247407</v>
      </c>
      <c r="AV12" s="4">
        <v>0</v>
      </c>
      <c r="AW12" s="4">
        <v>0</v>
      </c>
    </row>
    <row r="13" spans="1:50" ht="16.5">
      <c r="A13" s="137" t="s">
        <v>115</v>
      </c>
      <c r="B13" s="28">
        <v>7434</v>
      </c>
      <c r="C13" s="26">
        <f t="shared" si="16"/>
        <v>3.2457354424355676</v>
      </c>
      <c r="D13" s="143">
        <v>4791</v>
      </c>
      <c r="E13" s="26">
        <f t="shared" si="17"/>
        <v>3.7863041846129528</v>
      </c>
      <c r="F13" s="25">
        <v>2643</v>
      </c>
      <c r="G13" s="26">
        <f t="shared" si="18"/>
        <v>2.5784359634745959</v>
      </c>
      <c r="H13" s="25">
        <v>3</v>
      </c>
      <c r="I13" s="26">
        <f t="shared" si="19"/>
        <v>0.18808777429467086</v>
      </c>
      <c r="J13" s="25">
        <v>2</v>
      </c>
      <c r="K13" s="26">
        <f t="shared" si="0"/>
        <v>0.32948929159802309</v>
      </c>
      <c r="L13" s="25">
        <v>1</v>
      </c>
      <c r="M13" s="26">
        <f t="shared" si="1"/>
        <v>0.10121457489878542</v>
      </c>
      <c r="N13" s="25">
        <v>25</v>
      </c>
      <c r="O13" s="26">
        <f t="shared" si="2"/>
        <v>0.31725888324873097</v>
      </c>
      <c r="P13" s="143">
        <v>18</v>
      </c>
      <c r="Q13" s="26">
        <f t="shared" si="3"/>
        <v>0.49792531120331945</v>
      </c>
      <c r="R13" s="143">
        <v>7</v>
      </c>
      <c r="S13" s="26">
        <f t="shared" si="4"/>
        <v>0.16412661195779601</v>
      </c>
      <c r="T13" s="143">
        <v>469</v>
      </c>
      <c r="U13" s="26">
        <f t="shared" si="5"/>
        <v>1.6413522782949534</v>
      </c>
      <c r="V13" s="143">
        <v>286</v>
      </c>
      <c r="W13" s="26">
        <f t="shared" si="6"/>
        <v>1.8085240925761983</v>
      </c>
      <c r="X13" s="143">
        <v>183</v>
      </c>
      <c r="Y13" s="26">
        <f t="shared" si="7"/>
        <v>1.4341692789968652</v>
      </c>
      <c r="Z13" s="4">
        <v>2426</v>
      </c>
      <c r="AA13" s="64">
        <f t="shared" si="20"/>
        <v>2.9052500479018968</v>
      </c>
      <c r="AB13" s="25">
        <v>1580</v>
      </c>
      <c r="AC13" s="64">
        <f t="shared" si="21"/>
        <v>3.3772951713229165</v>
      </c>
      <c r="AD13" s="25">
        <v>846</v>
      </c>
      <c r="AE13" s="64">
        <f t="shared" si="22"/>
        <v>2.3038588273739822</v>
      </c>
      <c r="AF13" s="4">
        <v>3774</v>
      </c>
      <c r="AG13" s="64">
        <f t="shared" si="8"/>
        <v>4.3364357118235093</v>
      </c>
      <c r="AH13" s="25">
        <v>2391</v>
      </c>
      <c r="AI13" s="64">
        <f t="shared" si="9"/>
        <v>4.9657320872274147</v>
      </c>
      <c r="AJ13" s="25">
        <v>1383</v>
      </c>
      <c r="AK13" s="64">
        <f t="shared" si="10"/>
        <v>3.5570987654320985</v>
      </c>
      <c r="AL13" s="4">
        <v>724</v>
      </c>
      <c r="AM13" s="64">
        <f t="shared" si="11"/>
        <v>3.773191578069627</v>
      </c>
      <c r="AN13" s="25">
        <v>501</v>
      </c>
      <c r="AO13" s="64">
        <f t="shared" si="12"/>
        <v>4.8579462813924179</v>
      </c>
      <c r="AP13" s="25">
        <v>223</v>
      </c>
      <c r="AQ13" s="64">
        <f t="shared" si="13"/>
        <v>2.5126760563380279</v>
      </c>
      <c r="AR13" s="65">
        <v>13</v>
      </c>
      <c r="AS13" s="64">
        <f t="shared" si="14"/>
        <v>1.025236593059937</v>
      </c>
      <c r="AT13" s="4">
        <v>13</v>
      </c>
      <c r="AU13" s="64">
        <f t="shared" si="15"/>
        <v>1.0375099760574622</v>
      </c>
      <c r="AV13" s="4">
        <v>0</v>
      </c>
      <c r="AW13" s="4">
        <v>0</v>
      </c>
    </row>
    <row r="14" spans="1:50" ht="16.5">
      <c r="A14" s="137" t="s">
        <v>303</v>
      </c>
      <c r="B14" s="28">
        <v>6496</v>
      </c>
      <c r="C14" s="26">
        <f t="shared" si="16"/>
        <v>2.8361982020529255</v>
      </c>
      <c r="D14" s="143">
        <v>3496</v>
      </c>
      <c r="E14" s="26">
        <f t="shared" si="17"/>
        <v>2.7628719326668509</v>
      </c>
      <c r="F14" s="25">
        <v>3000</v>
      </c>
      <c r="G14" s="26">
        <f t="shared" si="18"/>
        <v>2.9267150550222429</v>
      </c>
      <c r="H14" s="25">
        <v>73</v>
      </c>
      <c r="I14" s="26">
        <f t="shared" si="19"/>
        <v>4.5768025078369901</v>
      </c>
      <c r="J14" s="25">
        <v>41</v>
      </c>
      <c r="K14" s="26">
        <f t="shared" si="0"/>
        <v>6.7545304777594728</v>
      </c>
      <c r="L14" s="25">
        <v>32</v>
      </c>
      <c r="M14" s="26">
        <f t="shared" si="1"/>
        <v>3.2388663967611335</v>
      </c>
      <c r="N14" s="25">
        <v>218</v>
      </c>
      <c r="O14" s="26">
        <f t="shared" si="2"/>
        <v>2.766497461928934</v>
      </c>
      <c r="P14" s="143">
        <v>141</v>
      </c>
      <c r="Q14" s="26">
        <f t="shared" si="3"/>
        <v>3.900414937759336</v>
      </c>
      <c r="R14" s="143">
        <v>77</v>
      </c>
      <c r="S14" s="26">
        <f t="shared" si="4"/>
        <v>1.8053927315357561</v>
      </c>
      <c r="T14" s="143">
        <v>1257</v>
      </c>
      <c r="U14" s="26">
        <f t="shared" si="5"/>
        <v>4.3991040806327426</v>
      </c>
      <c r="V14" s="143">
        <v>686</v>
      </c>
      <c r="W14" s="26">
        <f t="shared" si="6"/>
        <v>4.3379284178575945</v>
      </c>
      <c r="X14" s="143">
        <v>571</v>
      </c>
      <c r="Y14" s="26">
        <f t="shared" si="7"/>
        <v>4.4749216300940438</v>
      </c>
      <c r="Z14" s="4">
        <v>2112</v>
      </c>
      <c r="AA14" s="64">
        <f t="shared" si="20"/>
        <v>2.529220157118222</v>
      </c>
      <c r="AB14" s="25">
        <v>1159</v>
      </c>
      <c r="AC14" s="64">
        <f t="shared" si="21"/>
        <v>2.4773956351666202</v>
      </c>
      <c r="AD14" s="25">
        <v>953</v>
      </c>
      <c r="AE14" s="64">
        <f t="shared" si="22"/>
        <v>2.5952452275264837</v>
      </c>
      <c r="AF14" s="4">
        <v>2060</v>
      </c>
      <c r="AG14" s="64">
        <f t="shared" si="8"/>
        <v>2.3669998850970932</v>
      </c>
      <c r="AH14" s="25">
        <v>1077</v>
      </c>
      <c r="AI14" s="64">
        <f t="shared" si="9"/>
        <v>2.2367601246105919</v>
      </c>
      <c r="AJ14" s="25">
        <v>983</v>
      </c>
      <c r="AK14" s="64">
        <f t="shared" si="10"/>
        <v>2.5282921810699586</v>
      </c>
      <c r="AL14" s="4">
        <v>773</v>
      </c>
      <c r="AM14" s="64">
        <f t="shared" si="11"/>
        <v>4.0285595163643944</v>
      </c>
      <c r="AN14" s="25">
        <v>389</v>
      </c>
      <c r="AO14" s="64">
        <f t="shared" si="12"/>
        <v>3.7719383302627749</v>
      </c>
      <c r="AP14" s="25">
        <v>384</v>
      </c>
      <c r="AQ14" s="64">
        <f t="shared" si="13"/>
        <v>4.3267605633802813</v>
      </c>
      <c r="AR14" s="65">
        <v>3</v>
      </c>
      <c r="AS14" s="64">
        <f t="shared" si="14"/>
        <v>0.23659305993690852</v>
      </c>
      <c r="AT14" s="4">
        <v>3</v>
      </c>
      <c r="AU14" s="64">
        <f t="shared" si="15"/>
        <v>0.23942537909018355</v>
      </c>
      <c r="AV14" s="4">
        <v>0</v>
      </c>
      <c r="AW14" s="4">
        <v>0</v>
      </c>
    </row>
    <row r="15" spans="1:50" ht="16.5">
      <c r="A15" s="137" t="s">
        <v>114</v>
      </c>
      <c r="B15" s="28">
        <v>4272</v>
      </c>
      <c r="C15" s="26">
        <f t="shared" si="16"/>
        <v>1.8651845318919484</v>
      </c>
      <c r="D15" s="143">
        <v>318</v>
      </c>
      <c r="E15" s="26">
        <f t="shared" si="17"/>
        <v>0.25131386572884973</v>
      </c>
      <c r="F15" s="25">
        <v>3954</v>
      </c>
      <c r="G15" s="26">
        <f t="shared" si="18"/>
        <v>3.8574104425193165</v>
      </c>
      <c r="H15" s="25">
        <v>368</v>
      </c>
      <c r="I15" s="26">
        <f t="shared" si="19"/>
        <v>23.072100313479623</v>
      </c>
      <c r="J15" s="25">
        <v>54</v>
      </c>
      <c r="K15" s="26">
        <f t="shared" si="0"/>
        <v>8.8962108731466234</v>
      </c>
      <c r="L15" s="25">
        <v>314</v>
      </c>
      <c r="M15" s="26">
        <f t="shared" si="1"/>
        <v>31.781376518218625</v>
      </c>
      <c r="N15" s="25">
        <v>1745</v>
      </c>
      <c r="O15" s="26">
        <f t="shared" si="2"/>
        <v>22.144670050761423</v>
      </c>
      <c r="P15" s="143">
        <v>156</v>
      </c>
      <c r="Q15" s="26">
        <f t="shared" si="3"/>
        <v>4.3153526970954355</v>
      </c>
      <c r="R15" s="143">
        <v>1589</v>
      </c>
      <c r="S15" s="26">
        <f t="shared" si="4"/>
        <v>37.256740914419694</v>
      </c>
      <c r="T15" s="143">
        <v>699</v>
      </c>
      <c r="U15" s="26">
        <f t="shared" si="5"/>
        <v>2.4462798348148667</v>
      </c>
      <c r="V15" s="143">
        <v>40</v>
      </c>
      <c r="W15" s="26">
        <f t="shared" si="6"/>
        <v>0.25294043252813964</v>
      </c>
      <c r="X15" s="143">
        <v>659</v>
      </c>
      <c r="Y15" s="26">
        <f t="shared" si="7"/>
        <v>5.1645768025078373</v>
      </c>
      <c r="Z15" s="4">
        <v>974</v>
      </c>
      <c r="AA15" s="64">
        <f t="shared" si="20"/>
        <v>1.1664111898831193</v>
      </c>
      <c r="AB15" s="25">
        <v>41</v>
      </c>
      <c r="AC15" s="64">
        <f t="shared" si="21"/>
        <v>8.7638672167240236E-2</v>
      </c>
      <c r="AD15" s="25">
        <v>933</v>
      </c>
      <c r="AE15" s="64">
        <f t="shared" si="22"/>
        <v>2.5407804798344271</v>
      </c>
      <c r="AF15" s="4">
        <v>448</v>
      </c>
      <c r="AG15" s="64">
        <f t="shared" si="8"/>
        <v>0.5147650235550959</v>
      </c>
      <c r="AH15" s="25">
        <v>23</v>
      </c>
      <c r="AI15" s="64">
        <f t="shared" si="9"/>
        <v>4.7767393561786088E-2</v>
      </c>
      <c r="AJ15" s="25">
        <v>425</v>
      </c>
      <c r="AK15" s="64">
        <f t="shared" si="10"/>
        <v>1.0931069958847737</v>
      </c>
      <c r="AL15" s="4">
        <v>35</v>
      </c>
      <c r="AM15" s="64">
        <f t="shared" si="11"/>
        <v>0.18240567021054827</v>
      </c>
      <c r="AN15" s="25">
        <v>1</v>
      </c>
      <c r="AO15" s="64">
        <f t="shared" si="12"/>
        <v>9.696499563657519E-3</v>
      </c>
      <c r="AP15" s="25">
        <v>34</v>
      </c>
      <c r="AQ15" s="64">
        <f t="shared" si="13"/>
        <v>0.38309859154929576</v>
      </c>
      <c r="AR15" s="65">
        <v>3</v>
      </c>
      <c r="AS15" s="64">
        <f t="shared" si="14"/>
        <v>0.23659305993690852</v>
      </c>
      <c r="AT15" s="4">
        <v>3</v>
      </c>
      <c r="AU15" s="64">
        <f t="shared" si="15"/>
        <v>0.23942537909018355</v>
      </c>
      <c r="AV15" s="4">
        <v>0</v>
      </c>
      <c r="AW15" s="4">
        <v>0</v>
      </c>
    </row>
    <row r="16" spans="1:50" ht="16.5">
      <c r="A16" s="137" t="s">
        <v>113</v>
      </c>
      <c r="B16" s="28">
        <v>3423</v>
      </c>
      <c r="C16" s="26">
        <f t="shared" si="16"/>
        <v>1.4945053025903885</v>
      </c>
      <c r="D16" s="143">
        <v>912</v>
      </c>
      <c r="E16" s="26">
        <f t="shared" si="17"/>
        <v>0.72074919982613506</v>
      </c>
      <c r="F16" s="25">
        <v>2511</v>
      </c>
      <c r="G16" s="26">
        <f t="shared" si="18"/>
        <v>2.4496605010536174</v>
      </c>
      <c r="H16" s="25">
        <v>83</v>
      </c>
      <c r="I16" s="26">
        <f t="shared" si="19"/>
        <v>5.2037617554858935</v>
      </c>
      <c r="J16" s="25">
        <v>46</v>
      </c>
      <c r="K16" s="26">
        <f t="shared" si="0"/>
        <v>7.5782537067545297</v>
      </c>
      <c r="L16" s="25">
        <v>37</v>
      </c>
      <c r="M16" s="26">
        <f t="shared" si="1"/>
        <v>3.7449392712550607</v>
      </c>
      <c r="N16" s="25">
        <v>94</v>
      </c>
      <c r="O16" s="26">
        <f t="shared" si="2"/>
        <v>1.1928934010152283</v>
      </c>
      <c r="P16" s="143">
        <v>37</v>
      </c>
      <c r="Q16" s="26">
        <f t="shared" si="3"/>
        <v>1.0235131396957122</v>
      </c>
      <c r="R16" s="143">
        <v>57</v>
      </c>
      <c r="S16" s="26">
        <f t="shared" si="4"/>
        <v>1.3364595545134816</v>
      </c>
      <c r="T16" s="143">
        <v>128</v>
      </c>
      <c r="U16" s="26">
        <f t="shared" si="5"/>
        <v>0.44795968362847349</v>
      </c>
      <c r="V16" s="143">
        <v>20</v>
      </c>
      <c r="W16" s="26">
        <f t="shared" si="6"/>
        <v>0.12647021626406982</v>
      </c>
      <c r="X16" s="143">
        <v>108</v>
      </c>
      <c r="Y16" s="26">
        <f t="shared" si="7"/>
        <v>0.84639498432601878</v>
      </c>
      <c r="Z16" s="4">
        <v>985</v>
      </c>
      <c r="AA16" s="64">
        <f t="shared" si="20"/>
        <v>1.1795842115347768</v>
      </c>
      <c r="AB16" s="25">
        <v>172</v>
      </c>
      <c r="AC16" s="64">
        <f t="shared" si="21"/>
        <v>0.36765491738452005</v>
      </c>
      <c r="AD16" s="25">
        <v>813</v>
      </c>
      <c r="AE16" s="64">
        <f t="shared" si="22"/>
        <v>2.2139919936820891</v>
      </c>
      <c r="AF16" s="4">
        <v>1503</v>
      </c>
      <c r="AG16" s="64">
        <f t="shared" si="8"/>
        <v>1.7269906928645293</v>
      </c>
      <c r="AH16" s="25">
        <v>401</v>
      </c>
      <c r="AI16" s="64">
        <f t="shared" si="9"/>
        <v>0.83281412253374876</v>
      </c>
      <c r="AJ16" s="25">
        <v>1102</v>
      </c>
      <c r="AK16" s="64">
        <f t="shared" si="10"/>
        <v>2.8343621399176957</v>
      </c>
      <c r="AL16" s="4">
        <v>625</v>
      </c>
      <c r="AM16" s="64">
        <f t="shared" si="11"/>
        <v>3.2572441109026475</v>
      </c>
      <c r="AN16" s="25">
        <v>231</v>
      </c>
      <c r="AO16" s="64">
        <f t="shared" si="12"/>
        <v>2.239891399204887</v>
      </c>
      <c r="AP16" s="25">
        <v>394</v>
      </c>
      <c r="AQ16" s="64">
        <f t="shared" si="13"/>
        <v>4.4394366197183102</v>
      </c>
      <c r="AR16" s="65">
        <v>5</v>
      </c>
      <c r="AS16" s="64">
        <f t="shared" si="14"/>
        <v>0.39432176656151419</v>
      </c>
      <c r="AT16" s="4">
        <v>5</v>
      </c>
      <c r="AU16" s="64">
        <f t="shared" si="15"/>
        <v>0.39904229848363926</v>
      </c>
      <c r="AV16" s="4">
        <v>0</v>
      </c>
      <c r="AW16" s="4">
        <v>0</v>
      </c>
    </row>
    <row r="17" spans="1:49" ht="16.5">
      <c r="A17" s="137" t="s">
        <v>112</v>
      </c>
      <c r="B17" s="28">
        <v>3412</v>
      </c>
      <c r="C17" s="26">
        <f t="shared" si="16"/>
        <v>1.4897026270635132</v>
      </c>
      <c r="D17" s="143">
        <v>1975</v>
      </c>
      <c r="E17" s="26">
        <f t="shared" si="17"/>
        <v>1.5608329711147113</v>
      </c>
      <c r="F17" s="25">
        <v>1437</v>
      </c>
      <c r="G17" s="26">
        <f t="shared" si="18"/>
        <v>1.4018965113556543</v>
      </c>
      <c r="H17" s="25">
        <v>5</v>
      </c>
      <c r="I17" s="26">
        <f t="shared" si="19"/>
        <v>0.31347962382445138</v>
      </c>
      <c r="J17" s="25">
        <v>5</v>
      </c>
      <c r="K17" s="26">
        <f t="shared" si="0"/>
        <v>0.82372322899505768</v>
      </c>
      <c r="L17" s="25">
        <v>0</v>
      </c>
      <c r="M17" s="25">
        <v>0</v>
      </c>
      <c r="N17" s="25">
        <v>26</v>
      </c>
      <c r="O17" s="26">
        <f t="shared" si="2"/>
        <v>0.32994923857868019</v>
      </c>
      <c r="P17" s="143">
        <v>17</v>
      </c>
      <c r="Q17" s="26">
        <f t="shared" si="3"/>
        <v>0.47026279391424619</v>
      </c>
      <c r="R17" s="143">
        <v>9</v>
      </c>
      <c r="S17" s="26">
        <f t="shared" si="4"/>
        <v>0.21101992966002345</v>
      </c>
      <c r="T17" s="143">
        <v>327</v>
      </c>
      <c r="U17" s="26">
        <f t="shared" si="5"/>
        <v>1.1443970042696157</v>
      </c>
      <c r="V17" s="143">
        <v>183</v>
      </c>
      <c r="W17" s="26">
        <f t="shared" si="6"/>
        <v>1.1572024788162387</v>
      </c>
      <c r="X17" s="143">
        <v>144</v>
      </c>
      <c r="Y17" s="26">
        <f t="shared" si="7"/>
        <v>1.128526645768025</v>
      </c>
      <c r="Z17" s="4">
        <v>1271</v>
      </c>
      <c r="AA17" s="64">
        <f t="shared" si="20"/>
        <v>1.5220827744778693</v>
      </c>
      <c r="AB17" s="25">
        <v>729</v>
      </c>
      <c r="AC17" s="64">
        <f t="shared" si="21"/>
        <v>1.5582583417053204</v>
      </c>
      <c r="AD17" s="25">
        <v>542</v>
      </c>
      <c r="AE17" s="64">
        <f t="shared" si="22"/>
        <v>1.4759946624547262</v>
      </c>
      <c r="AF17" s="4">
        <v>1469</v>
      </c>
      <c r="AG17" s="64">
        <f t="shared" si="8"/>
        <v>1.6879237044697231</v>
      </c>
      <c r="AH17" s="25">
        <v>832</v>
      </c>
      <c r="AI17" s="64">
        <f t="shared" si="9"/>
        <v>1.7279335410176531</v>
      </c>
      <c r="AJ17" s="25">
        <v>637</v>
      </c>
      <c r="AK17" s="64">
        <f t="shared" si="10"/>
        <v>1.6383744855967077</v>
      </c>
      <c r="AL17" s="4">
        <v>245</v>
      </c>
      <c r="AM17" s="64">
        <f t="shared" si="11"/>
        <v>1.2768396914738378</v>
      </c>
      <c r="AN17" s="25">
        <v>140</v>
      </c>
      <c r="AO17" s="64">
        <f t="shared" si="12"/>
        <v>1.3575099389120528</v>
      </c>
      <c r="AP17" s="25">
        <v>105</v>
      </c>
      <c r="AQ17" s="64">
        <f t="shared" si="13"/>
        <v>1.1830985915492958</v>
      </c>
      <c r="AR17" s="65">
        <v>69</v>
      </c>
      <c r="AS17" s="64">
        <f t="shared" si="14"/>
        <v>5.4416403785488958</v>
      </c>
      <c r="AT17" s="4">
        <v>69</v>
      </c>
      <c r="AU17" s="64">
        <f t="shared" si="15"/>
        <v>5.5067837190742219</v>
      </c>
      <c r="AV17" s="4">
        <v>0</v>
      </c>
      <c r="AW17" s="4">
        <v>0</v>
      </c>
    </row>
    <row r="18" spans="1:49" ht="16.5">
      <c r="A18" s="137" t="s">
        <v>105</v>
      </c>
      <c r="B18" s="28">
        <v>3366</v>
      </c>
      <c r="C18" s="26">
        <f t="shared" si="16"/>
        <v>1.4696187112238528</v>
      </c>
      <c r="D18" s="143">
        <v>1521</v>
      </c>
      <c r="E18" s="26">
        <f t="shared" si="17"/>
        <v>1.2020389615521396</v>
      </c>
      <c r="F18" s="25">
        <v>1845</v>
      </c>
      <c r="G18" s="26">
        <f t="shared" si="18"/>
        <v>1.7999297588386796</v>
      </c>
      <c r="H18" s="25">
        <v>1</v>
      </c>
      <c r="I18" s="26">
        <f t="shared" si="19"/>
        <v>6.269592476489029E-2</v>
      </c>
      <c r="J18" s="25">
        <v>1</v>
      </c>
      <c r="K18" s="26">
        <f t="shared" si="0"/>
        <v>0.16474464579901155</v>
      </c>
      <c r="L18" s="25">
        <v>0</v>
      </c>
      <c r="M18" s="25">
        <v>0</v>
      </c>
      <c r="N18" s="25">
        <v>36</v>
      </c>
      <c r="O18" s="26">
        <f t="shared" si="2"/>
        <v>0.45685279187817263</v>
      </c>
      <c r="P18" s="143">
        <v>20</v>
      </c>
      <c r="Q18" s="26">
        <f t="shared" si="3"/>
        <v>0.55325034578146615</v>
      </c>
      <c r="R18" s="143">
        <v>16</v>
      </c>
      <c r="S18" s="26">
        <f t="shared" si="4"/>
        <v>0.37514654161781946</v>
      </c>
      <c r="T18" s="143">
        <v>560</v>
      </c>
      <c r="U18" s="26">
        <f t="shared" si="5"/>
        <v>1.9598236158745712</v>
      </c>
      <c r="V18" s="143">
        <v>280</v>
      </c>
      <c r="W18" s="26">
        <f t="shared" si="6"/>
        <v>1.7705830276969772</v>
      </c>
      <c r="X18" s="143">
        <v>280</v>
      </c>
      <c r="Y18" s="26">
        <f t="shared" si="7"/>
        <v>2.1943573667711598</v>
      </c>
      <c r="Z18" s="4">
        <v>1516</v>
      </c>
      <c r="AA18" s="64">
        <f t="shared" si="20"/>
        <v>1.8154818930829659</v>
      </c>
      <c r="AB18" s="25">
        <v>692</v>
      </c>
      <c r="AC18" s="64">
        <f t="shared" si="21"/>
        <v>1.4791697838958597</v>
      </c>
      <c r="AD18" s="25">
        <v>824</v>
      </c>
      <c r="AE18" s="64">
        <f t="shared" si="22"/>
        <v>2.2439476049127203</v>
      </c>
      <c r="AF18" s="4">
        <v>1001</v>
      </c>
      <c r="AG18" s="64">
        <f t="shared" si="8"/>
        <v>1.1501780995059174</v>
      </c>
      <c r="AH18" s="25">
        <v>411</v>
      </c>
      <c r="AI18" s="64">
        <f t="shared" si="9"/>
        <v>0.85358255451713394</v>
      </c>
      <c r="AJ18" s="25">
        <v>590</v>
      </c>
      <c r="AK18" s="64">
        <f t="shared" si="10"/>
        <v>1.5174897119341564</v>
      </c>
      <c r="AL18" s="4">
        <v>252</v>
      </c>
      <c r="AM18" s="64">
        <f t="shared" si="11"/>
        <v>1.3133208255159476</v>
      </c>
      <c r="AN18" s="25">
        <v>117</v>
      </c>
      <c r="AO18" s="64">
        <f t="shared" si="12"/>
        <v>1.1344904489479299</v>
      </c>
      <c r="AP18" s="25">
        <v>135</v>
      </c>
      <c r="AQ18" s="64">
        <f t="shared" si="13"/>
        <v>1.5211267605633803</v>
      </c>
      <c r="AR18" s="65">
        <v>0</v>
      </c>
      <c r="AS18" s="65">
        <v>0</v>
      </c>
      <c r="AT18" s="65">
        <v>0</v>
      </c>
      <c r="AU18" s="65">
        <v>0</v>
      </c>
      <c r="AV18" s="4">
        <v>0</v>
      </c>
      <c r="AW18" s="4">
        <v>0</v>
      </c>
    </row>
    <row r="19" spans="1:49" ht="16.5">
      <c r="A19" s="137" t="s">
        <v>108</v>
      </c>
      <c r="B19" s="28">
        <v>2560</v>
      </c>
      <c r="C19" s="26">
        <f t="shared" si="16"/>
        <v>1.1177135771637143</v>
      </c>
      <c r="D19" s="143">
        <v>1482</v>
      </c>
      <c r="E19" s="26">
        <f t="shared" si="17"/>
        <v>1.1712174497174694</v>
      </c>
      <c r="F19" s="25">
        <v>1078</v>
      </c>
      <c r="G19" s="26">
        <f t="shared" si="18"/>
        <v>1.0516662764379927</v>
      </c>
      <c r="H19" s="25">
        <v>6</v>
      </c>
      <c r="I19" s="26">
        <f t="shared" si="19"/>
        <v>0.37617554858934171</v>
      </c>
      <c r="J19" s="25">
        <v>4</v>
      </c>
      <c r="K19" s="26">
        <f t="shared" si="0"/>
        <v>0.65897858319604619</v>
      </c>
      <c r="L19" s="25">
        <v>2</v>
      </c>
      <c r="M19" s="26">
        <f t="shared" si="1"/>
        <v>0.20242914979757085</v>
      </c>
      <c r="N19" s="25">
        <v>116</v>
      </c>
      <c r="O19" s="26">
        <f t="shared" si="2"/>
        <v>1.4720812182741116</v>
      </c>
      <c r="P19" s="143">
        <v>80</v>
      </c>
      <c r="Q19" s="26">
        <f t="shared" si="3"/>
        <v>2.2130013831258646</v>
      </c>
      <c r="R19" s="143">
        <v>36</v>
      </c>
      <c r="S19" s="26">
        <f t="shared" si="4"/>
        <v>0.84407971864009379</v>
      </c>
      <c r="T19" s="143">
        <v>290</v>
      </c>
      <c r="U19" s="26">
        <f t="shared" si="5"/>
        <v>1.01490865822076</v>
      </c>
      <c r="V19" s="143">
        <v>158</v>
      </c>
      <c r="W19" s="26">
        <f t="shared" si="6"/>
        <v>0.99911470848615158</v>
      </c>
      <c r="X19" s="143">
        <v>132</v>
      </c>
      <c r="Y19" s="26">
        <f t="shared" si="7"/>
        <v>1.0344827586206897</v>
      </c>
      <c r="Z19" s="4">
        <v>1307</v>
      </c>
      <c r="AA19" s="64">
        <f t="shared" si="20"/>
        <v>1.5651944817014756</v>
      </c>
      <c r="AB19" s="25">
        <v>822</v>
      </c>
      <c r="AC19" s="64">
        <f t="shared" si="21"/>
        <v>1.7570485005236947</v>
      </c>
      <c r="AD19" s="25">
        <v>485</v>
      </c>
      <c r="AE19" s="64">
        <f t="shared" si="22"/>
        <v>1.3207701315323657</v>
      </c>
      <c r="AF19" s="4">
        <v>774</v>
      </c>
      <c r="AG19" s="64">
        <f t="shared" si="8"/>
        <v>0.88934850051706305</v>
      </c>
      <c r="AH19" s="25">
        <v>373</v>
      </c>
      <c r="AI19" s="64">
        <f t="shared" si="9"/>
        <v>0.77466251298027</v>
      </c>
      <c r="AJ19" s="25">
        <v>401</v>
      </c>
      <c r="AK19" s="64">
        <f t="shared" si="10"/>
        <v>1.0313786008230452</v>
      </c>
      <c r="AL19" s="4">
        <v>64</v>
      </c>
      <c r="AM19" s="64">
        <f t="shared" si="11"/>
        <v>0.3335417969564311</v>
      </c>
      <c r="AN19" s="25">
        <v>42</v>
      </c>
      <c r="AO19" s="64">
        <f t="shared" si="12"/>
        <v>0.40725298167361579</v>
      </c>
      <c r="AP19" s="25">
        <v>22</v>
      </c>
      <c r="AQ19" s="64">
        <f t="shared" si="13"/>
        <v>0.24788732394366197</v>
      </c>
      <c r="AR19" s="65">
        <v>3</v>
      </c>
      <c r="AS19" s="64">
        <f t="shared" si="14"/>
        <v>0.23659305993690852</v>
      </c>
      <c r="AT19" s="4">
        <v>3</v>
      </c>
      <c r="AU19" s="64">
        <f t="shared" si="15"/>
        <v>0.23942537909018355</v>
      </c>
      <c r="AV19" s="4">
        <v>0</v>
      </c>
      <c r="AW19" s="4">
        <v>0</v>
      </c>
    </row>
    <row r="20" spans="1:49" ht="16.5">
      <c r="A20" s="137" t="s">
        <v>111</v>
      </c>
      <c r="B20" s="28">
        <v>2152</v>
      </c>
      <c r="C20" s="26">
        <f t="shared" si="16"/>
        <v>0.93957797580324753</v>
      </c>
      <c r="D20" s="143">
        <v>1460</v>
      </c>
      <c r="E20" s="26">
        <f t="shared" si="17"/>
        <v>1.1538309558620146</v>
      </c>
      <c r="F20" s="25">
        <v>692</v>
      </c>
      <c r="G20" s="26">
        <f t="shared" si="18"/>
        <v>0.67509560602513075</v>
      </c>
      <c r="H20" s="25">
        <v>1</v>
      </c>
      <c r="I20" s="26">
        <f t="shared" si="19"/>
        <v>6.269592476489029E-2</v>
      </c>
      <c r="J20" s="25">
        <v>1</v>
      </c>
      <c r="K20" s="26">
        <f t="shared" si="0"/>
        <v>0.16474464579901155</v>
      </c>
      <c r="L20" s="25">
        <v>0</v>
      </c>
      <c r="M20" s="25">
        <v>0</v>
      </c>
      <c r="N20" s="25">
        <v>1</v>
      </c>
      <c r="O20" s="26">
        <f t="shared" si="2"/>
        <v>1.2690355329949238E-2</v>
      </c>
      <c r="P20" s="143">
        <v>1</v>
      </c>
      <c r="Q20" s="26">
        <f t="shared" si="3"/>
        <v>2.7662517289073305E-2</v>
      </c>
      <c r="R20" s="143">
        <v>0</v>
      </c>
      <c r="S20" s="143">
        <v>0</v>
      </c>
      <c r="T20" s="143">
        <v>97</v>
      </c>
      <c r="U20" s="26">
        <f t="shared" si="5"/>
        <v>0.3394694477497025</v>
      </c>
      <c r="V20" s="143">
        <v>33</v>
      </c>
      <c r="W20" s="26">
        <f t="shared" si="6"/>
        <v>0.20867585683571518</v>
      </c>
      <c r="X20" s="143">
        <v>64</v>
      </c>
      <c r="Y20" s="26">
        <f t="shared" si="7"/>
        <v>0.50156739811912232</v>
      </c>
      <c r="Z20" s="4">
        <v>868</v>
      </c>
      <c r="AA20" s="64">
        <f t="shared" si="20"/>
        <v>1.0394711630580571</v>
      </c>
      <c r="AB20" s="25">
        <v>528</v>
      </c>
      <c r="AC20" s="64">
        <f t="shared" si="21"/>
        <v>1.1286150952268985</v>
      </c>
      <c r="AD20" s="25">
        <v>340</v>
      </c>
      <c r="AE20" s="64">
        <f t="shared" si="22"/>
        <v>0.9259007107649575</v>
      </c>
      <c r="AF20" s="4">
        <v>794</v>
      </c>
      <c r="AG20" s="64">
        <f t="shared" si="8"/>
        <v>0.91232908192577267</v>
      </c>
      <c r="AH20" s="25">
        <v>511</v>
      </c>
      <c r="AI20" s="64">
        <f t="shared" si="9"/>
        <v>1.0612668743509865</v>
      </c>
      <c r="AJ20" s="25">
        <v>283</v>
      </c>
      <c r="AK20" s="64">
        <f t="shared" si="10"/>
        <v>0.72788065843621397</v>
      </c>
      <c r="AL20" s="4">
        <v>26</v>
      </c>
      <c r="AM20" s="64">
        <f t="shared" si="11"/>
        <v>0.13550135501355012</v>
      </c>
      <c r="AN20" s="25">
        <v>21</v>
      </c>
      <c r="AO20" s="64">
        <f t="shared" si="12"/>
        <v>0.20362649083680789</v>
      </c>
      <c r="AP20" s="25">
        <v>5</v>
      </c>
      <c r="AQ20" s="64">
        <f t="shared" si="13"/>
        <v>5.6338028169014086E-2</v>
      </c>
      <c r="AR20" s="65">
        <v>365</v>
      </c>
      <c r="AS20" s="64">
        <f t="shared" si="14"/>
        <v>28.785488958990534</v>
      </c>
      <c r="AT20" s="4">
        <v>365</v>
      </c>
      <c r="AU20" s="64">
        <f t="shared" si="15"/>
        <v>29.130087789305666</v>
      </c>
      <c r="AV20" s="4">
        <v>0</v>
      </c>
      <c r="AW20" s="4">
        <v>0</v>
      </c>
    </row>
    <row r="21" spans="1:49" ht="16.5">
      <c r="A21" s="148" t="s">
        <v>433</v>
      </c>
      <c r="B21" s="28">
        <v>1954</v>
      </c>
      <c r="C21" s="26">
        <f t="shared" si="16"/>
        <v>0.85312981631949136</v>
      </c>
      <c r="D21" s="143">
        <v>1246</v>
      </c>
      <c r="E21" s="26">
        <f t="shared" si="17"/>
        <v>0.98470778835895201</v>
      </c>
      <c r="F21" s="25">
        <v>708</v>
      </c>
      <c r="G21" s="26">
        <f t="shared" si="18"/>
        <v>0.69070475298524936</v>
      </c>
      <c r="H21" s="25">
        <v>16</v>
      </c>
      <c r="I21" s="26">
        <f t="shared" si="19"/>
        <v>1.0031347962382446</v>
      </c>
      <c r="J21" s="25">
        <v>9</v>
      </c>
      <c r="K21" s="26">
        <f t="shared" si="0"/>
        <v>1.4827018121911038</v>
      </c>
      <c r="L21" s="25">
        <v>7</v>
      </c>
      <c r="M21" s="26">
        <f t="shared" si="1"/>
        <v>0.708502024291498</v>
      </c>
      <c r="N21" s="25">
        <v>41</v>
      </c>
      <c r="O21" s="26">
        <f t="shared" si="2"/>
        <v>0.52030456852791873</v>
      </c>
      <c r="P21" s="143">
        <v>24</v>
      </c>
      <c r="Q21" s="26">
        <f t="shared" si="3"/>
        <v>0.66390041493775931</v>
      </c>
      <c r="R21" s="143">
        <v>17</v>
      </c>
      <c r="S21" s="26">
        <f t="shared" si="4"/>
        <v>0.39859320046893315</v>
      </c>
      <c r="T21" s="143">
        <v>252</v>
      </c>
      <c r="U21" s="26">
        <f t="shared" si="5"/>
        <v>0.88192062714355712</v>
      </c>
      <c r="V21" s="143">
        <v>171</v>
      </c>
      <c r="W21" s="26">
        <f t="shared" si="6"/>
        <v>1.0813203490577969</v>
      </c>
      <c r="X21" s="143">
        <v>81</v>
      </c>
      <c r="Y21" s="26">
        <f t="shared" si="7"/>
        <v>0.63479623824451414</v>
      </c>
      <c r="Z21" s="4">
        <v>678</v>
      </c>
      <c r="AA21" s="64">
        <f t="shared" si="20"/>
        <v>0.81193715271124733</v>
      </c>
      <c r="AB21" s="25">
        <v>429</v>
      </c>
      <c r="AC21" s="64">
        <f t="shared" si="21"/>
        <v>0.91699976487185519</v>
      </c>
      <c r="AD21" s="25">
        <v>249</v>
      </c>
      <c r="AE21" s="64">
        <f t="shared" si="22"/>
        <v>0.67808610876610109</v>
      </c>
      <c r="AF21" s="4">
        <v>798</v>
      </c>
      <c r="AG21" s="64">
        <f t="shared" si="8"/>
        <v>0.91692519820751461</v>
      </c>
      <c r="AH21" s="25">
        <v>512</v>
      </c>
      <c r="AI21" s="64">
        <f t="shared" si="9"/>
        <v>1.063343717549325</v>
      </c>
      <c r="AJ21" s="25">
        <v>286</v>
      </c>
      <c r="AK21" s="64">
        <f t="shared" si="10"/>
        <v>0.73559670781893005</v>
      </c>
      <c r="AL21" s="4">
        <v>169</v>
      </c>
      <c r="AM21" s="64">
        <f t="shared" si="11"/>
        <v>0.88075880758807579</v>
      </c>
      <c r="AN21" s="25">
        <v>101</v>
      </c>
      <c r="AO21" s="64">
        <f t="shared" si="12"/>
        <v>0.9793464559294095</v>
      </c>
      <c r="AP21" s="25">
        <v>68</v>
      </c>
      <c r="AQ21" s="64">
        <f t="shared" si="13"/>
        <v>0.76619718309859153</v>
      </c>
      <c r="AR21" s="65">
        <v>0</v>
      </c>
      <c r="AS21" s="65">
        <v>0</v>
      </c>
      <c r="AT21" s="65">
        <v>0</v>
      </c>
      <c r="AU21" s="65">
        <v>0</v>
      </c>
      <c r="AV21" s="4">
        <v>0</v>
      </c>
      <c r="AW21" s="4">
        <v>0</v>
      </c>
    </row>
    <row r="22" spans="1:49" ht="16.5">
      <c r="A22" s="137" t="s">
        <v>110</v>
      </c>
      <c r="B22" s="28">
        <v>1938</v>
      </c>
      <c r="C22" s="26">
        <f t="shared" si="16"/>
        <v>0.84614410646221827</v>
      </c>
      <c r="D22" s="143">
        <v>1484</v>
      </c>
      <c r="E22" s="26">
        <f t="shared" si="17"/>
        <v>1.1727980400679654</v>
      </c>
      <c r="F22" s="25">
        <v>454</v>
      </c>
      <c r="G22" s="26">
        <f t="shared" si="18"/>
        <v>0.4429095449933661</v>
      </c>
      <c r="H22" s="25">
        <v>6</v>
      </c>
      <c r="I22" s="26">
        <f t="shared" si="19"/>
        <v>0.37617554858934171</v>
      </c>
      <c r="J22" s="25">
        <v>6</v>
      </c>
      <c r="K22" s="26">
        <f t="shared" si="0"/>
        <v>0.98846787479406917</v>
      </c>
      <c r="L22" s="25">
        <v>0</v>
      </c>
      <c r="M22" s="25">
        <v>0</v>
      </c>
      <c r="N22" s="25">
        <v>1</v>
      </c>
      <c r="O22" s="26">
        <f t="shared" si="2"/>
        <v>1.2690355329949238E-2</v>
      </c>
      <c r="P22" s="143">
        <v>0</v>
      </c>
      <c r="Q22" s="143">
        <v>0</v>
      </c>
      <c r="R22" s="143">
        <v>1</v>
      </c>
      <c r="S22" s="26">
        <f t="shared" si="4"/>
        <v>2.3446658851113716E-2</v>
      </c>
      <c r="T22" s="143">
        <v>90</v>
      </c>
      <c r="U22" s="26">
        <f t="shared" si="5"/>
        <v>0.31497165255127041</v>
      </c>
      <c r="V22" s="143">
        <v>40</v>
      </c>
      <c r="W22" s="26">
        <f t="shared" si="6"/>
        <v>0.25294043252813964</v>
      </c>
      <c r="X22" s="143">
        <v>50</v>
      </c>
      <c r="Y22" s="26">
        <f t="shared" si="7"/>
        <v>0.3918495297805642</v>
      </c>
      <c r="Z22" s="4">
        <v>522</v>
      </c>
      <c r="AA22" s="64">
        <f t="shared" si="20"/>
        <v>0.62511975474228776</v>
      </c>
      <c r="AB22" s="25">
        <v>240</v>
      </c>
      <c r="AC22" s="64">
        <f t="shared" si="21"/>
        <v>0.5130068614667721</v>
      </c>
      <c r="AD22" s="25">
        <v>282</v>
      </c>
      <c r="AE22" s="64">
        <f t="shared" si="22"/>
        <v>0.76795294245799406</v>
      </c>
      <c r="AF22" s="4">
        <v>999</v>
      </c>
      <c r="AG22" s="64">
        <f t="shared" si="8"/>
        <v>1.1478800413650465</v>
      </c>
      <c r="AH22" s="25">
        <v>890</v>
      </c>
      <c r="AI22" s="64">
        <f t="shared" si="9"/>
        <v>1.8483904465212877</v>
      </c>
      <c r="AJ22" s="25">
        <v>109</v>
      </c>
      <c r="AK22" s="64">
        <f t="shared" si="10"/>
        <v>0.28034979423868311</v>
      </c>
      <c r="AL22" s="4">
        <v>24</v>
      </c>
      <c r="AM22" s="64">
        <f t="shared" si="11"/>
        <v>0.12507817385866166</v>
      </c>
      <c r="AN22" s="25">
        <v>12</v>
      </c>
      <c r="AO22" s="64">
        <f t="shared" si="12"/>
        <v>0.11635799476389024</v>
      </c>
      <c r="AP22" s="25">
        <v>12</v>
      </c>
      <c r="AQ22" s="64">
        <f t="shared" si="13"/>
        <v>0.13521126760563379</v>
      </c>
      <c r="AR22" s="65">
        <v>296</v>
      </c>
      <c r="AS22" s="64">
        <f t="shared" si="14"/>
        <v>23.343848580441641</v>
      </c>
      <c r="AT22" s="4">
        <v>296</v>
      </c>
      <c r="AU22" s="64">
        <f t="shared" si="15"/>
        <v>23.623304070231445</v>
      </c>
      <c r="AV22" s="4">
        <v>0</v>
      </c>
      <c r="AW22" s="4">
        <v>0</v>
      </c>
    </row>
    <row r="23" spans="1:49" ht="16.5">
      <c r="A23" s="137" t="s">
        <v>104</v>
      </c>
      <c r="B23" s="28">
        <v>1677</v>
      </c>
      <c r="C23" s="26">
        <f t="shared" si="16"/>
        <v>0.73218971441544889</v>
      </c>
      <c r="D23" s="143">
        <v>1454</v>
      </c>
      <c r="E23" s="26">
        <f t="shared" si="17"/>
        <v>1.1490891848105267</v>
      </c>
      <c r="F23" s="25">
        <v>223</v>
      </c>
      <c r="G23" s="26">
        <f t="shared" si="18"/>
        <v>0.21755248575665342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249</v>
      </c>
      <c r="O23" s="26">
        <f t="shared" si="2"/>
        <v>3.1598984771573608</v>
      </c>
      <c r="P23" s="143">
        <v>227</v>
      </c>
      <c r="Q23" s="26">
        <f t="shared" si="3"/>
        <v>6.2793914246196403</v>
      </c>
      <c r="R23" s="143">
        <v>22</v>
      </c>
      <c r="S23" s="26">
        <f t="shared" si="4"/>
        <v>0.51582649472450182</v>
      </c>
      <c r="T23" s="143">
        <v>444</v>
      </c>
      <c r="U23" s="26">
        <f t="shared" si="5"/>
        <v>1.5538601525862672</v>
      </c>
      <c r="V23" s="143">
        <v>380</v>
      </c>
      <c r="W23" s="26">
        <f t="shared" si="6"/>
        <v>2.4029341090173264</v>
      </c>
      <c r="X23" s="143">
        <v>64</v>
      </c>
      <c r="Y23" s="26">
        <f t="shared" si="7"/>
        <v>0.50156739811912232</v>
      </c>
      <c r="Z23" s="4">
        <v>588</v>
      </c>
      <c r="AA23" s="64">
        <f t="shared" si="20"/>
        <v>0.70415788465223228</v>
      </c>
      <c r="AB23" s="25">
        <v>518</v>
      </c>
      <c r="AC23" s="64">
        <f t="shared" si="21"/>
        <v>1.1072398093324498</v>
      </c>
      <c r="AD23" s="25">
        <v>70</v>
      </c>
      <c r="AE23" s="64">
        <f t="shared" si="22"/>
        <v>0.1906266169221971</v>
      </c>
      <c r="AF23" s="4">
        <v>362</v>
      </c>
      <c r="AG23" s="64">
        <f t="shared" si="8"/>
        <v>0.41594852349764444</v>
      </c>
      <c r="AH23" s="25">
        <v>299</v>
      </c>
      <c r="AI23" s="64">
        <f t="shared" si="9"/>
        <v>0.62097611630321914</v>
      </c>
      <c r="AJ23" s="25">
        <v>63</v>
      </c>
      <c r="AK23" s="64">
        <f t="shared" si="10"/>
        <v>0.16203703703703703</v>
      </c>
      <c r="AL23" s="4">
        <v>18</v>
      </c>
      <c r="AM23" s="64">
        <f t="shared" si="11"/>
        <v>9.3808630393996242E-2</v>
      </c>
      <c r="AN23" s="25">
        <v>14</v>
      </c>
      <c r="AO23" s="64">
        <f t="shared" si="12"/>
        <v>0.13575099389120526</v>
      </c>
      <c r="AP23" s="25">
        <v>4</v>
      </c>
      <c r="AQ23" s="64">
        <f t="shared" si="13"/>
        <v>4.507042253521127E-2</v>
      </c>
      <c r="AR23" s="65">
        <v>16</v>
      </c>
      <c r="AS23" s="64">
        <f t="shared" si="14"/>
        <v>1.2618296529968454</v>
      </c>
      <c r="AT23" s="4">
        <v>16</v>
      </c>
      <c r="AU23" s="64">
        <f t="shared" si="15"/>
        <v>1.2769353551476457</v>
      </c>
      <c r="AV23" s="4">
        <v>0</v>
      </c>
      <c r="AW23" s="4">
        <v>0</v>
      </c>
    </row>
    <row r="24" spans="1:49" ht="16.5">
      <c r="A24" s="137" t="s">
        <v>107</v>
      </c>
      <c r="B24" s="28">
        <v>1545</v>
      </c>
      <c r="C24" s="26">
        <f t="shared" si="16"/>
        <v>0.67455760809294485</v>
      </c>
      <c r="D24" s="143">
        <v>957</v>
      </c>
      <c r="E24" s="26">
        <f t="shared" si="17"/>
        <v>0.75631248271229301</v>
      </c>
      <c r="F24" s="25">
        <v>588</v>
      </c>
      <c r="G24" s="26">
        <f t="shared" si="18"/>
        <v>0.5736361507843597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9</v>
      </c>
      <c r="O24" s="26">
        <f t="shared" si="2"/>
        <v>0.11421319796954316</v>
      </c>
      <c r="P24" s="143">
        <v>5</v>
      </c>
      <c r="Q24" s="26">
        <f t="shared" si="3"/>
        <v>0.13831258644536654</v>
      </c>
      <c r="R24" s="143">
        <v>4</v>
      </c>
      <c r="S24" s="26">
        <f t="shared" si="4"/>
        <v>9.3786635404454866E-2</v>
      </c>
      <c r="T24" s="143">
        <v>90</v>
      </c>
      <c r="U24" s="26">
        <f t="shared" si="5"/>
        <v>0.31497165255127041</v>
      </c>
      <c r="V24" s="143">
        <v>52</v>
      </c>
      <c r="W24" s="26">
        <f t="shared" si="6"/>
        <v>0.32882256228658152</v>
      </c>
      <c r="X24" s="143">
        <v>38</v>
      </c>
      <c r="Y24" s="26">
        <f t="shared" si="7"/>
        <v>0.29780564263322884</v>
      </c>
      <c r="Z24" s="67">
        <v>531</v>
      </c>
      <c r="AA24" s="64">
        <f t="shared" si="20"/>
        <v>0.63589768154818938</v>
      </c>
      <c r="AB24" s="159">
        <v>330</v>
      </c>
      <c r="AC24" s="64">
        <f t="shared" si="21"/>
        <v>0.70538443451681165</v>
      </c>
      <c r="AD24" s="25">
        <v>201</v>
      </c>
      <c r="AE24" s="64">
        <f t="shared" si="22"/>
        <v>0.54737071430516593</v>
      </c>
      <c r="AF24" s="4">
        <v>755</v>
      </c>
      <c r="AG24" s="64">
        <f t="shared" si="8"/>
        <v>0.86751694817878888</v>
      </c>
      <c r="AH24" s="25">
        <v>471</v>
      </c>
      <c r="AI24" s="64">
        <f t="shared" si="9"/>
        <v>0.97819314641744548</v>
      </c>
      <c r="AJ24" s="25">
        <v>284</v>
      </c>
      <c r="AK24" s="64">
        <f t="shared" si="10"/>
        <v>0.7304526748971194</v>
      </c>
      <c r="AL24" s="4">
        <v>157</v>
      </c>
      <c r="AM24" s="64">
        <f t="shared" si="11"/>
        <v>0.81821972065874504</v>
      </c>
      <c r="AN24" s="25">
        <v>96</v>
      </c>
      <c r="AO24" s="64">
        <f t="shared" si="12"/>
        <v>0.93086395811112188</v>
      </c>
      <c r="AP24" s="25">
        <v>61</v>
      </c>
      <c r="AQ24" s="64">
        <f t="shared" si="13"/>
        <v>0.6873239436619718</v>
      </c>
      <c r="AR24" s="65">
        <v>3</v>
      </c>
      <c r="AS24" s="64">
        <f t="shared" si="14"/>
        <v>0.23659305993690852</v>
      </c>
      <c r="AT24" s="4">
        <v>3</v>
      </c>
      <c r="AU24" s="64">
        <f t="shared" si="15"/>
        <v>0.23942537909018355</v>
      </c>
      <c r="AV24" s="4">
        <v>0</v>
      </c>
      <c r="AW24" s="4">
        <v>0</v>
      </c>
    </row>
    <row r="25" spans="1:49" ht="16.5">
      <c r="A25" s="137" t="s">
        <v>103</v>
      </c>
      <c r="B25" s="28">
        <v>1399</v>
      </c>
      <c r="C25" s="26">
        <f t="shared" si="16"/>
        <v>0.61081300564532681</v>
      </c>
      <c r="D25" s="143">
        <v>356</v>
      </c>
      <c r="E25" s="26">
        <f t="shared" si="17"/>
        <v>0.28134508238827199</v>
      </c>
      <c r="F25" s="25">
        <v>1043</v>
      </c>
      <c r="G25" s="26">
        <f t="shared" si="18"/>
        <v>1.0175212674627332</v>
      </c>
      <c r="H25" s="25">
        <v>4</v>
      </c>
      <c r="I25" s="26">
        <f t="shared" si="19"/>
        <v>0.25078369905956116</v>
      </c>
      <c r="J25" s="25">
        <v>0</v>
      </c>
      <c r="K25" s="25">
        <v>0</v>
      </c>
      <c r="L25" s="25">
        <v>4</v>
      </c>
      <c r="M25" s="26">
        <f t="shared" si="1"/>
        <v>0.40485829959514169</v>
      </c>
      <c r="N25" s="25">
        <v>72</v>
      </c>
      <c r="O25" s="26">
        <f t="shared" si="2"/>
        <v>0.91370558375634525</v>
      </c>
      <c r="P25" s="143">
        <v>14</v>
      </c>
      <c r="Q25" s="26">
        <f t="shared" si="3"/>
        <v>0.38727524204702629</v>
      </c>
      <c r="R25" s="143">
        <v>58</v>
      </c>
      <c r="S25" s="26">
        <f t="shared" si="4"/>
        <v>1.3599062133645956</v>
      </c>
      <c r="T25" s="143">
        <v>300</v>
      </c>
      <c r="U25" s="26">
        <f t="shared" si="5"/>
        <v>1.0499055085042346</v>
      </c>
      <c r="V25" s="143">
        <v>56</v>
      </c>
      <c r="W25" s="26">
        <f t="shared" si="6"/>
        <v>0.35411660553939545</v>
      </c>
      <c r="X25" s="143">
        <v>244</v>
      </c>
      <c r="Y25" s="26">
        <f t="shared" si="7"/>
        <v>1.9122257053291534</v>
      </c>
      <c r="Z25" s="4">
        <v>633</v>
      </c>
      <c r="AA25" s="64">
        <f t="shared" si="20"/>
        <v>0.75804751868173981</v>
      </c>
      <c r="AB25" s="25">
        <v>123</v>
      </c>
      <c r="AC25" s="64">
        <f t="shared" si="21"/>
        <v>0.2629160165017207</v>
      </c>
      <c r="AD25" s="25">
        <v>510</v>
      </c>
      <c r="AE25" s="64">
        <f t="shared" si="22"/>
        <v>1.388851066147436</v>
      </c>
      <c r="AF25" s="4">
        <v>363</v>
      </c>
      <c r="AG25" s="64">
        <f t="shared" si="8"/>
        <v>0.41709755256807995</v>
      </c>
      <c r="AH25" s="25">
        <v>151</v>
      </c>
      <c r="AI25" s="64">
        <f t="shared" si="9"/>
        <v>0.31360332294911736</v>
      </c>
      <c r="AJ25" s="25">
        <v>212</v>
      </c>
      <c r="AK25" s="64">
        <f t="shared" si="10"/>
        <v>0.54526748971193417</v>
      </c>
      <c r="AL25" s="4">
        <v>27</v>
      </c>
      <c r="AM25" s="64">
        <f t="shared" si="11"/>
        <v>0.14071294559099437</v>
      </c>
      <c r="AN25" s="25">
        <v>12</v>
      </c>
      <c r="AO25" s="64">
        <f t="shared" si="12"/>
        <v>0.11635799476389024</v>
      </c>
      <c r="AP25" s="25">
        <v>15</v>
      </c>
      <c r="AQ25" s="64">
        <f t="shared" si="13"/>
        <v>0.16901408450704225</v>
      </c>
      <c r="AR25" s="65">
        <v>0</v>
      </c>
      <c r="AS25" s="65">
        <v>0</v>
      </c>
      <c r="AT25" s="65">
        <v>0</v>
      </c>
      <c r="AU25" s="65">
        <v>0</v>
      </c>
      <c r="AV25" s="4">
        <v>0</v>
      </c>
      <c r="AW25" s="4">
        <v>0</v>
      </c>
    </row>
    <row r="26" spans="1:49" ht="16.5">
      <c r="A26" s="137" t="s">
        <v>106</v>
      </c>
      <c r="B26" s="28">
        <v>1384</v>
      </c>
      <c r="C26" s="26">
        <f t="shared" si="16"/>
        <v>0.6042639026541331</v>
      </c>
      <c r="D26" s="143">
        <v>1221</v>
      </c>
      <c r="E26" s="26">
        <f t="shared" si="17"/>
        <v>0.96495040897775319</v>
      </c>
      <c r="F26" s="25">
        <v>163</v>
      </c>
      <c r="G26" s="26">
        <f t="shared" si="18"/>
        <v>0.15901818465620854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2</v>
      </c>
      <c r="O26" s="26">
        <f t="shared" si="2"/>
        <v>2.5380710659898477E-2</v>
      </c>
      <c r="P26" s="143">
        <v>1</v>
      </c>
      <c r="Q26" s="26">
        <f t="shared" si="3"/>
        <v>2.7662517289073305E-2</v>
      </c>
      <c r="R26" s="143">
        <v>1</v>
      </c>
      <c r="S26" s="26">
        <f t="shared" si="4"/>
        <v>2.3446658851113716E-2</v>
      </c>
      <c r="T26" s="143">
        <v>116</v>
      </c>
      <c r="U26" s="26">
        <f t="shared" si="5"/>
        <v>0.40596346328830407</v>
      </c>
      <c r="V26" s="143">
        <v>107</v>
      </c>
      <c r="W26" s="26">
        <f t="shared" si="6"/>
        <v>0.67661565701277349</v>
      </c>
      <c r="X26" s="143">
        <v>9</v>
      </c>
      <c r="Y26" s="26">
        <f t="shared" si="7"/>
        <v>7.0532915360501561E-2</v>
      </c>
      <c r="Z26" s="4">
        <v>893</v>
      </c>
      <c r="AA26" s="64">
        <f t="shared" si="20"/>
        <v>1.0694098486300057</v>
      </c>
      <c r="AB26" s="25">
        <v>785</v>
      </c>
      <c r="AC26" s="64">
        <f t="shared" si="21"/>
        <v>1.6779599427142338</v>
      </c>
      <c r="AD26" s="25">
        <v>108</v>
      </c>
      <c r="AE26" s="64">
        <f t="shared" si="22"/>
        <v>0.29410963753710412</v>
      </c>
      <c r="AF26" s="4">
        <v>301</v>
      </c>
      <c r="AG26" s="64">
        <f t="shared" si="8"/>
        <v>0.34585775020108012</v>
      </c>
      <c r="AH26" s="25">
        <v>260</v>
      </c>
      <c r="AI26" s="64">
        <f t="shared" si="9"/>
        <v>0.53997923156801664</v>
      </c>
      <c r="AJ26" s="25">
        <v>41</v>
      </c>
      <c r="AK26" s="64">
        <f t="shared" si="10"/>
        <v>0.10545267489711935</v>
      </c>
      <c r="AL26" s="4">
        <v>10</v>
      </c>
      <c r="AM26" s="64">
        <f t="shared" si="11"/>
        <v>5.2115905774442361E-2</v>
      </c>
      <c r="AN26" s="25">
        <v>6</v>
      </c>
      <c r="AO26" s="64">
        <f t="shared" si="12"/>
        <v>5.8178997381945118E-2</v>
      </c>
      <c r="AP26" s="25">
        <v>4</v>
      </c>
      <c r="AQ26" s="64">
        <f t="shared" si="13"/>
        <v>4.507042253521127E-2</v>
      </c>
      <c r="AR26" s="65">
        <v>62</v>
      </c>
      <c r="AS26" s="64">
        <f t="shared" si="14"/>
        <v>4.8895899053627758</v>
      </c>
      <c r="AT26" s="4">
        <v>62</v>
      </c>
      <c r="AU26" s="64">
        <f t="shared" si="15"/>
        <v>4.9481245011971273</v>
      </c>
      <c r="AV26" s="4">
        <v>0</v>
      </c>
      <c r="AW26" s="4">
        <v>0</v>
      </c>
    </row>
    <row r="27" spans="1:49" ht="16.5">
      <c r="A27" s="137" t="s">
        <v>109</v>
      </c>
      <c r="B27" s="28">
        <v>1187</v>
      </c>
      <c r="C27" s="26">
        <f t="shared" si="16"/>
        <v>0.51825235003645675</v>
      </c>
      <c r="D27" s="143">
        <v>684</v>
      </c>
      <c r="E27" s="26">
        <f t="shared" si="17"/>
        <v>0.54056189986960135</v>
      </c>
      <c r="F27" s="25">
        <v>503</v>
      </c>
      <c r="G27" s="26">
        <f t="shared" si="18"/>
        <v>0.49071255755872939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9</v>
      </c>
      <c r="O27" s="26">
        <f t="shared" si="2"/>
        <v>0.11421319796954316</v>
      </c>
      <c r="P27" s="143">
        <v>8</v>
      </c>
      <c r="Q27" s="26">
        <f t="shared" si="3"/>
        <v>0.22130013831258644</v>
      </c>
      <c r="R27" s="143">
        <v>1</v>
      </c>
      <c r="S27" s="26">
        <f t="shared" si="4"/>
        <v>2.3446658851113716E-2</v>
      </c>
      <c r="T27" s="143">
        <v>114</v>
      </c>
      <c r="U27" s="26">
        <f t="shared" si="5"/>
        <v>0.39896409323160914</v>
      </c>
      <c r="V27" s="143">
        <v>77</v>
      </c>
      <c r="W27" s="26">
        <f t="shared" si="6"/>
        <v>0.48691033261666877</v>
      </c>
      <c r="X27" s="143">
        <v>37</v>
      </c>
      <c r="Y27" s="26">
        <f t="shared" si="7"/>
        <v>0.28996865203761757</v>
      </c>
      <c r="Z27" s="4">
        <v>492</v>
      </c>
      <c r="AA27" s="64">
        <f t="shared" si="20"/>
        <v>0.58919333205594937</v>
      </c>
      <c r="AB27" s="25">
        <v>305</v>
      </c>
      <c r="AC27" s="64">
        <f t="shared" si="21"/>
        <v>0.65194621978068956</v>
      </c>
      <c r="AD27" s="25">
        <v>187</v>
      </c>
      <c r="AE27" s="64">
        <f t="shared" si="22"/>
        <v>0.50924539092072652</v>
      </c>
      <c r="AF27" s="4">
        <v>523</v>
      </c>
      <c r="AG27" s="64">
        <f t="shared" si="8"/>
        <v>0.60094220383775709</v>
      </c>
      <c r="AH27" s="25">
        <v>271</v>
      </c>
      <c r="AI27" s="64">
        <f t="shared" si="9"/>
        <v>0.56282450674974038</v>
      </c>
      <c r="AJ27" s="25">
        <v>252</v>
      </c>
      <c r="AK27" s="64">
        <f t="shared" si="10"/>
        <v>0.64814814814814814</v>
      </c>
      <c r="AL27" s="4">
        <v>49</v>
      </c>
      <c r="AM27" s="64">
        <f t="shared" si="11"/>
        <v>0.25536793829476756</v>
      </c>
      <c r="AN27" s="25">
        <v>23</v>
      </c>
      <c r="AO27" s="64">
        <f t="shared" si="12"/>
        <v>0.22301948996412296</v>
      </c>
      <c r="AP27" s="25">
        <v>26</v>
      </c>
      <c r="AQ27" s="64">
        <f t="shared" si="13"/>
        <v>0.29295774647887324</v>
      </c>
      <c r="AR27" s="65">
        <v>0</v>
      </c>
      <c r="AS27" s="65">
        <v>0</v>
      </c>
      <c r="AT27" s="65">
        <v>0</v>
      </c>
      <c r="AU27" s="65">
        <v>0</v>
      </c>
      <c r="AV27" s="4">
        <v>0</v>
      </c>
      <c r="AW27" s="4">
        <v>0</v>
      </c>
    </row>
    <row r="28" spans="1:49" ht="16.5">
      <c r="A28" s="137" t="s">
        <v>98</v>
      </c>
      <c r="B28" s="28">
        <v>1113</v>
      </c>
      <c r="C28" s="26">
        <f t="shared" si="16"/>
        <v>0.48594344194656802</v>
      </c>
      <c r="D28" s="143">
        <v>82</v>
      </c>
      <c r="E28" s="26">
        <f t="shared" si="17"/>
        <v>6.4804204370332325E-2</v>
      </c>
      <c r="F28" s="28">
        <v>1031</v>
      </c>
      <c r="G28" s="26">
        <f t="shared" si="18"/>
        <v>1.005814407242644</v>
      </c>
      <c r="H28" s="25">
        <v>38</v>
      </c>
      <c r="I28" s="26">
        <f t="shared" si="19"/>
        <v>2.3824451410658307</v>
      </c>
      <c r="J28" s="25">
        <v>6</v>
      </c>
      <c r="K28" s="26">
        <f t="shared" si="0"/>
        <v>0.98846787479406917</v>
      </c>
      <c r="L28" s="25">
        <v>32</v>
      </c>
      <c r="M28" s="26">
        <f t="shared" si="1"/>
        <v>3.2388663967611335</v>
      </c>
      <c r="N28" s="25">
        <v>128</v>
      </c>
      <c r="O28" s="26">
        <f t="shared" si="2"/>
        <v>1.6243654822335025</v>
      </c>
      <c r="P28" s="143">
        <v>17</v>
      </c>
      <c r="Q28" s="26">
        <f t="shared" si="3"/>
        <v>0.47026279391424619</v>
      </c>
      <c r="R28" s="143">
        <v>111</v>
      </c>
      <c r="S28" s="26">
        <f t="shared" si="4"/>
        <v>2.6025791324736223</v>
      </c>
      <c r="T28" s="143">
        <v>221</v>
      </c>
      <c r="U28" s="26">
        <f t="shared" si="5"/>
        <v>0.77343039126478619</v>
      </c>
      <c r="V28" s="143">
        <v>12</v>
      </c>
      <c r="W28" s="26">
        <f t="shared" si="6"/>
        <v>7.5882129758441885E-2</v>
      </c>
      <c r="X28" s="143">
        <v>209</v>
      </c>
      <c r="Y28" s="26">
        <f t="shared" si="7"/>
        <v>1.6379310344827587</v>
      </c>
      <c r="Z28" s="4">
        <v>514</v>
      </c>
      <c r="AA28" s="64">
        <f t="shared" si="20"/>
        <v>0.61553937535926428</v>
      </c>
      <c r="AB28" s="2">
        <v>35</v>
      </c>
      <c r="AC28" s="64">
        <f t="shared" si="21"/>
        <v>7.4813500630570934E-2</v>
      </c>
      <c r="AD28" s="2">
        <v>479</v>
      </c>
      <c r="AE28" s="64">
        <f t="shared" si="22"/>
        <v>1.3044307072247487</v>
      </c>
      <c r="AF28" s="4">
        <v>203</v>
      </c>
      <c r="AG28" s="64">
        <f t="shared" si="8"/>
        <v>0.23325290129840287</v>
      </c>
      <c r="AH28" s="25">
        <v>12</v>
      </c>
      <c r="AI28" s="64">
        <f t="shared" si="9"/>
        <v>2.4922118380062305E-2</v>
      </c>
      <c r="AJ28" s="25">
        <v>191</v>
      </c>
      <c r="AK28" s="64">
        <f t="shared" si="10"/>
        <v>0.49125514403292175</v>
      </c>
      <c r="AL28" s="4">
        <v>9</v>
      </c>
      <c r="AM28" s="64">
        <f t="shared" si="11"/>
        <v>4.6904315196998121E-2</v>
      </c>
      <c r="AN28" s="2">
        <v>0</v>
      </c>
      <c r="AO28" s="2">
        <v>0</v>
      </c>
      <c r="AP28" s="2">
        <v>9</v>
      </c>
      <c r="AQ28" s="64">
        <f t="shared" si="13"/>
        <v>0.10140845070422536</v>
      </c>
      <c r="AR28" s="65">
        <v>0</v>
      </c>
      <c r="AS28" s="65">
        <v>0</v>
      </c>
      <c r="AT28" s="65">
        <v>0</v>
      </c>
      <c r="AU28" s="65">
        <v>0</v>
      </c>
      <c r="AV28" s="4">
        <v>0</v>
      </c>
      <c r="AW28" s="4">
        <v>0</v>
      </c>
    </row>
    <row r="29" spans="1:49" ht="16.5">
      <c r="A29" s="137" t="s">
        <v>102</v>
      </c>
      <c r="B29" s="28">
        <v>970</v>
      </c>
      <c r="C29" s="26">
        <f t="shared" si="16"/>
        <v>0.42350866009718868</v>
      </c>
      <c r="D29" s="143">
        <v>154</v>
      </c>
      <c r="E29" s="26">
        <f t="shared" si="17"/>
        <v>0.12170545698818509</v>
      </c>
      <c r="F29" s="25">
        <v>816</v>
      </c>
      <c r="G29" s="26">
        <f t="shared" si="18"/>
        <v>0.79606649496605009</v>
      </c>
      <c r="H29" s="25">
        <v>119</v>
      </c>
      <c r="I29" s="26">
        <f t="shared" si="19"/>
        <v>7.460815047021943</v>
      </c>
      <c r="J29" s="25">
        <v>22</v>
      </c>
      <c r="K29" s="26">
        <f t="shared" si="0"/>
        <v>3.6243822075782535</v>
      </c>
      <c r="L29" s="25">
        <v>97</v>
      </c>
      <c r="M29" s="26">
        <f t="shared" si="1"/>
        <v>9.8178137651821853</v>
      </c>
      <c r="N29" s="25">
        <v>803</v>
      </c>
      <c r="O29" s="26">
        <f t="shared" si="2"/>
        <v>10.190355329949238</v>
      </c>
      <c r="P29" s="143">
        <v>125</v>
      </c>
      <c r="Q29" s="26">
        <f t="shared" si="3"/>
        <v>3.4578146611341634</v>
      </c>
      <c r="R29" s="143">
        <v>678</v>
      </c>
      <c r="S29" s="26">
        <f t="shared" si="4"/>
        <v>15.896834701055099</v>
      </c>
      <c r="T29" s="143">
        <v>33</v>
      </c>
      <c r="U29" s="26">
        <f t="shared" si="5"/>
        <v>0.1154896059354658</v>
      </c>
      <c r="V29" s="143">
        <v>2</v>
      </c>
      <c r="W29" s="26">
        <f t="shared" si="6"/>
        <v>1.264702162640698E-2</v>
      </c>
      <c r="X29" s="143">
        <v>31</v>
      </c>
      <c r="Y29" s="26">
        <f t="shared" si="7"/>
        <v>0.24294670846394983</v>
      </c>
      <c r="Z29" s="4">
        <v>7</v>
      </c>
      <c r="AA29" s="64">
        <f t="shared" si="20"/>
        <v>8.3828319601456213E-3</v>
      </c>
      <c r="AB29" s="25">
        <v>1</v>
      </c>
      <c r="AC29" s="64">
        <f t="shared" si="21"/>
        <v>2.137528589444884E-3</v>
      </c>
      <c r="AD29" s="25">
        <v>6</v>
      </c>
      <c r="AE29" s="64">
        <f t="shared" si="22"/>
        <v>1.6339424307616895E-2</v>
      </c>
      <c r="AF29" s="4">
        <v>5</v>
      </c>
      <c r="AG29" s="64">
        <f t="shared" si="8"/>
        <v>5.7451453521774097E-3</v>
      </c>
      <c r="AH29" s="25">
        <v>1</v>
      </c>
      <c r="AI29" s="64">
        <f t="shared" si="9"/>
        <v>2.0768431983385254E-3</v>
      </c>
      <c r="AJ29" s="25">
        <v>4</v>
      </c>
      <c r="AK29" s="64">
        <f t="shared" si="10"/>
        <v>1.0288065843621399E-2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65">
        <v>3</v>
      </c>
      <c r="AS29" s="64">
        <f t="shared" si="14"/>
        <v>0.23659305993690852</v>
      </c>
      <c r="AT29" s="4">
        <v>3</v>
      </c>
      <c r="AU29" s="64">
        <f t="shared" si="15"/>
        <v>0.23942537909018355</v>
      </c>
      <c r="AV29" s="4">
        <v>0</v>
      </c>
      <c r="AW29" s="4">
        <v>0</v>
      </c>
    </row>
    <row r="30" spans="1:49" ht="16.5">
      <c r="A30" s="137" t="s">
        <v>99</v>
      </c>
      <c r="B30" s="28">
        <v>793</v>
      </c>
      <c r="C30" s="26">
        <f t="shared" si="16"/>
        <v>0.34622924480110379</v>
      </c>
      <c r="D30" s="143">
        <v>577</v>
      </c>
      <c r="E30" s="26">
        <f t="shared" si="17"/>
        <v>0.45600031611807007</v>
      </c>
      <c r="F30" s="25">
        <v>216</v>
      </c>
      <c r="G30" s="26">
        <f t="shared" si="18"/>
        <v>0.21072348396160151</v>
      </c>
      <c r="H30" s="25">
        <v>3</v>
      </c>
      <c r="I30" s="26">
        <f t="shared" si="19"/>
        <v>0.18808777429467086</v>
      </c>
      <c r="J30" s="25">
        <v>2</v>
      </c>
      <c r="K30" s="26">
        <f t="shared" si="0"/>
        <v>0.32948929159802309</v>
      </c>
      <c r="L30" s="25">
        <v>1</v>
      </c>
      <c r="M30" s="26">
        <f t="shared" si="1"/>
        <v>0.10121457489878542</v>
      </c>
      <c r="N30" s="25">
        <v>4</v>
      </c>
      <c r="O30" s="26">
        <f t="shared" si="2"/>
        <v>5.0761421319796954E-2</v>
      </c>
      <c r="P30" s="143">
        <v>2</v>
      </c>
      <c r="Q30" s="26">
        <f t="shared" si="3"/>
        <v>5.5325034578146609E-2</v>
      </c>
      <c r="R30" s="143">
        <v>2</v>
      </c>
      <c r="S30" s="26">
        <f t="shared" si="4"/>
        <v>4.6893317702227433E-2</v>
      </c>
      <c r="T30" s="143">
        <v>14</v>
      </c>
      <c r="U30" s="26">
        <f t="shared" si="5"/>
        <v>4.8995590396864283E-2</v>
      </c>
      <c r="V30" s="143">
        <v>8</v>
      </c>
      <c r="W30" s="26">
        <f t="shared" si="6"/>
        <v>5.0588086505627919E-2</v>
      </c>
      <c r="X30" s="143">
        <v>6</v>
      </c>
      <c r="Y30" s="26">
        <f t="shared" si="7"/>
        <v>4.7021943573667714E-2</v>
      </c>
      <c r="Z30" s="4">
        <v>116</v>
      </c>
      <c r="AA30" s="64">
        <f t="shared" si="20"/>
        <v>0.13891550105384173</v>
      </c>
      <c r="AB30" s="25">
        <v>92</v>
      </c>
      <c r="AC30" s="64">
        <f t="shared" si="21"/>
        <v>0.19665263022892931</v>
      </c>
      <c r="AD30" s="25">
        <v>24</v>
      </c>
      <c r="AE30" s="64">
        <f t="shared" si="22"/>
        <v>6.5357697230467582E-2</v>
      </c>
      <c r="AF30" s="4">
        <v>464</v>
      </c>
      <c r="AG30" s="64">
        <f t="shared" si="8"/>
        <v>0.53314948868206369</v>
      </c>
      <c r="AH30" s="25">
        <v>319</v>
      </c>
      <c r="AI30" s="64">
        <f t="shared" si="9"/>
        <v>0.66251298026998962</v>
      </c>
      <c r="AJ30" s="25">
        <v>145</v>
      </c>
      <c r="AK30" s="64">
        <f t="shared" si="10"/>
        <v>0.37294238683127573</v>
      </c>
      <c r="AL30" s="4">
        <v>141</v>
      </c>
      <c r="AM30" s="64">
        <f t="shared" si="11"/>
        <v>0.73483427141963731</v>
      </c>
      <c r="AN30" s="25">
        <v>103</v>
      </c>
      <c r="AO30" s="64">
        <f t="shared" si="12"/>
        <v>0.99873945505672446</v>
      </c>
      <c r="AP30" s="25">
        <v>38</v>
      </c>
      <c r="AQ30" s="64">
        <f t="shared" si="13"/>
        <v>0.42816901408450703</v>
      </c>
      <c r="AR30" s="65">
        <v>51</v>
      </c>
      <c r="AS30" s="64">
        <f t="shared" si="14"/>
        <v>4.0220820189274447</v>
      </c>
      <c r="AT30" s="4">
        <v>51</v>
      </c>
      <c r="AU30" s="64">
        <f t="shared" si="15"/>
        <v>4.0702314445331202</v>
      </c>
      <c r="AV30" s="4">
        <v>0</v>
      </c>
      <c r="AW30" s="4">
        <v>0</v>
      </c>
    </row>
    <row r="31" spans="1:49" ht="16.5">
      <c r="A31" s="137" t="s">
        <v>232</v>
      </c>
      <c r="B31" s="28">
        <v>762</v>
      </c>
      <c r="C31" s="26">
        <f t="shared" si="16"/>
        <v>0.33269443195263693</v>
      </c>
      <c r="D31" s="143">
        <v>581</v>
      </c>
      <c r="E31" s="26">
        <f t="shared" si="17"/>
        <v>0.45916149681906199</v>
      </c>
      <c r="F31" s="25">
        <v>181</v>
      </c>
      <c r="G31" s="26">
        <f t="shared" si="18"/>
        <v>0.17657847498634199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9</v>
      </c>
      <c r="O31" s="26">
        <f t="shared" si="2"/>
        <v>0.11421319796954316</v>
      </c>
      <c r="P31" s="143">
        <v>6</v>
      </c>
      <c r="Q31" s="26">
        <f t="shared" si="3"/>
        <v>0.16597510373443983</v>
      </c>
      <c r="R31" s="143">
        <v>3</v>
      </c>
      <c r="S31" s="26">
        <f t="shared" si="4"/>
        <v>7.0339976553341149E-2</v>
      </c>
      <c r="T31" s="143">
        <v>281</v>
      </c>
      <c r="U31" s="26">
        <f t="shared" si="5"/>
        <v>0.98341149296563313</v>
      </c>
      <c r="V31" s="143">
        <v>206</v>
      </c>
      <c r="W31" s="26">
        <f t="shared" si="6"/>
        <v>1.3026432275199191</v>
      </c>
      <c r="X31" s="143">
        <v>75</v>
      </c>
      <c r="Y31" s="26">
        <f t="shared" si="7"/>
        <v>0.58777429467084641</v>
      </c>
      <c r="Z31" s="67">
        <v>401</v>
      </c>
      <c r="AA31" s="64">
        <f t="shared" si="20"/>
        <v>0.48021651657405634</v>
      </c>
      <c r="AB31" s="159">
        <v>319</v>
      </c>
      <c r="AC31" s="64">
        <f t="shared" si="21"/>
        <v>0.6818716200329179</v>
      </c>
      <c r="AD31" s="25">
        <v>82</v>
      </c>
      <c r="AE31" s="64">
        <f t="shared" si="22"/>
        <v>0.22330546553743091</v>
      </c>
      <c r="AF31" s="4">
        <v>66</v>
      </c>
      <c r="AG31" s="64">
        <f t="shared" si="8"/>
        <v>7.5835918648741812E-2</v>
      </c>
      <c r="AH31" s="25">
        <v>47</v>
      </c>
      <c r="AI31" s="64">
        <f t="shared" si="9"/>
        <v>9.7611630321910697E-2</v>
      </c>
      <c r="AJ31" s="25">
        <v>19</v>
      </c>
      <c r="AK31" s="64">
        <f t="shared" si="10"/>
        <v>4.8868312757201646E-2</v>
      </c>
      <c r="AL31" s="4">
        <v>5</v>
      </c>
      <c r="AM31" s="64">
        <f t="shared" si="11"/>
        <v>2.6057952887221181E-2</v>
      </c>
      <c r="AN31" s="25">
        <v>3</v>
      </c>
      <c r="AO31" s="64">
        <f t="shared" si="12"/>
        <v>2.9089498690972559E-2</v>
      </c>
      <c r="AP31" s="25">
        <v>2</v>
      </c>
      <c r="AQ31" s="64">
        <f t="shared" si="13"/>
        <v>2.2535211267605635E-2</v>
      </c>
      <c r="AR31" s="65">
        <v>0</v>
      </c>
      <c r="AS31" s="65">
        <v>0</v>
      </c>
      <c r="AT31" s="65">
        <v>0</v>
      </c>
      <c r="AU31" s="65">
        <v>0</v>
      </c>
      <c r="AV31" s="4">
        <v>0</v>
      </c>
      <c r="AW31" s="4">
        <v>0</v>
      </c>
    </row>
    <row r="32" spans="1:49" ht="16.5">
      <c r="A32" s="137" t="s">
        <v>101</v>
      </c>
      <c r="B32" s="28">
        <v>738</v>
      </c>
      <c r="C32" s="26">
        <f t="shared" si="16"/>
        <v>0.32221586716672707</v>
      </c>
      <c r="D32" s="143">
        <v>496</v>
      </c>
      <c r="E32" s="26">
        <f t="shared" si="17"/>
        <v>0.39198640692298575</v>
      </c>
      <c r="F32" s="25">
        <v>242</v>
      </c>
      <c r="G32" s="26">
        <f t="shared" si="18"/>
        <v>0.23608834777179427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15</v>
      </c>
      <c r="O32" s="26">
        <f t="shared" si="2"/>
        <v>0.19035532994923859</v>
      </c>
      <c r="P32" s="143">
        <v>13</v>
      </c>
      <c r="Q32" s="26">
        <f t="shared" si="3"/>
        <v>0.35961272475795297</v>
      </c>
      <c r="R32" s="143">
        <v>2</v>
      </c>
      <c r="S32" s="26">
        <f t="shared" si="4"/>
        <v>4.6893317702227433E-2</v>
      </c>
      <c r="T32" s="143">
        <v>91</v>
      </c>
      <c r="U32" s="26">
        <f t="shared" si="5"/>
        <v>0.31847133757961787</v>
      </c>
      <c r="V32" s="143">
        <v>74</v>
      </c>
      <c r="W32" s="26">
        <f t="shared" si="6"/>
        <v>0.46793980017705833</v>
      </c>
      <c r="X32" s="143">
        <v>17</v>
      </c>
      <c r="Y32" s="26">
        <f t="shared" si="7"/>
        <v>0.13322884012539185</v>
      </c>
      <c r="Z32" s="4">
        <v>287</v>
      </c>
      <c r="AA32" s="64">
        <f t="shared" si="20"/>
        <v>0.34369611036597053</v>
      </c>
      <c r="AB32" s="25">
        <v>212</v>
      </c>
      <c r="AC32" s="64">
        <f t="shared" si="21"/>
        <v>0.45315606096231537</v>
      </c>
      <c r="AD32" s="25">
        <v>75</v>
      </c>
      <c r="AE32" s="64">
        <f t="shared" si="22"/>
        <v>0.20424280384521121</v>
      </c>
      <c r="AF32" s="4">
        <v>298</v>
      </c>
      <c r="AG32" s="64">
        <f t="shared" si="8"/>
        <v>0.34241066298977363</v>
      </c>
      <c r="AH32" s="25">
        <v>172</v>
      </c>
      <c r="AI32" s="64">
        <f t="shared" si="9"/>
        <v>0.3572170301142264</v>
      </c>
      <c r="AJ32" s="25">
        <v>126</v>
      </c>
      <c r="AK32" s="64">
        <f t="shared" si="10"/>
        <v>0.32407407407407407</v>
      </c>
      <c r="AL32" s="4">
        <v>47</v>
      </c>
      <c r="AM32" s="64">
        <f t="shared" si="11"/>
        <v>0.24494475713987912</v>
      </c>
      <c r="AN32" s="25">
        <v>25</v>
      </c>
      <c r="AO32" s="64">
        <f t="shared" si="12"/>
        <v>0.24241248909143798</v>
      </c>
      <c r="AP32" s="25">
        <v>22</v>
      </c>
      <c r="AQ32" s="64">
        <f t="shared" si="13"/>
        <v>0.24788732394366197</v>
      </c>
      <c r="AR32" s="65">
        <v>0</v>
      </c>
      <c r="AS32" s="65">
        <v>0</v>
      </c>
      <c r="AT32" s="65">
        <v>0</v>
      </c>
      <c r="AU32" s="65">
        <v>0</v>
      </c>
      <c r="AV32" s="4">
        <v>0</v>
      </c>
      <c r="AW32" s="4">
        <v>0</v>
      </c>
    </row>
    <row r="33" spans="1:49" ht="16.5">
      <c r="A33" s="137" t="s">
        <v>100</v>
      </c>
      <c r="B33" s="28">
        <v>672</v>
      </c>
      <c r="C33" s="26">
        <f t="shared" si="16"/>
        <v>0.29339981400547505</v>
      </c>
      <c r="D33" s="143">
        <v>525</v>
      </c>
      <c r="E33" s="26">
        <f t="shared" si="17"/>
        <v>0.41490496700517643</v>
      </c>
      <c r="F33" s="25">
        <v>147</v>
      </c>
      <c r="G33" s="26">
        <f t="shared" si="18"/>
        <v>0.14340903769608992</v>
      </c>
      <c r="H33" s="25">
        <v>1</v>
      </c>
      <c r="I33" s="26">
        <f t="shared" si="19"/>
        <v>6.269592476489029E-2</v>
      </c>
      <c r="J33" s="25">
        <v>0</v>
      </c>
      <c r="K33" s="25">
        <v>0</v>
      </c>
      <c r="L33" s="25">
        <v>1</v>
      </c>
      <c r="M33" s="26">
        <f t="shared" si="1"/>
        <v>0.10121457489878542</v>
      </c>
      <c r="N33" s="25">
        <v>32</v>
      </c>
      <c r="O33" s="26">
        <f t="shared" si="2"/>
        <v>0.40609137055837563</v>
      </c>
      <c r="P33" s="143">
        <v>32</v>
      </c>
      <c r="Q33" s="26">
        <f t="shared" si="3"/>
        <v>0.88520055325034575</v>
      </c>
      <c r="R33" s="143">
        <v>0</v>
      </c>
      <c r="S33" s="143">
        <v>0</v>
      </c>
      <c r="T33" s="143">
        <v>115</v>
      </c>
      <c r="U33" s="26">
        <f t="shared" si="5"/>
        <v>0.40246377825995661</v>
      </c>
      <c r="V33" s="143">
        <v>94</v>
      </c>
      <c r="W33" s="26">
        <f t="shared" si="6"/>
        <v>0.59441001644112812</v>
      </c>
      <c r="X33" s="143">
        <v>21</v>
      </c>
      <c r="Y33" s="26">
        <f t="shared" si="7"/>
        <v>0.16457680250783699</v>
      </c>
      <c r="Z33" s="4">
        <v>221</v>
      </c>
      <c r="AA33" s="64">
        <f t="shared" si="20"/>
        <v>0.26465798045602607</v>
      </c>
      <c r="AB33" s="25">
        <v>170</v>
      </c>
      <c r="AC33" s="64">
        <f t="shared" si="21"/>
        <v>0.36337986020563023</v>
      </c>
      <c r="AD33" s="25">
        <v>51</v>
      </c>
      <c r="AE33" s="64">
        <f t="shared" si="22"/>
        <v>0.1388851066147436</v>
      </c>
      <c r="AF33" s="4">
        <v>269</v>
      </c>
      <c r="AG33" s="64">
        <f t="shared" si="8"/>
        <v>0.30908881994714466</v>
      </c>
      <c r="AH33" s="25">
        <v>205</v>
      </c>
      <c r="AI33" s="64">
        <f t="shared" si="9"/>
        <v>0.42575285565939774</v>
      </c>
      <c r="AJ33" s="25">
        <v>64</v>
      </c>
      <c r="AK33" s="64">
        <f t="shared" si="10"/>
        <v>0.16460905349794239</v>
      </c>
      <c r="AL33" s="4">
        <v>34</v>
      </c>
      <c r="AM33" s="64">
        <f t="shared" si="11"/>
        <v>0.17719407963310402</v>
      </c>
      <c r="AN33" s="25">
        <v>24</v>
      </c>
      <c r="AO33" s="64">
        <f t="shared" si="12"/>
        <v>0.23271598952778047</v>
      </c>
      <c r="AP33" s="25">
        <v>10</v>
      </c>
      <c r="AQ33" s="64">
        <f t="shared" si="13"/>
        <v>0.11267605633802817</v>
      </c>
      <c r="AR33" s="65">
        <v>0</v>
      </c>
      <c r="AS33" s="65">
        <v>0</v>
      </c>
      <c r="AT33" s="65">
        <v>0</v>
      </c>
      <c r="AU33" s="65">
        <v>0</v>
      </c>
      <c r="AV33" s="4">
        <v>0</v>
      </c>
      <c r="AW33" s="4">
        <v>0</v>
      </c>
    </row>
    <row r="34" spans="1:49" ht="16.5">
      <c r="A34" s="137" t="s">
        <v>353</v>
      </c>
      <c r="B34" s="28">
        <v>653</v>
      </c>
      <c r="C34" s="26">
        <f t="shared" si="16"/>
        <v>0.28510428354996309</v>
      </c>
      <c r="D34" s="143">
        <v>74</v>
      </c>
      <c r="E34" s="26">
        <f t="shared" si="17"/>
        <v>5.8481842968348678E-2</v>
      </c>
      <c r="F34" s="25">
        <v>579</v>
      </c>
      <c r="G34" s="26">
        <f t="shared" si="18"/>
        <v>0.56485600561929294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24</v>
      </c>
      <c r="O34" s="26">
        <f t="shared" si="2"/>
        <v>0.3045685279187817</v>
      </c>
      <c r="P34" s="143">
        <v>3</v>
      </c>
      <c r="Q34" s="26">
        <f t="shared" si="3"/>
        <v>8.2987551867219914E-2</v>
      </c>
      <c r="R34" s="143">
        <v>21</v>
      </c>
      <c r="S34" s="26">
        <f t="shared" si="4"/>
        <v>0.49237983587338802</v>
      </c>
      <c r="T34" s="143">
        <v>94</v>
      </c>
      <c r="U34" s="26">
        <f t="shared" si="5"/>
        <v>0.32897039266466016</v>
      </c>
      <c r="V34" s="143">
        <v>6</v>
      </c>
      <c r="W34" s="26">
        <f t="shared" si="6"/>
        <v>3.7941064879220943E-2</v>
      </c>
      <c r="X34" s="143">
        <v>88</v>
      </c>
      <c r="Y34" s="26">
        <f t="shared" si="7"/>
        <v>0.68965517241379315</v>
      </c>
      <c r="Z34" s="4">
        <v>306</v>
      </c>
      <c r="AA34" s="64">
        <f t="shared" si="20"/>
        <v>0.36644951140065146</v>
      </c>
      <c r="AB34" s="25">
        <v>30</v>
      </c>
      <c r="AC34" s="64">
        <f t="shared" si="21"/>
        <v>6.4125857683346513E-2</v>
      </c>
      <c r="AD34" s="25">
        <v>276</v>
      </c>
      <c r="AE34" s="64">
        <f t="shared" si="22"/>
        <v>0.75161351815037714</v>
      </c>
      <c r="AF34" s="4">
        <v>221</v>
      </c>
      <c r="AG34" s="64">
        <f t="shared" si="8"/>
        <v>0.25393542456624152</v>
      </c>
      <c r="AH34" s="25">
        <v>32</v>
      </c>
      <c r="AI34" s="64">
        <f t="shared" si="9"/>
        <v>6.6458982346832812E-2</v>
      </c>
      <c r="AJ34" s="25">
        <v>189</v>
      </c>
      <c r="AK34" s="64">
        <f t="shared" si="10"/>
        <v>0.4861111111111111</v>
      </c>
      <c r="AL34" s="4">
        <v>7</v>
      </c>
      <c r="AM34" s="64">
        <f t="shared" si="11"/>
        <v>3.6481134042109654E-2</v>
      </c>
      <c r="AN34" s="25">
        <v>2</v>
      </c>
      <c r="AO34" s="64">
        <f t="shared" si="12"/>
        <v>1.9392999127315038E-2</v>
      </c>
      <c r="AP34" s="25">
        <v>5</v>
      </c>
      <c r="AQ34" s="64">
        <f t="shared" si="13"/>
        <v>5.6338028169014086E-2</v>
      </c>
      <c r="AR34" s="65">
        <v>1</v>
      </c>
      <c r="AS34" s="64">
        <f t="shared" si="14"/>
        <v>7.8864353312302835E-2</v>
      </c>
      <c r="AT34" s="4">
        <v>1</v>
      </c>
      <c r="AU34" s="64">
        <f t="shared" si="15"/>
        <v>7.9808459696727854E-2</v>
      </c>
      <c r="AV34" s="4">
        <v>0</v>
      </c>
      <c r="AW34" s="4">
        <v>0</v>
      </c>
    </row>
    <row r="35" spans="1:49" ht="16.5">
      <c r="A35" s="137" t="s">
        <v>97</v>
      </c>
      <c r="B35" s="28">
        <v>581</v>
      </c>
      <c r="C35" s="26">
        <f t="shared" si="16"/>
        <v>0.25366858919223362</v>
      </c>
      <c r="D35" s="143">
        <v>438</v>
      </c>
      <c r="E35" s="26">
        <f t="shared" si="17"/>
        <v>0.34614928675860435</v>
      </c>
      <c r="F35" s="25">
        <v>143</v>
      </c>
      <c r="G35" s="26">
        <f t="shared" si="18"/>
        <v>0.13950675095606024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4</v>
      </c>
      <c r="O35" s="26">
        <f t="shared" si="2"/>
        <v>5.0761421319796954E-2</v>
      </c>
      <c r="P35" s="143">
        <v>3</v>
      </c>
      <c r="Q35" s="26">
        <f t="shared" si="3"/>
        <v>8.2987551867219914E-2</v>
      </c>
      <c r="R35" s="143">
        <v>1</v>
      </c>
      <c r="S35" s="26">
        <f t="shared" si="4"/>
        <v>2.3446658851113716E-2</v>
      </c>
      <c r="T35" s="143">
        <v>29</v>
      </c>
      <c r="U35" s="26">
        <f t="shared" si="5"/>
        <v>0.10149086582207602</v>
      </c>
      <c r="V35" s="143">
        <v>25</v>
      </c>
      <c r="W35" s="26">
        <f t="shared" si="6"/>
        <v>0.15808777033008728</v>
      </c>
      <c r="X35" s="143">
        <v>4</v>
      </c>
      <c r="Y35" s="26">
        <f t="shared" si="7"/>
        <v>3.1347962382445145E-2</v>
      </c>
      <c r="Z35" s="4">
        <v>173</v>
      </c>
      <c r="AA35" s="64">
        <f t="shared" si="20"/>
        <v>0.20717570415788467</v>
      </c>
      <c r="AB35" s="25">
        <v>131</v>
      </c>
      <c r="AC35" s="64">
        <f t="shared" si="21"/>
        <v>0.28001624521727975</v>
      </c>
      <c r="AD35" s="25">
        <v>42</v>
      </c>
      <c r="AE35" s="64">
        <f t="shared" si="22"/>
        <v>0.11437597015331827</v>
      </c>
      <c r="AF35" s="4">
        <v>320</v>
      </c>
      <c r="AG35" s="64">
        <f t="shared" si="8"/>
        <v>0.36768930253935422</v>
      </c>
      <c r="AH35" s="25">
        <v>236</v>
      </c>
      <c r="AI35" s="64">
        <f t="shared" si="9"/>
        <v>0.49013499480789202</v>
      </c>
      <c r="AJ35" s="25">
        <v>84</v>
      </c>
      <c r="AK35" s="64">
        <f t="shared" si="10"/>
        <v>0.21604938271604937</v>
      </c>
      <c r="AL35" s="4">
        <v>51</v>
      </c>
      <c r="AM35" s="64">
        <f t="shared" si="11"/>
        <v>0.26579111944965605</v>
      </c>
      <c r="AN35" s="25">
        <v>39</v>
      </c>
      <c r="AO35" s="64">
        <f t="shared" si="12"/>
        <v>0.3781634829826433</v>
      </c>
      <c r="AP35" s="25">
        <v>12</v>
      </c>
      <c r="AQ35" s="64">
        <f t="shared" si="13"/>
        <v>0.13521126760563379</v>
      </c>
      <c r="AR35" s="65">
        <v>4</v>
      </c>
      <c r="AS35" s="64">
        <f t="shared" si="14"/>
        <v>0.31545741324921134</v>
      </c>
      <c r="AT35" s="4">
        <v>4</v>
      </c>
      <c r="AU35" s="64">
        <f t="shared" si="15"/>
        <v>0.31923383878691142</v>
      </c>
      <c r="AV35" s="4">
        <v>0</v>
      </c>
      <c r="AW35" s="4">
        <v>0</v>
      </c>
    </row>
    <row r="36" spans="1:49" ht="16.5">
      <c r="A36" s="137" t="s">
        <v>233</v>
      </c>
      <c r="B36" s="28">
        <v>551</v>
      </c>
      <c r="C36" s="26">
        <f t="shared" si="16"/>
        <v>0.24057038320984633</v>
      </c>
      <c r="D36" s="143">
        <v>295</v>
      </c>
      <c r="E36" s="26">
        <f t="shared" si="17"/>
        <v>0.23313707669814676</v>
      </c>
      <c r="F36" s="25">
        <v>256</v>
      </c>
      <c r="G36" s="26">
        <f t="shared" si="18"/>
        <v>0.24974635136189807</v>
      </c>
      <c r="H36" s="25">
        <v>1</v>
      </c>
      <c r="I36" s="26">
        <f t="shared" si="19"/>
        <v>6.269592476489029E-2</v>
      </c>
      <c r="J36" s="25">
        <v>0</v>
      </c>
      <c r="K36" s="25">
        <v>0</v>
      </c>
      <c r="L36" s="25">
        <v>1</v>
      </c>
      <c r="M36" s="26">
        <f t="shared" si="1"/>
        <v>0.10121457489878542</v>
      </c>
      <c r="N36" s="25">
        <v>10</v>
      </c>
      <c r="O36" s="26">
        <f t="shared" si="2"/>
        <v>0.12690355329949238</v>
      </c>
      <c r="P36" s="143">
        <v>5</v>
      </c>
      <c r="Q36" s="26">
        <f t="shared" si="3"/>
        <v>0.13831258644536654</v>
      </c>
      <c r="R36" s="143">
        <v>5</v>
      </c>
      <c r="S36" s="26">
        <f t="shared" si="4"/>
        <v>0.11723329425556857</v>
      </c>
      <c r="T36" s="143">
        <v>56</v>
      </c>
      <c r="U36" s="26">
        <f t="shared" si="5"/>
        <v>0.19598236158745713</v>
      </c>
      <c r="V36" s="143">
        <v>33</v>
      </c>
      <c r="W36" s="26">
        <f t="shared" si="6"/>
        <v>0.20867585683571518</v>
      </c>
      <c r="X36" s="143">
        <v>23</v>
      </c>
      <c r="Y36" s="26">
        <f t="shared" si="7"/>
        <v>0.18025078369905956</v>
      </c>
      <c r="Z36" s="4">
        <v>199</v>
      </c>
      <c r="AA36" s="64">
        <f t="shared" si="20"/>
        <v>0.23831193715271123</v>
      </c>
      <c r="AB36" s="25">
        <v>107</v>
      </c>
      <c r="AC36" s="64">
        <f t="shared" si="21"/>
        <v>0.22871555907060256</v>
      </c>
      <c r="AD36" s="25">
        <v>92</v>
      </c>
      <c r="AE36" s="64">
        <f t="shared" si="22"/>
        <v>0.25053783938345908</v>
      </c>
      <c r="AF36" s="4">
        <v>263</v>
      </c>
      <c r="AG36" s="64">
        <f t="shared" si="8"/>
        <v>0.30219464552453179</v>
      </c>
      <c r="AH36" s="25">
        <v>136</v>
      </c>
      <c r="AI36" s="64">
        <f t="shared" si="9"/>
        <v>0.28245067497403942</v>
      </c>
      <c r="AJ36" s="25">
        <v>127</v>
      </c>
      <c r="AK36" s="64">
        <f t="shared" si="10"/>
        <v>0.32664609053497945</v>
      </c>
      <c r="AL36" s="4">
        <v>20</v>
      </c>
      <c r="AM36" s="64">
        <f t="shared" si="11"/>
        <v>0.10423181154888472</v>
      </c>
      <c r="AN36" s="25">
        <v>12</v>
      </c>
      <c r="AO36" s="64">
        <f t="shared" si="12"/>
        <v>0.11635799476389024</v>
      </c>
      <c r="AP36" s="25">
        <v>8</v>
      </c>
      <c r="AQ36" s="64">
        <f t="shared" si="13"/>
        <v>9.014084507042254E-2</v>
      </c>
      <c r="AR36" s="65">
        <v>2</v>
      </c>
      <c r="AS36" s="64">
        <f t="shared" si="14"/>
        <v>0.15772870662460567</v>
      </c>
      <c r="AT36" s="4">
        <v>2</v>
      </c>
      <c r="AU36" s="64">
        <f t="shared" si="15"/>
        <v>0.15961691939345571</v>
      </c>
      <c r="AV36" s="4">
        <v>0</v>
      </c>
      <c r="AW36" s="4">
        <v>0</v>
      </c>
    </row>
    <row r="37" spans="1:49" ht="16.5">
      <c r="A37" s="148" t="s">
        <v>436</v>
      </c>
      <c r="B37" s="28">
        <v>496</v>
      </c>
      <c r="C37" s="26">
        <f t="shared" si="16"/>
        <v>0.21655700557546967</v>
      </c>
      <c r="D37" s="143">
        <v>359</v>
      </c>
      <c r="E37" s="26">
        <f t="shared" si="17"/>
        <v>0.28371596791401588</v>
      </c>
      <c r="F37" s="25">
        <v>137</v>
      </c>
      <c r="G37" s="26">
        <f t="shared" si="18"/>
        <v>0.13365332084601575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143">
        <v>3</v>
      </c>
      <c r="U37" s="26">
        <f t="shared" si="5"/>
        <v>1.0499055085042347E-2</v>
      </c>
      <c r="V37" s="143">
        <v>2</v>
      </c>
      <c r="W37" s="26">
        <f t="shared" si="6"/>
        <v>1.264702162640698E-2</v>
      </c>
      <c r="X37" s="143">
        <v>1</v>
      </c>
      <c r="Y37" s="26">
        <f t="shared" si="7"/>
        <v>7.8369905956112863E-3</v>
      </c>
      <c r="Z37" s="4">
        <v>78</v>
      </c>
      <c r="AA37" s="64">
        <f t="shared" si="20"/>
        <v>9.3408698984479774E-2</v>
      </c>
      <c r="AB37" s="25">
        <v>56</v>
      </c>
      <c r="AC37" s="64">
        <f t="shared" si="21"/>
        <v>0.1197016010089135</v>
      </c>
      <c r="AD37" s="25">
        <v>22</v>
      </c>
      <c r="AE37" s="64">
        <f t="shared" si="22"/>
        <v>5.9911222461261945E-2</v>
      </c>
      <c r="AF37" s="4">
        <v>327</v>
      </c>
      <c r="AG37" s="64">
        <f t="shared" si="8"/>
        <v>0.37573250603240266</v>
      </c>
      <c r="AH37" s="25">
        <v>231</v>
      </c>
      <c r="AI37" s="64">
        <f t="shared" si="9"/>
        <v>0.47975077881619932</v>
      </c>
      <c r="AJ37" s="25">
        <v>96</v>
      </c>
      <c r="AK37" s="64">
        <f t="shared" si="10"/>
        <v>0.24691358024691357</v>
      </c>
      <c r="AL37" s="4">
        <v>87</v>
      </c>
      <c r="AM37" s="64">
        <f t="shared" si="11"/>
        <v>0.45340838023764851</v>
      </c>
      <c r="AN37" s="25">
        <v>69</v>
      </c>
      <c r="AO37" s="64">
        <f t="shared" si="12"/>
        <v>0.66905846989236883</v>
      </c>
      <c r="AP37" s="25">
        <v>18</v>
      </c>
      <c r="AQ37" s="64">
        <f t="shared" si="13"/>
        <v>0.20281690140845071</v>
      </c>
      <c r="AR37" s="65">
        <v>1</v>
      </c>
      <c r="AS37" s="64">
        <f t="shared" si="14"/>
        <v>7.8864353312302835E-2</v>
      </c>
      <c r="AT37" s="4">
        <v>1</v>
      </c>
      <c r="AU37" s="64">
        <f t="shared" si="15"/>
        <v>7.9808459696727854E-2</v>
      </c>
      <c r="AV37" s="4">
        <v>0</v>
      </c>
      <c r="AW37" s="4">
        <v>0</v>
      </c>
    </row>
    <row r="38" spans="1:49" ht="16.5">
      <c r="A38" s="148" t="s">
        <v>437</v>
      </c>
      <c r="B38" s="28">
        <v>405</v>
      </c>
      <c r="C38" s="26">
        <f t="shared" si="16"/>
        <v>0.17682578076222827</v>
      </c>
      <c r="D38" s="143">
        <v>166</v>
      </c>
      <c r="E38" s="26">
        <f t="shared" si="17"/>
        <v>0.13118899909116055</v>
      </c>
      <c r="F38" s="25">
        <v>239</v>
      </c>
      <c r="G38" s="26">
        <f t="shared" si="18"/>
        <v>0.23316163271677204</v>
      </c>
      <c r="H38" s="25">
        <v>23</v>
      </c>
      <c r="I38" s="26">
        <f t="shared" si="19"/>
        <v>1.4420062695924765</v>
      </c>
      <c r="J38" s="25">
        <v>8</v>
      </c>
      <c r="K38" s="26">
        <f t="shared" si="0"/>
        <v>1.3179571663920924</v>
      </c>
      <c r="L38" s="25">
        <v>15</v>
      </c>
      <c r="M38" s="26">
        <f t="shared" si="1"/>
        <v>1.5182186234817814</v>
      </c>
      <c r="N38" s="25">
        <v>111</v>
      </c>
      <c r="O38" s="26">
        <f t="shared" si="2"/>
        <v>1.4086294416243654</v>
      </c>
      <c r="P38" s="143">
        <v>13</v>
      </c>
      <c r="Q38" s="26">
        <f t="shared" si="3"/>
        <v>0.35961272475795297</v>
      </c>
      <c r="R38" s="143">
        <v>98</v>
      </c>
      <c r="S38" s="26">
        <f t="shared" si="4"/>
        <v>2.2977725674091443</v>
      </c>
      <c r="T38" s="143">
        <v>8</v>
      </c>
      <c r="U38" s="26">
        <f t="shared" si="5"/>
        <v>2.7997480226779593E-2</v>
      </c>
      <c r="V38" s="143">
        <v>1</v>
      </c>
      <c r="W38" s="26">
        <f t="shared" si="6"/>
        <v>6.3235108132034899E-3</v>
      </c>
      <c r="X38" s="143">
        <v>7</v>
      </c>
      <c r="Y38" s="26">
        <f t="shared" si="7"/>
        <v>5.4858934169278999E-2</v>
      </c>
      <c r="Z38" s="4">
        <v>90</v>
      </c>
      <c r="AA38" s="64">
        <f t="shared" si="20"/>
        <v>0.10777926805901515</v>
      </c>
      <c r="AB38" s="25">
        <v>40</v>
      </c>
      <c r="AC38" s="64">
        <f t="shared" si="21"/>
        <v>8.5501143577795355E-2</v>
      </c>
      <c r="AD38" s="25">
        <v>50</v>
      </c>
      <c r="AE38" s="64">
        <f t="shared" si="22"/>
        <v>0.13616186923014079</v>
      </c>
      <c r="AF38" s="4">
        <v>164</v>
      </c>
      <c r="AG38" s="64">
        <f t="shared" si="8"/>
        <v>0.18844076755141903</v>
      </c>
      <c r="AH38" s="25">
        <v>98</v>
      </c>
      <c r="AI38" s="64">
        <f t="shared" si="9"/>
        <v>0.20353063343717548</v>
      </c>
      <c r="AJ38" s="25">
        <v>66</v>
      </c>
      <c r="AK38" s="64">
        <f t="shared" si="10"/>
        <v>0.16975308641975309</v>
      </c>
      <c r="AL38" s="4">
        <v>9</v>
      </c>
      <c r="AM38" s="64">
        <f t="shared" si="11"/>
        <v>4.6904315196998121E-2</v>
      </c>
      <c r="AN38" s="25">
        <v>6</v>
      </c>
      <c r="AO38" s="64">
        <f t="shared" si="12"/>
        <v>5.8178997381945118E-2</v>
      </c>
      <c r="AP38" s="25">
        <v>3</v>
      </c>
      <c r="AQ38" s="64">
        <f t="shared" si="13"/>
        <v>3.3802816901408447E-2</v>
      </c>
      <c r="AR38" s="65">
        <v>0</v>
      </c>
      <c r="AS38" s="65">
        <v>0</v>
      </c>
      <c r="AT38" s="65">
        <v>0</v>
      </c>
      <c r="AU38" s="65">
        <v>0</v>
      </c>
      <c r="AV38" s="4">
        <v>0</v>
      </c>
      <c r="AW38" s="4">
        <v>0</v>
      </c>
    </row>
    <row r="39" spans="1:49" ht="16.5">
      <c r="A39" s="137" t="s">
        <v>95</v>
      </c>
      <c r="B39" s="28">
        <v>322</v>
      </c>
      <c r="C39" s="26">
        <f t="shared" si="16"/>
        <v>0.14058741087762347</v>
      </c>
      <c r="D39" s="143">
        <v>63</v>
      </c>
      <c r="E39" s="26">
        <f t="shared" si="17"/>
        <v>4.9788596040621171E-2</v>
      </c>
      <c r="F39" s="25">
        <v>259</v>
      </c>
      <c r="G39" s="26">
        <f t="shared" si="18"/>
        <v>0.25267306641692033</v>
      </c>
      <c r="H39" s="25">
        <v>1</v>
      </c>
      <c r="I39" s="26">
        <f t="shared" si="19"/>
        <v>6.269592476489029E-2</v>
      </c>
      <c r="J39" s="25">
        <v>1</v>
      </c>
      <c r="K39" s="26">
        <f t="shared" si="0"/>
        <v>0.16474464579901155</v>
      </c>
      <c r="L39" s="25">
        <v>0</v>
      </c>
      <c r="M39" s="25">
        <v>0</v>
      </c>
      <c r="N39" s="25">
        <v>29</v>
      </c>
      <c r="O39" s="26">
        <f t="shared" si="2"/>
        <v>0.36802030456852791</v>
      </c>
      <c r="P39" s="143">
        <v>3</v>
      </c>
      <c r="Q39" s="26">
        <f t="shared" si="3"/>
        <v>8.2987551867219914E-2</v>
      </c>
      <c r="R39" s="143">
        <v>26</v>
      </c>
      <c r="S39" s="26">
        <f t="shared" si="4"/>
        <v>0.60961313012895668</v>
      </c>
      <c r="T39" s="143">
        <v>70</v>
      </c>
      <c r="U39" s="26">
        <f t="shared" si="5"/>
        <v>0.2449779519843214</v>
      </c>
      <c r="V39" s="143">
        <v>5</v>
      </c>
      <c r="W39" s="26">
        <f t="shared" si="6"/>
        <v>3.1617554066017454E-2</v>
      </c>
      <c r="X39" s="143">
        <v>65</v>
      </c>
      <c r="Y39" s="26">
        <f t="shared" si="7"/>
        <v>0.50940438871473348</v>
      </c>
      <c r="Z39" s="4">
        <v>130</v>
      </c>
      <c r="AA39" s="64">
        <f t="shared" si="20"/>
        <v>0.15568116497413298</v>
      </c>
      <c r="AB39" s="25">
        <v>30</v>
      </c>
      <c r="AC39" s="64">
        <f t="shared" si="21"/>
        <v>6.4125857683346513E-2</v>
      </c>
      <c r="AD39" s="25">
        <v>100</v>
      </c>
      <c r="AE39" s="64">
        <f t="shared" si="22"/>
        <v>0.27232373846028157</v>
      </c>
      <c r="AF39" s="4">
        <v>84</v>
      </c>
      <c r="AG39" s="64">
        <f t="shared" si="8"/>
        <v>9.6518441916580489E-2</v>
      </c>
      <c r="AH39" s="25">
        <v>18</v>
      </c>
      <c r="AI39" s="64">
        <f t="shared" si="9"/>
        <v>3.7383177570093455E-2</v>
      </c>
      <c r="AJ39" s="25">
        <v>66</v>
      </c>
      <c r="AK39" s="64">
        <f t="shared" si="10"/>
        <v>0.16975308641975309</v>
      </c>
      <c r="AL39" s="4">
        <v>2</v>
      </c>
      <c r="AM39" s="64">
        <f t="shared" si="11"/>
        <v>1.0423181154888472E-2</v>
      </c>
      <c r="AN39" s="25">
        <v>0</v>
      </c>
      <c r="AO39" s="25">
        <v>0</v>
      </c>
      <c r="AP39" s="25">
        <v>2</v>
      </c>
      <c r="AQ39" s="64">
        <f t="shared" si="13"/>
        <v>2.2535211267605635E-2</v>
      </c>
      <c r="AR39" s="65">
        <v>6</v>
      </c>
      <c r="AS39" s="64">
        <f t="shared" si="14"/>
        <v>0.47318611987381703</v>
      </c>
      <c r="AT39" s="4">
        <v>6</v>
      </c>
      <c r="AU39" s="64">
        <f t="shared" si="15"/>
        <v>0.4788507581803671</v>
      </c>
      <c r="AV39" s="4">
        <v>0</v>
      </c>
      <c r="AW39" s="4">
        <v>0</v>
      </c>
    </row>
    <row r="40" spans="1:49" ht="16.5">
      <c r="A40" s="137" t="s">
        <v>94</v>
      </c>
      <c r="B40" s="28">
        <v>315</v>
      </c>
      <c r="C40" s="26">
        <f t="shared" si="16"/>
        <v>0.13753116281506642</v>
      </c>
      <c r="D40" s="143">
        <v>31</v>
      </c>
      <c r="E40" s="26">
        <f t="shared" si="17"/>
        <v>2.449915043268661E-2</v>
      </c>
      <c r="F40" s="25">
        <v>284</v>
      </c>
      <c r="G40" s="26">
        <f t="shared" si="18"/>
        <v>0.2770623585421057</v>
      </c>
      <c r="H40" s="25">
        <v>138</v>
      </c>
      <c r="I40" s="26">
        <f t="shared" si="19"/>
        <v>8.6520376175548588</v>
      </c>
      <c r="J40" s="25">
        <v>15</v>
      </c>
      <c r="K40" s="26">
        <f t="shared" si="0"/>
        <v>2.4711696869851729</v>
      </c>
      <c r="L40" s="25">
        <v>123</v>
      </c>
      <c r="M40" s="26">
        <f t="shared" si="1"/>
        <v>12.449392712550607</v>
      </c>
      <c r="N40" s="25">
        <v>177</v>
      </c>
      <c r="O40" s="26">
        <f t="shared" si="2"/>
        <v>2.2461928934010151</v>
      </c>
      <c r="P40" s="143">
        <v>16</v>
      </c>
      <c r="Q40" s="26">
        <f t="shared" si="3"/>
        <v>0.44260027662517287</v>
      </c>
      <c r="R40" s="143">
        <v>161</v>
      </c>
      <c r="S40" s="26">
        <f t="shared" si="4"/>
        <v>3.7749120750293081</v>
      </c>
      <c r="T40" s="143">
        <v>0</v>
      </c>
      <c r="U40" s="143">
        <v>0</v>
      </c>
      <c r="V40" s="143">
        <v>0</v>
      </c>
      <c r="W40" s="143">
        <v>0</v>
      </c>
      <c r="X40" s="143">
        <v>0</v>
      </c>
      <c r="Y40" s="143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65">
        <v>0</v>
      </c>
      <c r="AS40" s="65">
        <v>0</v>
      </c>
      <c r="AT40" s="65">
        <v>0</v>
      </c>
      <c r="AU40" s="65">
        <v>0</v>
      </c>
      <c r="AV40" s="4">
        <v>0</v>
      </c>
      <c r="AW40" s="4">
        <v>0</v>
      </c>
    </row>
    <row r="41" spans="1:49" ht="16.5">
      <c r="A41" s="137" t="s">
        <v>92</v>
      </c>
      <c r="B41" s="28">
        <v>236</v>
      </c>
      <c r="C41" s="26">
        <f t="shared" si="16"/>
        <v>0.10303922039477995</v>
      </c>
      <c r="D41" s="143">
        <v>191</v>
      </c>
      <c r="E41" s="26">
        <f t="shared" si="17"/>
        <v>0.15094637847235942</v>
      </c>
      <c r="F41" s="25">
        <v>45</v>
      </c>
      <c r="G41" s="26">
        <f t="shared" si="18"/>
        <v>4.3900725825333643E-2</v>
      </c>
      <c r="H41" s="25">
        <v>1</v>
      </c>
      <c r="I41" s="26">
        <f t="shared" si="19"/>
        <v>6.269592476489029E-2</v>
      </c>
      <c r="J41" s="25">
        <v>0</v>
      </c>
      <c r="K41" s="25">
        <v>0</v>
      </c>
      <c r="L41" s="25">
        <v>1</v>
      </c>
      <c r="M41" s="26">
        <f t="shared" si="1"/>
        <v>0.10121457489878542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4">
        <v>28</v>
      </c>
      <c r="AA41" s="64">
        <f t="shared" si="20"/>
        <v>3.3531327840582485E-2</v>
      </c>
      <c r="AB41" s="25">
        <v>23</v>
      </c>
      <c r="AC41" s="64">
        <f t="shared" si="21"/>
        <v>4.9163157557232329E-2</v>
      </c>
      <c r="AD41" s="25">
        <v>5</v>
      </c>
      <c r="AE41" s="64">
        <f t="shared" si="22"/>
        <v>1.3616186923014079E-2</v>
      </c>
      <c r="AF41" s="4">
        <v>139</v>
      </c>
      <c r="AG41" s="64">
        <f t="shared" si="8"/>
        <v>0.159715040790532</v>
      </c>
      <c r="AH41" s="25">
        <v>117</v>
      </c>
      <c r="AI41" s="64">
        <f t="shared" si="9"/>
        <v>0.24299065420560748</v>
      </c>
      <c r="AJ41" s="25">
        <v>22</v>
      </c>
      <c r="AK41" s="64">
        <f t="shared" si="10"/>
        <v>5.6584362139917695E-2</v>
      </c>
      <c r="AL41" s="4">
        <v>61</v>
      </c>
      <c r="AM41" s="64">
        <f t="shared" si="11"/>
        <v>0.31790702522409842</v>
      </c>
      <c r="AN41" s="25">
        <v>44</v>
      </c>
      <c r="AO41" s="64">
        <f t="shared" si="12"/>
        <v>0.42664598080093091</v>
      </c>
      <c r="AP41" s="25">
        <v>17</v>
      </c>
      <c r="AQ41" s="64">
        <f t="shared" si="13"/>
        <v>0.19154929577464788</v>
      </c>
      <c r="AR41" s="65">
        <v>7</v>
      </c>
      <c r="AS41" s="64">
        <f t="shared" si="14"/>
        <v>0.55205047318611988</v>
      </c>
      <c r="AT41" s="4">
        <v>7</v>
      </c>
      <c r="AU41" s="64">
        <f t="shared" si="15"/>
        <v>0.55865921787709494</v>
      </c>
      <c r="AV41" s="4">
        <v>0</v>
      </c>
      <c r="AW41" s="4">
        <v>0</v>
      </c>
    </row>
    <row r="42" spans="1:49" ht="16.5">
      <c r="A42" s="137" t="s">
        <v>96</v>
      </c>
      <c r="B42" s="28">
        <v>235</v>
      </c>
      <c r="C42" s="26">
        <f t="shared" si="16"/>
        <v>0.10260261352870036</v>
      </c>
      <c r="D42" s="143">
        <v>171</v>
      </c>
      <c r="E42" s="26">
        <f t="shared" si="17"/>
        <v>0.13514047496740034</v>
      </c>
      <c r="F42" s="25">
        <v>64</v>
      </c>
      <c r="G42" s="26">
        <f t="shared" si="18"/>
        <v>6.2436587840474518E-2</v>
      </c>
      <c r="H42" s="25">
        <v>5</v>
      </c>
      <c r="I42" s="26">
        <f t="shared" si="19"/>
        <v>0.31347962382445138</v>
      </c>
      <c r="J42" s="25">
        <v>4</v>
      </c>
      <c r="K42" s="26">
        <f t="shared" si="0"/>
        <v>0.65897858319604619</v>
      </c>
      <c r="L42" s="25">
        <v>1</v>
      </c>
      <c r="M42" s="26">
        <f t="shared" si="1"/>
        <v>0.10121457489878542</v>
      </c>
      <c r="N42" s="25">
        <v>3</v>
      </c>
      <c r="O42" s="26">
        <f t="shared" si="2"/>
        <v>3.8071065989847712E-2</v>
      </c>
      <c r="P42" s="143">
        <v>2</v>
      </c>
      <c r="Q42" s="26">
        <f t="shared" si="3"/>
        <v>5.5325034578146609E-2</v>
      </c>
      <c r="R42" s="143">
        <v>1</v>
      </c>
      <c r="S42" s="26">
        <f t="shared" si="4"/>
        <v>2.3446658851113716E-2</v>
      </c>
      <c r="T42" s="143">
        <v>23</v>
      </c>
      <c r="U42" s="26">
        <f t="shared" si="5"/>
        <v>8.0492755651991321E-2</v>
      </c>
      <c r="V42" s="143">
        <v>18</v>
      </c>
      <c r="W42" s="26">
        <f t="shared" si="6"/>
        <v>0.11382319463766283</v>
      </c>
      <c r="X42" s="143">
        <v>5</v>
      </c>
      <c r="Y42" s="26">
        <f t="shared" si="7"/>
        <v>3.9184952978056423E-2</v>
      </c>
      <c r="Z42" s="4">
        <v>77</v>
      </c>
      <c r="AA42" s="64">
        <f t="shared" si="20"/>
        <v>9.221115156160184E-2</v>
      </c>
      <c r="AB42" s="25">
        <v>58</v>
      </c>
      <c r="AC42" s="64">
        <f t="shared" si="21"/>
        <v>0.12397665818780325</v>
      </c>
      <c r="AD42" s="25">
        <v>19</v>
      </c>
      <c r="AE42" s="64">
        <f t="shared" si="22"/>
        <v>5.1741510307453505E-2</v>
      </c>
      <c r="AF42" s="4">
        <v>100</v>
      </c>
      <c r="AG42" s="64">
        <f t="shared" si="8"/>
        <v>0.11490290704354821</v>
      </c>
      <c r="AH42" s="25">
        <v>72</v>
      </c>
      <c r="AI42" s="64">
        <f t="shared" si="9"/>
        <v>0.14953271028037382</v>
      </c>
      <c r="AJ42" s="25">
        <v>28</v>
      </c>
      <c r="AK42" s="64">
        <f t="shared" si="10"/>
        <v>7.2016460905349799E-2</v>
      </c>
      <c r="AL42" s="4">
        <v>27</v>
      </c>
      <c r="AM42" s="64">
        <f t="shared" si="11"/>
        <v>0.14071294559099437</v>
      </c>
      <c r="AN42" s="25">
        <v>17</v>
      </c>
      <c r="AO42" s="64">
        <f t="shared" si="12"/>
        <v>0.16484049258217784</v>
      </c>
      <c r="AP42" s="25">
        <v>10</v>
      </c>
      <c r="AQ42" s="64">
        <f t="shared" si="13"/>
        <v>0.11267605633802817</v>
      </c>
      <c r="AR42" s="65">
        <v>0</v>
      </c>
      <c r="AS42" s="65">
        <v>0</v>
      </c>
      <c r="AT42" s="65">
        <v>0</v>
      </c>
      <c r="AU42" s="65">
        <v>0</v>
      </c>
      <c r="AV42" s="4">
        <v>0</v>
      </c>
      <c r="AW42" s="4">
        <v>0</v>
      </c>
    </row>
    <row r="43" spans="1:49" ht="16.5">
      <c r="A43" s="137" t="s">
        <v>238</v>
      </c>
      <c r="B43" s="28">
        <v>222</v>
      </c>
      <c r="C43" s="26">
        <f t="shared" si="16"/>
        <v>9.6926724269665865E-2</v>
      </c>
      <c r="D43" s="143">
        <v>74</v>
      </c>
      <c r="E43" s="26">
        <f t="shared" si="17"/>
        <v>5.8481842968348678E-2</v>
      </c>
      <c r="F43" s="25">
        <v>148</v>
      </c>
      <c r="G43" s="26">
        <f t="shared" si="18"/>
        <v>0.14438460938109732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143">
        <v>16</v>
      </c>
      <c r="U43" s="26">
        <f t="shared" si="5"/>
        <v>5.5994960453559187E-2</v>
      </c>
      <c r="V43" s="143">
        <v>2</v>
      </c>
      <c r="W43" s="26">
        <f t="shared" si="6"/>
        <v>1.264702162640698E-2</v>
      </c>
      <c r="X43" s="143">
        <v>14</v>
      </c>
      <c r="Y43" s="26">
        <f t="shared" si="7"/>
        <v>0.109717868338558</v>
      </c>
      <c r="Z43" s="4">
        <v>141</v>
      </c>
      <c r="AA43" s="64">
        <f t="shared" si="20"/>
        <v>0.16885418662579038</v>
      </c>
      <c r="AB43" s="25">
        <v>40</v>
      </c>
      <c r="AC43" s="64">
        <f t="shared" si="21"/>
        <v>8.5501143577795355E-2</v>
      </c>
      <c r="AD43" s="25">
        <v>101</v>
      </c>
      <c r="AE43" s="64">
        <f t="shared" si="22"/>
        <v>0.27504697584488436</v>
      </c>
      <c r="AF43" s="4">
        <v>60</v>
      </c>
      <c r="AG43" s="64">
        <f t="shared" si="8"/>
        <v>6.894174422612892E-2</v>
      </c>
      <c r="AH43" s="25">
        <v>27</v>
      </c>
      <c r="AI43" s="64">
        <f t="shared" si="9"/>
        <v>5.6074766355140186E-2</v>
      </c>
      <c r="AJ43" s="25">
        <v>33</v>
      </c>
      <c r="AK43" s="64">
        <f t="shared" si="10"/>
        <v>8.4876543209876545E-2</v>
      </c>
      <c r="AL43" s="4">
        <v>4</v>
      </c>
      <c r="AM43" s="64">
        <f t="shared" si="11"/>
        <v>2.0846362309776944E-2</v>
      </c>
      <c r="AN43" s="25">
        <v>4</v>
      </c>
      <c r="AO43" s="64">
        <f t="shared" si="12"/>
        <v>3.8785998254630076E-2</v>
      </c>
      <c r="AP43" s="25">
        <v>0</v>
      </c>
      <c r="AQ43" s="25">
        <v>0</v>
      </c>
      <c r="AR43" s="65">
        <v>1</v>
      </c>
      <c r="AS43" s="64">
        <f t="shared" si="14"/>
        <v>7.8864353312302835E-2</v>
      </c>
      <c r="AT43" s="4">
        <v>1</v>
      </c>
      <c r="AU43" s="64">
        <f t="shared" si="15"/>
        <v>7.9808459696727854E-2</v>
      </c>
      <c r="AV43" s="4">
        <v>0</v>
      </c>
      <c r="AW43" s="4">
        <v>0</v>
      </c>
    </row>
    <row r="44" spans="1:49" ht="16.5">
      <c r="A44" s="148" t="s">
        <v>438</v>
      </c>
      <c r="B44" s="28">
        <v>167</v>
      </c>
      <c r="C44" s="26">
        <f t="shared" si="16"/>
        <v>7.2913346635289186E-2</v>
      </c>
      <c r="D44" s="143">
        <v>114</v>
      </c>
      <c r="E44" s="26">
        <f t="shared" si="17"/>
        <v>9.0093649978266882E-2</v>
      </c>
      <c r="F44" s="25">
        <v>53</v>
      </c>
      <c r="G44" s="26">
        <f t="shared" si="18"/>
        <v>5.1705299305392964E-2</v>
      </c>
      <c r="H44" s="25">
        <v>1</v>
      </c>
      <c r="I44" s="26">
        <f t="shared" si="19"/>
        <v>6.269592476489029E-2</v>
      </c>
      <c r="J44" s="25">
        <v>1</v>
      </c>
      <c r="K44" s="26">
        <f t="shared" si="0"/>
        <v>0.16474464579901155</v>
      </c>
      <c r="L44" s="25">
        <v>0</v>
      </c>
      <c r="M44" s="25">
        <v>0</v>
      </c>
      <c r="N44" s="25">
        <v>1</v>
      </c>
      <c r="O44" s="26">
        <f t="shared" si="2"/>
        <v>1.2690355329949238E-2</v>
      </c>
      <c r="P44" s="143">
        <v>1</v>
      </c>
      <c r="Q44" s="26">
        <f t="shared" si="3"/>
        <v>2.7662517289073305E-2</v>
      </c>
      <c r="R44" s="143">
        <v>0</v>
      </c>
      <c r="S44" s="143">
        <v>0</v>
      </c>
      <c r="T44" s="143">
        <v>24</v>
      </c>
      <c r="U44" s="26">
        <f t="shared" si="5"/>
        <v>8.3992440680338773E-2</v>
      </c>
      <c r="V44" s="143">
        <v>18</v>
      </c>
      <c r="W44" s="26">
        <f t="shared" si="6"/>
        <v>0.11382319463766283</v>
      </c>
      <c r="X44" s="143">
        <v>6</v>
      </c>
      <c r="Y44" s="26">
        <f t="shared" si="7"/>
        <v>4.7021943573667714E-2</v>
      </c>
      <c r="Z44" s="4">
        <v>69</v>
      </c>
      <c r="AA44" s="64">
        <f t="shared" si="20"/>
        <v>8.2630772178578268E-2</v>
      </c>
      <c r="AB44" s="25">
        <v>47</v>
      </c>
      <c r="AC44" s="64">
        <f t="shared" si="21"/>
        <v>0.10046384370390954</v>
      </c>
      <c r="AD44" s="25">
        <v>22</v>
      </c>
      <c r="AE44" s="64">
        <f t="shared" si="22"/>
        <v>5.9911222461261945E-2</v>
      </c>
      <c r="AF44" s="4">
        <v>52</v>
      </c>
      <c r="AG44" s="64">
        <f t="shared" si="8"/>
        <v>5.9749511662645069E-2</v>
      </c>
      <c r="AH44" s="25">
        <v>34</v>
      </c>
      <c r="AI44" s="64">
        <f t="shared" si="9"/>
        <v>7.0612668743509854E-2</v>
      </c>
      <c r="AJ44" s="25">
        <v>18</v>
      </c>
      <c r="AK44" s="64">
        <f t="shared" si="10"/>
        <v>4.6296296296296301E-2</v>
      </c>
      <c r="AL44" s="4">
        <v>20</v>
      </c>
      <c r="AM44" s="64">
        <f t="shared" si="11"/>
        <v>0.10423181154888472</v>
      </c>
      <c r="AN44" s="25">
        <v>13</v>
      </c>
      <c r="AO44" s="64">
        <f t="shared" si="12"/>
        <v>0.12605449432754776</v>
      </c>
      <c r="AP44" s="25">
        <v>7</v>
      </c>
      <c r="AQ44" s="64">
        <f t="shared" si="13"/>
        <v>7.887323943661971E-2</v>
      </c>
      <c r="AR44" s="65">
        <v>0</v>
      </c>
      <c r="AS44" s="65">
        <v>0</v>
      </c>
      <c r="AT44" s="65">
        <v>0</v>
      </c>
      <c r="AU44" s="65">
        <v>0</v>
      </c>
      <c r="AV44" s="4">
        <v>0</v>
      </c>
      <c r="AW44" s="4">
        <v>0</v>
      </c>
    </row>
    <row r="45" spans="1:49" ht="16.5">
      <c r="A45" s="137" t="s">
        <v>88</v>
      </c>
      <c r="B45" s="28">
        <v>161</v>
      </c>
      <c r="C45" s="26">
        <f t="shared" si="16"/>
        <v>7.0293705438811735E-2</v>
      </c>
      <c r="D45" s="143">
        <v>74</v>
      </c>
      <c r="E45" s="26">
        <f t="shared" si="17"/>
        <v>5.8481842968348678E-2</v>
      </c>
      <c r="F45" s="25">
        <v>87</v>
      </c>
      <c r="G45" s="26">
        <f t="shared" si="18"/>
        <v>8.4874736595645039E-2</v>
      </c>
      <c r="H45" s="25">
        <v>24</v>
      </c>
      <c r="I45" s="26">
        <f t="shared" si="19"/>
        <v>1.5047021943573669</v>
      </c>
      <c r="J45" s="25">
        <v>12</v>
      </c>
      <c r="K45" s="26">
        <f t="shared" si="0"/>
        <v>1.9769357495881383</v>
      </c>
      <c r="L45" s="25">
        <v>12</v>
      </c>
      <c r="M45" s="26">
        <f t="shared" si="1"/>
        <v>1.214574898785425</v>
      </c>
      <c r="N45" s="25">
        <v>9</v>
      </c>
      <c r="O45" s="26">
        <f t="shared" si="2"/>
        <v>0.11421319796954316</v>
      </c>
      <c r="P45" s="143">
        <v>4</v>
      </c>
      <c r="Q45" s="26">
        <f t="shared" si="3"/>
        <v>0.11065006915629322</v>
      </c>
      <c r="R45" s="143">
        <v>5</v>
      </c>
      <c r="S45" s="26">
        <f t="shared" si="4"/>
        <v>0.11723329425556857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4">
        <v>18</v>
      </c>
      <c r="AA45" s="64">
        <f t="shared" si="20"/>
        <v>2.1555853611803028E-2</v>
      </c>
      <c r="AB45" s="25">
        <v>10</v>
      </c>
      <c r="AC45" s="64">
        <f t="shared" si="21"/>
        <v>2.1375285894448839E-2</v>
      </c>
      <c r="AD45" s="25">
        <v>8</v>
      </c>
      <c r="AE45" s="64">
        <f t="shared" si="22"/>
        <v>2.1785899076822528E-2</v>
      </c>
      <c r="AF45" s="4">
        <v>65</v>
      </c>
      <c r="AG45" s="64">
        <f t="shared" si="8"/>
        <v>7.4686889578306326E-2</v>
      </c>
      <c r="AH45" s="25">
        <v>28</v>
      </c>
      <c r="AI45" s="64">
        <f t="shared" si="9"/>
        <v>5.8151609553478714E-2</v>
      </c>
      <c r="AJ45" s="25">
        <v>37</v>
      </c>
      <c r="AK45" s="64">
        <f t="shared" si="10"/>
        <v>9.5164609053497953E-2</v>
      </c>
      <c r="AL45" s="4">
        <v>45</v>
      </c>
      <c r="AM45" s="64">
        <f t="shared" si="11"/>
        <v>0.23452157598499063</v>
      </c>
      <c r="AN45" s="25">
        <v>20</v>
      </c>
      <c r="AO45" s="64">
        <f t="shared" si="12"/>
        <v>0.19392999127315039</v>
      </c>
      <c r="AP45" s="25">
        <v>25</v>
      </c>
      <c r="AQ45" s="64">
        <f t="shared" si="13"/>
        <v>0.28169014084507044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</row>
    <row r="46" spans="1:49" ht="16.5">
      <c r="A46" s="137" t="s">
        <v>90</v>
      </c>
      <c r="B46" s="28">
        <v>124</v>
      </c>
      <c r="C46" s="26">
        <f t="shared" si="16"/>
        <v>5.4139251393867417E-2</v>
      </c>
      <c r="D46" s="143">
        <v>43</v>
      </c>
      <c r="E46" s="26">
        <f t="shared" si="17"/>
        <v>3.3982692535662072E-2</v>
      </c>
      <c r="F46" s="25">
        <v>81</v>
      </c>
      <c r="G46" s="26">
        <f t="shared" si="18"/>
        <v>7.9021306485600573E-2</v>
      </c>
      <c r="H46" s="25">
        <v>1</v>
      </c>
      <c r="I46" s="26">
        <f t="shared" si="19"/>
        <v>6.269592476489029E-2</v>
      </c>
      <c r="J46" s="25">
        <v>1</v>
      </c>
      <c r="K46" s="26">
        <f t="shared" si="0"/>
        <v>0.16474464579901155</v>
      </c>
      <c r="L46" s="25">
        <v>0</v>
      </c>
      <c r="M46" s="25">
        <v>0</v>
      </c>
      <c r="N46" s="25">
        <v>5</v>
      </c>
      <c r="O46" s="26">
        <f t="shared" si="2"/>
        <v>6.3451776649746189E-2</v>
      </c>
      <c r="P46" s="143">
        <v>4</v>
      </c>
      <c r="Q46" s="26">
        <f t="shared" si="3"/>
        <v>0.11065006915629322</v>
      </c>
      <c r="R46" s="143">
        <v>1</v>
      </c>
      <c r="S46" s="26">
        <f t="shared" si="4"/>
        <v>2.3446658851113716E-2</v>
      </c>
      <c r="T46" s="143">
        <v>12</v>
      </c>
      <c r="U46" s="26">
        <f t="shared" si="5"/>
        <v>4.1996220340169386E-2</v>
      </c>
      <c r="V46" s="143">
        <v>5</v>
      </c>
      <c r="W46" s="26">
        <f t="shared" si="6"/>
        <v>3.1617554066017454E-2</v>
      </c>
      <c r="X46" s="143">
        <v>7</v>
      </c>
      <c r="Y46" s="26">
        <f t="shared" si="7"/>
        <v>5.4858934169278999E-2</v>
      </c>
      <c r="Z46" s="4">
        <v>32</v>
      </c>
      <c r="AA46" s="64">
        <f t="shared" si="20"/>
        <v>3.8321517532094271E-2</v>
      </c>
      <c r="AB46" s="25">
        <v>7</v>
      </c>
      <c r="AC46" s="64">
        <f t="shared" si="21"/>
        <v>1.4962700126114187E-2</v>
      </c>
      <c r="AD46" s="25">
        <v>25</v>
      </c>
      <c r="AE46" s="64">
        <f t="shared" si="22"/>
        <v>6.8080934615070393E-2</v>
      </c>
      <c r="AF46" s="4">
        <v>50</v>
      </c>
      <c r="AG46" s="64">
        <f t="shared" si="8"/>
        <v>5.7451453521774103E-2</v>
      </c>
      <c r="AH46" s="25">
        <v>18</v>
      </c>
      <c r="AI46" s="64">
        <f t="shared" si="9"/>
        <v>3.7383177570093455E-2</v>
      </c>
      <c r="AJ46" s="25">
        <v>32</v>
      </c>
      <c r="AK46" s="64">
        <f t="shared" si="10"/>
        <v>8.2304526748971193E-2</v>
      </c>
      <c r="AL46" s="4">
        <v>24</v>
      </c>
      <c r="AM46" s="64">
        <f t="shared" si="11"/>
        <v>0.12507817385866166</v>
      </c>
      <c r="AN46" s="25">
        <v>8</v>
      </c>
      <c r="AO46" s="64">
        <f t="shared" si="12"/>
        <v>7.7571996509260152E-2</v>
      </c>
      <c r="AP46" s="25">
        <v>16</v>
      </c>
      <c r="AQ46" s="64">
        <f t="shared" si="13"/>
        <v>0.18028169014084508</v>
      </c>
      <c r="AR46" s="65">
        <v>0</v>
      </c>
      <c r="AS46" s="65">
        <v>0</v>
      </c>
      <c r="AT46" s="65">
        <v>0</v>
      </c>
      <c r="AU46" s="65">
        <v>0</v>
      </c>
      <c r="AV46" s="4">
        <v>0</v>
      </c>
      <c r="AW46" s="4">
        <v>0</v>
      </c>
    </row>
    <row r="47" spans="1:49" ht="16.5">
      <c r="A47" s="137" t="s">
        <v>91</v>
      </c>
      <c r="B47" s="28">
        <v>98</v>
      </c>
      <c r="C47" s="26">
        <f t="shared" si="16"/>
        <v>4.2787472875798441E-2</v>
      </c>
      <c r="D47" s="143">
        <v>50</v>
      </c>
      <c r="E47" s="26">
        <f t="shared" si="17"/>
        <v>3.951475876239776E-2</v>
      </c>
      <c r="F47" s="25">
        <v>48</v>
      </c>
      <c r="G47" s="26">
        <f t="shared" si="18"/>
        <v>4.682744088035589E-2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143">
        <v>9</v>
      </c>
      <c r="U47" s="26">
        <f t="shared" si="5"/>
        <v>3.1497165255127038E-2</v>
      </c>
      <c r="V47" s="143">
        <v>5</v>
      </c>
      <c r="W47" s="26">
        <f t="shared" si="6"/>
        <v>3.1617554066017454E-2</v>
      </c>
      <c r="X47" s="143">
        <v>4</v>
      </c>
      <c r="Y47" s="26">
        <f t="shared" si="7"/>
        <v>3.1347962382445145E-2</v>
      </c>
      <c r="Z47" s="4">
        <v>54</v>
      </c>
      <c r="AA47" s="64">
        <f t="shared" si="20"/>
        <v>6.4667560835409088E-2</v>
      </c>
      <c r="AB47" s="25">
        <v>30</v>
      </c>
      <c r="AC47" s="64">
        <f t="shared" si="21"/>
        <v>6.4125857683346513E-2</v>
      </c>
      <c r="AD47" s="25">
        <v>24</v>
      </c>
      <c r="AE47" s="64">
        <f t="shared" si="22"/>
        <v>6.5357697230467582E-2</v>
      </c>
      <c r="AF47" s="4">
        <v>30</v>
      </c>
      <c r="AG47" s="64">
        <f t="shared" si="8"/>
        <v>3.447087211306446E-2</v>
      </c>
      <c r="AH47" s="25">
        <v>14</v>
      </c>
      <c r="AI47" s="64">
        <f t="shared" si="9"/>
        <v>2.9075804776739357E-2</v>
      </c>
      <c r="AJ47" s="25">
        <v>16</v>
      </c>
      <c r="AK47" s="64">
        <f t="shared" si="10"/>
        <v>4.1152263374485597E-2</v>
      </c>
      <c r="AL47" s="4">
        <v>5</v>
      </c>
      <c r="AM47" s="64">
        <f t="shared" si="11"/>
        <v>2.6057952887221181E-2</v>
      </c>
      <c r="AN47" s="25">
        <v>1</v>
      </c>
      <c r="AO47" s="64">
        <f t="shared" si="12"/>
        <v>9.696499563657519E-3</v>
      </c>
      <c r="AP47" s="25">
        <v>4</v>
      </c>
      <c r="AQ47" s="64">
        <f t="shared" si="13"/>
        <v>4.507042253521127E-2</v>
      </c>
      <c r="AR47" s="65">
        <v>0</v>
      </c>
      <c r="AS47" s="65">
        <v>0</v>
      </c>
      <c r="AT47" s="65">
        <v>0</v>
      </c>
      <c r="AU47" s="65">
        <v>0</v>
      </c>
      <c r="AV47" s="4">
        <v>0</v>
      </c>
      <c r="AW47" s="4">
        <v>0</v>
      </c>
    </row>
    <row r="48" spans="1:49" ht="16.5">
      <c r="A48" s="137" t="s">
        <v>87</v>
      </c>
      <c r="B48" s="28">
        <v>92</v>
      </c>
      <c r="C48" s="26">
        <f t="shared" si="16"/>
        <v>4.0167831679320989E-2</v>
      </c>
      <c r="D48" s="143">
        <v>86</v>
      </c>
      <c r="E48" s="26">
        <f t="shared" si="17"/>
        <v>6.7965385071324144E-2</v>
      </c>
      <c r="F48" s="25">
        <v>6</v>
      </c>
      <c r="G48" s="26">
        <f t="shared" si="18"/>
        <v>5.8534301100444863E-3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1</v>
      </c>
      <c r="O48" s="26">
        <f t="shared" si="2"/>
        <v>1.2690355329949238E-2</v>
      </c>
      <c r="P48" s="143">
        <v>1</v>
      </c>
      <c r="Q48" s="26">
        <f t="shared" si="3"/>
        <v>2.7662517289073305E-2</v>
      </c>
      <c r="R48" s="143">
        <v>0</v>
      </c>
      <c r="S48" s="143">
        <v>0</v>
      </c>
      <c r="T48" s="143">
        <v>1</v>
      </c>
      <c r="U48" s="26">
        <f t="shared" si="5"/>
        <v>3.4996850283474492E-3</v>
      </c>
      <c r="V48" s="143">
        <v>1</v>
      </c>
      <c r="W48" s="26">
        <f t="shared" si="6"/>
        <v>6.3235108132034899E-3</v>
      </c>
      <c r="X48" s="143">
        <v>0</v>
      </c>
      <c r="Y48" s="143">
        <v>0</v>
      </c>
      <c r="Z48" s="4">
        <v>31</v>
      </c>
      <c r="AA48" s="64">
        <f t="shared" si="20"/>
        <v>3.7123970109216323E-2</v>
      </c>
      <c r="AB48" s="25">
        <v>27</v>
      </c>
      <c r="AC48" s="64">
        <f t="shared" si="21"/>
        <v>5.7713271915011861E-2</v>
      </c>
      <c r="AD48" s="25">
        <v>4</v>
      </c>
      <c r="AE48" s="64">
        <f t="shared" si="22"/>
        <v>1.0892949538411264E-2</v>
      </c>
      <c r="AF48" s="4">
        <v>40</v>
      </c>
      <c r="AG48" s="64">
        <f t="shared" si="8"/>
        <v>4.5961162817419278E-2</v>
      </c>
      <c r="AH48" s="25">
        <v>38</v>
      </c>
      <c r="AI48" s="64">
        <f t="shared" si="9"/>
        <v>7.8920041536863966E-2</v>
      </c>
      <c r="AJ48" s="25">
        <v>2</v>
      </c>
      <c r="AK48" s="64">
        <f t="shared" si="10"/>
        <v>5.1440329218106996E-3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65">
        <v>19</v>
      </c>
      <c r="AS48" s="64">
        <f t="shared" si="14"/>
        <v>1.498422712933754</v>
      </c>
      <c r="AT48" s="4">
        <v>19</v>
      </c>
      <c r="AU48" s="64">
        <f t="shared" si="15"/>
        <v>1.5163607342378291</v>
      </c>
      <c r="AV48" s="4">
        <v>0</v>
      </c>
      <c r="AW48" s="4">
        <v>0</v>
      </c>
    </row>
    <row r="49" spans="1:49" ht="16.5">
      <c r="A49" s="148" t="s">
        <v>439</v>
      </c>
      <c r="B49" s="28">
        <v>90</v>
      </c>
      <c r="C49" s="26">
        <f t="shared" si="16"/>
        <v>3.9294617947161839E-2</v>
      </c>
      <c r="D49" s="143">
        <v>53</v>
      </c>
      <c r="E49" s="26">
        <f t="shared" si="17"/>
        <v>4.1885644288141621E-2</v>
      </c>
      <c r="F49" s="25">
        <v>37</v>
      </c>
      <c r="G49" s="26">
        <f t="shared" si="18"/>
        <v>3.6096152345274329E-2</v>
      </c>
      <c r="H49" s="25">
        <v>9</v>
      </c>
      <c r="I49" s="26">
        <f t="shared" si="19"/>
        <v>0.56426332288401249</v>
      </c>
      <c r="J49" s="25">
        <v>3</v>
      </c>
      <c r="K49" s="26">
        <f t="shared" si="0"/>
        <v>0.49423393739703458</v>
      </c>
      <c r="L49" s="25">
        <v>6</v>
      </c>
      <c r="M49" s="26">
        <f t="shared" si="1"/>
        <v>0.60728744939271251</v>
      </c>
      <c r="N49" s="25">
        <v>2</v>
      </c>
      <c r="O49" s="26">
        <f t="shared" si="2"/>
        <v>2.5380710659898477E-2</v>
      </c>
      <c r="P49" s="143">
        <v>1</v>
      </c>
      <c r="Q49" s="26">
        <f t="shared" si="3"/>
        <v>2.7662517289073305E-2</v>
      </c>
      <c r="R49" s="143">
        <v>1</v>
      </c>
      <c r="S49" s="26">
        <f t="shared" si="4"/>
        <v>2.3446658851113716E-2</v>
      </c>
      <c r="T49" s="143">
        <v>1</v>
      </c>
      <c r="U49" s="26">
        <f t="shared" si="5"/>
        <v>3.4996850283474492E-3</v>
      </c>
      <c r="V49" s="143">
        <v>0</v>
      </c>
      <c r="W49" s="143">
        <v>0</v>
      </c>
      <c r="X49" s="143">
        <v>1</v>
      </c>
      <c r="Y49" s="26">
        <f t="shared" si="7"/>
        <v>7.8369905956112863E-3</v>
      </c>
      <c r="Z49" s="4">
        <v>17</v>
      </c>
      <c r="AA49" s="64">
        <f t="shared" si="20"/>
        <v>2.0358306188925084E-2</v>
      </c>
      <c r="AB49" s="25">
        <v>11</v>
      </c>
      <c r="AC49" s="64">
        <f t="shared" si="21"/>
        <v>2.3512814483893724E-2</v>
      </c>
      <c r="AD49" s="25">
        <v>6</v>
      </c>
      <c r="AE49" s="64">
        <f t="shared" si="22"/>
        <v>1.6339424307616895E-2</v>
      </c>
      <c r="AF49" s="4">
        <v>36</v>
      </c>
      <c r="AG49" s="64">
        <f t="shared" si="8"/>
        <v>4.1365046535677352E-2</v>
      </c>
      <c r="AH49" s="25">
        <v>25</v>
      </c>
      <c r="AI49" s="64">
        <f t="shared" si="9"/>
        <v>5.1921079958463137E-2</v>
      </c>
      <c r="AJ49" s="25">
        <v>11</v>
      </c>
      <c r="AK49" s="64">
        <f t="shared" si="10"/>
        <v>2.8292181069958847E-2</v>
      </c>
      <c r="AL49" s="4">
        <v>25</v>
      </c>
      <c r="AM49" s="64">
        <f t="shared" si="11"/>
        <v>0.1302897644361059</v>
      </c>
      <c r="AN49" s="25">
        <v>13</v>
      </c>
      <c r="AO49" s="64">
        <f t="shared" si="12"/>
        <v>0.12605449432754776</v>
      </c>
      <c r="AP49" s="25">
        <v>12</v>
      </c>
      <c r="AQ49" s="64">
        <f t="shared" si="13"/>
        <v>0.13521126760563379</v>
      </c>
      <c r="AR49" s="65">
        <v>0</v>
      </c>
      <c r="AS49" s="65">
        <v>0</v>
      </c>
      <c r="AT49" s="65">
        <v>0</v>
      </c>
      <c r="AU49" s="65">
        <v>0</v>
      </c>
      <c r="AV49" s="4">
        <v>0</v>
      </c>
      <c r="AW49" s="4">
        <v>0</v>
      </c>
    </row>
    <row r="50" spans="1:49" ht="16.5">
      <c r="A50" s="137" t="s">
        <v>130</v>
      </c>
      <c r="B50" s="28">
        <v>68</v>
      </c>
      <c r="C50" s="26">
        <f t="shared" si="16"/>
        <v>2.9689266893411163E-2</v>
      </c>
      <c r="D50" s="143">
        <v>46</v>
      </c>
      <c r="E50" s="26">
        <f t="shared" si="17"/>
        <v>3.6353578061405933E-2</v>
      </c>
      <c r="F50" s="25">
        <v>22</v>
      </c>
      <c r="G50" s="26">
        <f t="shared" si="18"/>
        <v>2.1462577070163115E-2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1</v>
      </c>
      <c r="O50" s="26">
        <f t="shared" si="2"/>
        <v>1.2690355329949238E-2</v>
      </c>
      <c r="P50" s="143">
        <v>1</v>
      </c>
      <c r="Q50" s="26">
        <f t="shared" si="3"/>
        <v>2.7662517289073305E-2</v>
      </c>
      <c r="R50" s="143">
        <v>0</v>
      </c>
      <c r="S50" s="143">
        <v>0</v>
      </c>
      <c r="T50" s="143">
        <v>14</v>
      </c>
      <c r="U50" s="26">
        <f t="shared" si="5"/>
        <v>4.8995590396864283E-2</v>
      </c>
      <c r="V50" s="143">
        <v>11</v>
      </c>
      <c r="W50" s="26">
        <f t="shared" si="6"/>
        <v>6.9558618945238404E-2</v>
      </c>
      <c r="X50" s="143">
        <v>3</v>
      </c>
      <c r="Y50" s="26">
        <f t="shared" si="7"/>
        <v>2.3510971786833857E-2</v>
      </c>
      <c r="Z50" s="4">
        <v>30</v>
      </c>
      <c r="AA50" s="64">
        <f t="shared" si="20"/>
        <v>3.5926422686338381E-2</v>
      </c>
      <c r="AB50" s="25">
        <v>21</v>
      </c>
      <c r="AC50" s="64">
        <f t="shared" si="21"/>
        <v>4.4888100378342559E-2</v>
      </c>
      <c r="AD50" s="25">
        <v>9</v>
      </c>
      <c r="AE50" s="64">
        <f t="shared" si="22"/>
        <v>2.450913646142534E-2</v>
      </c>
      <c r="AF50" s="4">
        <v>22</v>
      </c>
      <c r="AG50" s="64">
        <f t="shared" si="8"/>
        <v>2.5278639549580605E-2</v>
      </c>
      <c r="AH50" s="25">
        <v>12</v>
      </c>
      <c r="AI50" s="64">
        <f t="shared" si="9"/>
        <v>2.4922118380062305E-2</v>
      </c>
      <c r="AJ50" s="25">
        <v>10</v>
      </c>
      <c r="AK50" s="64">
        <f t="shared" si="10"/>
        <v>2.5720164609053499E-2</v>
      </c>
      <c r="AL50" s="4">
        <v>1</v>
      </c>
      <c r="AM50" s="64">
        <f t="shared" si="11"/>
        <v>5.211590577444236E-3</v>
      </c>
      <c r="AN50" s="25">
        <v>1</v>
      </c>
      <c r="AO50" s="64">
        <f t="shared" si="12"/>
        <v>9.696499563657519E-3</v>
      </c>
      <c r="AP50" s="25">
        <v>0</v>
      </c>
      <c r="AQ50" s="25">
        <v>0</v>
      </c>
      <c r="AR50" s="65">
        <v>0</v>
      </c>
      <c r="AS50" s="65">
        <v>0</v>
      </c>
      <c r="AT50" s="65">
        <v>0</v>
      </c>
      <c r="AU50" s="65">
        <v>0</v>
      </c>
      <c r="AV50" s="4">
        <v>0</v>
      </c>
      <c r="AW50" s="4">
        <v>0</v>
      </c>
    </row>
    <row r="51" spans="1:49" ht="16.5">
      <c r="A51" s="137" t="s">
        <v>93</v>
      </c>
      <c r="B51" s="28">
        <v>68</v>
      </c>
      <c r="C51" s="26">
        <f t="shared" si="16"/>
        <v>2.9689266893411163E-2</v>
      </c>
      <c r="D51" s="143">
        <v>3</v>
      </c>
      <c r="E51" s="26">
        <f t="shared" si="17"/>
        <v>2.3708855257438652E-3</v>
      </c>
      <c r="F51" s="25">
        <v>65</v>
      </c>
      <c r="G51" s="26">
        <f t="shared" si="18"/>
        <v>6.3412159525481931E-2</v>
      </c>
      <c r="H51" s="25">
        <v>5</v>
      </c>
      <c r="I51" s="26">
        <f t="shared" si="19"/>
        <v>0.31347962382445138</v>
      </c>
      <c r="J51" s="25">
        <v>0</v>
      </c>
      <c r="K51" s="25">
        <v>0</v>
      </c>
      <c r="L51" s="25">
        <v>5</v>
      </c>
      <c r="M51" s="26">
        <f t="shared" si="1"/>
        <v>0.50607287449392713</v>
      </c>
      <c r="N51" s="25">
        <v>19</v>
      </c>
      <c r="O51" s="26">
        <f t="shared" si="2"/>
        <v>0.24111675126903556</v>
      </c>
      <c r="P51" s="143">
        <v>1</v>
      </c>
      <c r="Q51" s="26">
        <f t="shared" si="3"/>
        <v>2.7662517289073305E-2</v>
      </c>
      <c r="R51" s="143">
        <v>18</v>
      </c>
      <c r="S51" s="26">
        <f t="shared" si="4"/>
        <v>0.4220398593200469</v>
      </c>
      <c r="T51" s="143">
        <v>8</v>
      </c>
      <c r="U51" s="26">
        <f t="shared" si="5"/>
        <v>2.7997480226779593E-2</v>
      </c>
      <c r="V51" s="143">
        <v>1</v>
      </c>
      <c r="W51" s="26">
        <f t="shared" si="6"/>
        <v>6.3235108132034899E-3</v>
      </c>
      <c r="X51" s="143">
        <v>7</v>
      </c>
      <c r="Y51" s="26">
        <f t="shared" si="7"/>
        <v>5.4858934169278999E-2</v>
      </c>
      <c r="Z51" s="4">
        <v>25</v>
      </c>
      <c r="AA51" s="64">
        <f t="shared" si="20"/>
        <v>2.9938685571948648E-2</v>
      </c>
      <c r="AB51" s="25">
        <v>1</v>
      </c>
      <c r="AC51" s="64">
        <f t="shared" si="21"/>
        <v>2.137528589444884E-3</v>
      </c>
      <c r="AD51" s="25">
        <v>24</v>
      </c>
      <c r="AE51" s="64">
        <f t="shared" si="22"/>
        <v>6.5357697230467582E-2</v>
      </c>
      <c r="AF51" s="4">
        <v>11</v>
      </c>
      <c r="AG51" s="64">
        <f t="shared" si="8"/>
        <v>1.2639319774790303E-2</v>
      </c>
      <c r="AH51" s="25">
        <v>0</v>
      </c>
      <c r="AI51" s="25">
        <v>0</v>
      </c>
      <c r="AJ51" s="25">
        <v>11</v>
      </c>
      <c r="AK51" s="64">
        <f t="shared" si="10"/>
        <v>2.8292181069958847E-2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65">
        <v>0</v>
      </c>
      <c r="AS51" s="65">
        <v>0</v>
      </c>
      <c r="AT51" s="65">
        <v>0</v>
      </c>
      <c r="AU51" s="65">
        <v>0</v>
      </c>
      <c r="AV51" s="4">
        <v>0</v>
      </c>
      <c r="AW51" s="4">
        <v>0</v>
      </c>
    </row>
    <row r="52" spans="1:49" ht="16.5">
      <c r="A52" s="137" t="s">
        <v>89</v>
      </c>
      <c r="B52" s="28">
        <v>66</v>
      </c>
      <c r="C52" s="26">
        <f t="shared" si="16"/>
        <v>2.8816053161252016E-2</v>
      </c>
      <c r="D52" s="143">
        <v>44</v>
      </c>
      <c r="E52" s="26">
        <f t="shared" si="17"/>
        <v>3.4772987710910024E-2</v>
      </c>
      <c r="F52" s="25">
        <v>22</v>
      </c>
      <c r="G52" s="26">
        <f t="shared" si="18"/>
        <v>2.1462577070163115E-2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</v>
      </c>
      <c r="O52" s="26">
        <f t="shared" si="2"/>
        <v>1.2690355329949238E-2</v>
      </c>
      <c r="P52" s="143">
        <v>0</v>
      </c>
      <c r="Q52" s="143">
        <v>0</v>
      </c>
      <c r="R52" s="143">
        <v>1</v>
      </c>
      <c r="S52" s="26">
        <f t="shared" si="4"/>
        <v>2.3446658851113716E-2</v>
      </c>
      <c r="T52" s="143">
        <v>2</v>
      </c>
      <c r="U52" s="26">
        <f t="shared" si="5"/>
        <v>6.9993700566948983E-3</v>
      </c>
      <c r="V52" s="143">
        <v>2</v>
      </c>
      <c r="W52" s="26">
        <f t="shared" si="6"/>
        <v>1.264702162640698E-2</v>
      </c>
      <c r="X52" s="143">
        <v>0</v>
      </c>
      <c r="Y52" s="26">
        <f t="shared" si="7"/>
        <v>0</v>
      </c>
      <c r="Z52" s="4">
        <v>21</v>
      </c>
      <c r="AA52" s="64">
        <f t="shared" si="20"/>
        <v>2.5148495880436866E-2</v>
      </c>
      <c r="AB52" s="25">
        <v>12</v>
      </c>
      <c r="AC52" s="64">
        <f t="shared" si="21"/>
        <v>2.5650343073338609E-2</v>
      </c>
      <c r="AD52" s="25">
        <v>9</v>
      </c>
      <c r="AE52" s="64">
        <f t="shared" si="22"/>
        <v>2.450913646142534E-2</v>
      </c>
      <c r="AF52" s="4">
        <v>37</v>
      </c>
      <c r="AG52" s="64">
        <f t="shared" si="8"/>
        <v>4.2514075606112832E-2</v>
      </c>
      <c r="AH52" s="25">
        <v>28</v>
      </c>
      <c r="AI52" s="64">
        <f t="shared" si="9"/>
        <v>5.8151609553478714E-2</v>
      </c>
      <c r="AJ52" s="25">
        <v>9</v>
      </c>
      <c r="AK52" s="64">
        <f t="shared" si="10"/>
        <v>2.314814814814815E-2</v>
      </c>
      <c r="AL52" s="4">
        <v>3</v>
      </c>
      <c r="AM52" s="64">
        <f t="shared" si="11"/>
        <v>1.5634771732332707E-2</v>
      </c>
      <c r="AN52" s="25">
        <v>0</v>
      </c>
      <c r="AO52" s="25">
        <v>0</v>
      </c>
      <c r="AP52" s="25">
        <v>3</v>
      </c>
      <c r="AQ52" s="64">
        <f t="shared" si="13"/>
        <v>3.3802816901408447E-2</v>
      </c>
      <c r="AR52" s="65">
        <v>2</v>
      </c>
      <c r="AS52" s="64">
        <f t="shared" si="14"/>
        <v>0.15772870662460567</v>
      </c>
      <c r="AT52" s="4">
        <v>2</v>
      </c>
      <c r="AU52" s="64">
        <f t="shared" si="15"/>
        <v>0.15961691939345571</v>
      </c>
      <c r="AV52" s="4">
        <v>0</v>
      </c>
      <c r="AW52" s="4">
        <v>0</v>
      </c>
    </row>
    <row r="53" spans="1:49" ht="16.5">
      <c r="A53" s="137" t="s">
        <v>86</v>
      </c>
      <c r="B53" s="28">
        <v>59</v>
      </c>
      <c r="C53" s="26">
        <f t="shared" si="16"/>
        <v>2.5759805098694986E-2</v>
      </c>
      <c r="D53" s="143">
        <v>33</v>
      </c>
      <c r="E53" s="26">
        <f t="shared" si="17"/>
        <v>2.6079740783182516E-2</v>
      </c>
      <c r="F53" s="28">
        <v>26</v>
      </c>
      <c r="G53" s="26">
        <f t="shared" si="18"/>
        <v>2.5364863810192772E-2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143">
        <v>4</v>
      </c>
      <c r="U53" s="26">
        <f t="shared" si="5"/>
        <v>1.3998740113389797E-2</v>
      </c>
      <c r="V53" s="143">
        <v>2</v>
      </c>
      <c r="W53" s="26">
        <f t="shared" si="6"/>
        <v>1.264702162640698E-2</v>
      </c>
      <c r="X53" s="143">
        <v>2</v>
      </c>
      <c r="Y53" s="26">
        <f t="shared" si="7"/>
        <v>1.5673981191222573E-2</v>
      </c>
      <c r="Z53" s="4">
        <v>17</v>
      </c>
      <c r="AA53" s="64">
        <f t="shared" si="20"/>
        <v>2.0358306188925084E-2</v>
      </c>
      <c r="AB53" s="2">
        <v>12</v>
      </c>
      <c r="AC53" s="64">
        <f t="shared" si="21"/>
        <v>2.5650343073338609E-2</v>
      </c>
      <c r="AD53" s="2">
        <v>5</v>
      </c>
      <c r="AE53" s="64">
        <f t="shared" si="22"/>
        <v>1.3616186923014079E-2</v>
      </c>
      <c r="AF53" s="4">
        <v>29</v>
      </c>
      <c r="AG53" s="64">
        <f t="shared" si="8"/>
        <v>3.3321843042628981E-2</v>
      </c>
      <c r="AH53" s="25">
        <v>14</v>
      </c>
      <c r="AI53" s="64">
        <f t="shared" si="9"/>
        <v>2.9075804776739357E-2</v>
      </c>
      <c r="AJ53" s="25">
        <v>15</v>
      </c>
      <c r="AK53" s="64">
        <f t="shared" si="10"/>
        <v>3.8580246913580245E-2</v>
      </c>
      <c r="AL53" s="4">
        <v>9</v>
      </c>
      <c r="AM53" s="64">
        <f t="shared" si="11"/>
        <v>4.6904315196998121E-2</v>
      </c>
      <c r="AN53" s="25">
        <v>5</v>
      </c>
      <c r="AO53" s="64">
        <f t="shared" si="12"/>
        <v>4.8482497818287597E-2</v>
      </c>
      <c r="AP53" s="25">
        <v>4</v>
      </c>
      <c r="AQ53" s="64">
        <f t="shared" si="13"/>
        <v>4.507042253521127E-2</v>
      </c>
      <c r="AR53" s="65">
        <v>0</v>
      </c>
      <c r="AS53" s="65">
        <v>0</v>
      </c>
      <c r="AT53" s="65">
        <v>0</v>
      </c>
      <c r="AU53" s="65">
        <v>0</v>
      </c>
      <c r="AV53" s="4">
        <v>0</v>
      </c>
      <c r="AW53" s="4">
        <v>0</v>
      </c>
    </row>
    <row r="54" spans="1:49" ht="16.5">
      <c r="A54" s="137" t="s">
        <v>85</v>
      </c>
      <c r="B54" s="28">
        <v>47</v>
      </c>
      <c r="C54" s="26">
        <f t="shared" si="16"/>
        <v>2.052052270574007E-2</v>
      </c>
      <c r="D54" s="143">
        <v>38</v>
      </c>
      <c r="E54" s="26">
        <f t="shared" si="17"/>
        <v>3.0031216659422297E-2</v>
      </c>
      <c r="F54" s="25">
        <v>9</v>
      </c>
      <c r="G54" s="26">
        <f t="shared" si="18"/>
        <v>8.780145165066729E-3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143">
        <v>1</v>
      </c>
      <c r="U54" s="26">
        <f t="shared" si="5"/>
        <v>3.4996850283474492E-3</v>
      </c>
      <c r="V54" s="143">
        <v>1</v>
      </c>
      <c r="W54" s="26">
        <f t="shared" si="6"/>
        <v>6.3235108132034899E-3</v>
      </c>
      <c r="X54" s="143">
        <v>0</v>
      </c>
      <c r="Y54" s="26">
        <f t="shared" si="7"/>
        <v>0</v>
      </c>
      <c r="Z54" s="4">
        <v>10</v>
      </c>
      <c r="AA54" s="64">
        <f t="shared" si="20"/>
        <v>1.1975474228779459E-2</v>
      </c>
      <c r="AB54" s="25">
        <v>9</v>
      </c>
      <c r="AC54" s="64">
        <f t="shared" si="21"/>
        <v>1.9237757305003954E-2</v>
      </c>
      <c r="AD54" s="25">
        <v>1</v>
      </c>
      <c r="AE54" s="64">
        <f t="shared" si="22"/>
        <v>2.7232373846028161E-3</v>
      </c>
      <c r="AF54" s="4">
        <v>29</v>
      </c>
      <c r="AG54" s="64">
        <f t="shared" si="8"/>
        <v>3.3321843042628981E-2</v>
      </c>
      <c r="AH54" s="25">
        <v>22</v>
      </c>
      <c r="AI54" s="64">
        <f t="shared" si="9"/>
        <v>4.569055036344756E-2</v>
      </c>
      <c r="AJ54" s="25">
        <v>7</v>
      </c>
      <c r="AK54" s="64">
        <f t="shared" si="10"/>
        <v>1.800411522633745E-2</v>
      </c>
      <c r="AL54" s="4">
        <v>3</v>
      </c>
      <c r="AM54" s="64">
        <f t="shared" si="11"/>
        <v>1.5634771732332707E-2</v>
      </c>
      <c r="AN54" s="25">
        <v>2</v>
      </c>
      <c r="AO54" s="64">
        <f t="shared" si="12"/>
        <v>1.9392999127315038E-2</v>
      </c>
      <c r="AP54" s="25">
        <v>1</v>
      </c>
      <c r="AQ54" s="64">
        <f t="shared" si="13"/>
        <v>1.1267605633802818E-2</v>
      </c>
      <c r="AR54" s="65">
        <v>4</v>
      </c>
      <c r="AS54" s="64">
        <f t="shared" si="14"/>
        <v>0.31545741324921134</v>
      </c>
      <c r="AT54" s="4">
        <v>4</v>
      </c>
      <c r="AU54" s="64">
        <f t="shared" si="15"/>
        <v>0.31923383878691142</v>
      </c>
      <c r="AV54" s="4">
        <v>0</v>
      </c>
      <c r="AW54" s="4">
        <v>0</v>
      </c>
    </row>
    <row r="55" spans="1:49" ht="16.5">
      <c r="A55" s="137" t="s">
        <v>83</v>
      </c>
      <c r="B55" s="28">
        <v>45</v>
      </c>
      <c r="C55" s="26">
        <f t="shared" si="16"/>
        <v>1.9647308973580919E-2</v>
      </c>
      <c r="D55" s="143">
        <v>18</v>
      </c>
      <c r="E55" s="26">
        <f t="shared" si="17"/>
        <v>1.4225313154463192E-2</v>
      </c>
      <c r="F55" s="25">
        <v>27</v>
      </c>
      <c r="G55" s="26">
        <f t="shared" si="18"/>
        <v>2.6340435495200189E-2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143">
        <v>4</v>
      </c>
      <c r="U55" s="26">
        <f t="shared" si="5"/>
        <v>1.3998740113389797E-2</v>
      </c>
      <c r="V55" s="143">
        <v>2</v>
      </c>
      <c r="W55" s="26">
        <f t="shared" si="6"/>
        <v>1.264702162640698E-2</v>
      </c>
      <c r="X55" s="143">
        <v>2</v>
      </c>
      <c r="Y55" s="26">
        <f t="shared" si="7"/>
        <v>1.5673981191222573E-2</v>
      </c>
      <c r="Z55" s="4">
        <v>20</v>
      </c>
      <c r="AA55" s="64">
        <f t="shared" si="20"/>
        <v>2.3950948457558918E-2</v>
      </c>
      <c r="AB55" s="25">
        <v>8</v>
      </c>
      <c r="AC55" s="64">
        <f t="shared" si="21"/>
        <v>1.7100228715559072E-2</v>
      </c>
      <c r="AD55" s="25">
        <v>12</v>
      </c>
      <c r="AE55" s="64">
        <f t="shared" si="22"/>
        <v>3.2678848615233791E-2</v>
      </c>
      <c r="AF55" s="4">
        <v>16</v>
      </c>
      <c r="AG55" s="64">
        <f t="shared" si="8"/>
        <v>1.838446512696771E-2</v>
      </c>
      <c r="AH55" s="25">
        <v>5</v>
      </c>
      <c r="AI55" s="64">
        <f t="shared" si="9"/>
        <v>1.0384215991692628E-2</v>
      </c>
      <c r="AJ55" s="25">
        <v>11</v>
      </c>
      <c r="AK55" s="64">
        <f t="shared" si="10"/>
        <v>2.8292181069958847E-2</v>
      </c>
      <c r="AL55" s="4">
        <v>5</v>
      </c>
      <c r="AM55" s="64">
        <f t="shared" si="11"/>
        <v>2.6057952887221181E-2</v>
      </c>
      <c r="AN55" s="25">
        <v>3</v>
      </c>
      <c r="AO55" s="64">
        <f t="shared" si="12"/>
        <v>2.9089498690972559E-2</v>
      </c>
      <c r="AP55" s="25">
        <v>2</v>
      </c>
      <c r="AQ55" s="64">
        <f t="shared" si="13"/>
        <v>2.2535211267605635E-2</v>
      </c>
      <c r="AR55" s="65">
        <v>0</v>
      </c>
      <c r="AS55" s="65">
        <v>0</v>
      </c>
      <c r="AT55" s="65">
        <v>0</v>
      </c>
      <c r="AU55" s="65">
        <v>0</v>
      </c>
      <c r="AV55" s="4">
        <v>0</v>
      </c>
      <c r="AW55" s="4">
        <v>0</v>
      </c>
    </row>
    <row r="56" spans="1:49" ht="16.5">
      <c r="A56" s="148" t="s">
        <v>440</v>
      </c>
      <c r="B56" s="28">
        <v>36</v>
      </c>
      <c r="C56" s="26">
        <f t="shared" si="16"/>
        <v>1.5717847178864736E-2</v>
      </c>
      <c r="D56" s="143">
        <v>22</v>
      </c>
      <c r="E56" s="26">
        <f t="shared" si="17"/>
        <v>1.7386493855455012E-2</v>
      </c>
      <c r="F56" s="25">
        <v>14</v>
      </c>
      <c r="G56" s="26">
        <f t="shared" si="18"/>
        <v>1.3658003590103799E-2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12</v>
      </c>
      <c r="O56" s="26">
        <f t="shared" si="2"/>
        <v>0.15228426395939085</v>
      </c>
      <c r="P56" s="143">
        <v>12</v>
      </c>
      <c r="Q56" s="26">
        <f t="shared" si="3"/>
        <v>0.33195020746887965</v>
      </c>
      <c r="R56" s="143">
        <v>0</v>
      </c>
      <c r="S56" s="143">
        <v>0</v>
      </c>
      <c r="T56" s="143">
        <v>7</v>
      </c>
      <c r="U56" s="26">
        <f t="shared" si="5"/>
        <v>2.4497795198432142E-2</v>
      </c>
      <c r="V56" s="143">
        <v>5</v>
      </c>
      <c r="W56" s="26">
        <f t="shared" si="6"/>
        <v>3.1617554066017454E-2</v>
      </c>
      <c r="X56" s="143">
        <v>2</v>
      </c>
      <c r="Y56" s="26">
        <f t="shared" si="7"/>
        <v>1.5673981191222573E-2</v>
      </c>
      <c r="Z56" s="4">
        <v>6</v>
      </c>
      <c r="AA56" s="64">
        <f t="shared" si="20"/>
        <v>7.1852845372676758E-3</v>
      </c>
      <c r="AB56" s="25">
        <v>1</v>
      </c>
      <c r="AC56" s="64">
        <f t="shared" si="21"/>
        <v>2.137528589444884E-3</v>
      </c>
      <c r="AD56" s="25">
        <v>5</v>
      </c>
      <c r="AE56" s="64">
        <f t="shared" si="22"/>
        <v>1.3616186923014079E-2</v>
      </c>
      <c r="AF56" s="4">
        <v>10</v>
      </c>
      <c r="AG56" s="64">
        <f t="shared" si="8"/>
        <v>1.1490290704354819E-2</v>
      </c>
      <c r="AH56" s="25">
        <v>3</v>
      </c>
      <c r="AI56" s="64">
        <f t="shared" si="9"/>
        <v>6.2305295950155761E-3</v>
      </c>
      <c r="AJ56" s="25">
        <v>7</v>
      </c>
      <c r="AK56" s="64">
        <f t="shared" si="10"/>
        <v>1.800411522633745E-2</v>
      </c>
      <c r="AL56" s="4">
        <v>1</v>
      </c>
      <c r="AM56" s="64">
        <f t="shared" si="11"/>
        <v>5.211590577444236E-3</v>
      </c>
      <c r="AN56" s="25">
        <v>1</v>
      </c>
      <c r="AO56" s="64">
        <f t="shared" si="12"/>
        <v>9.696499563657519E-3</v>
      </c>
      <c r="AP56" s="25">
        <v>0</v>
      </c>
      <c r="AQ56" s="64">
        <f t="shared" si="13"/>
        <v>0</v>
      </c>
      <c r="AR56" s="65">
        <v>0</v>
      </c>
      <c r="AS56" s="65">
        <v>0</v>
      </c>
      <c r="AT56" s="65">
        <v>0</v>
      </c>
      <c r="AU56" s="65">
        <v>0</v>
      </c>
      <c r="AV56" s="4">
        <v>0</v>
      </c>
      <c r="AW56" s="4">
        <v>0</v>
      </c>
    </row>
    <row r="57" spans="1:49" ht="16.5">
      <c r="A57" s="137" t="s">
        <v>77</v>
      </c>
      <c r="B57" s="28">
        <v>35</v>
      </c>
      <c r="C57" s="26">
        <f t="shared" si="16"/>
        <v>1.5281240312785157E-2</v>
      </c>
      <c r="D57" s="143">
        <v>18</v>
      </c>
      <c r="E57" s="26">
        <f t="shared" si="17"/>
        <v>1.4225313154463192E-2</v>
      </c>
      <c r="F57" s="25">
        <v>17</v>
      </c>
      <c r="G57" s="26">
        <f t="shared" si="18"/>
        <v>1.6584718645126045E-2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</v>
      </c>
      <c r="O57" s="26">
        <f t="shared" si="2"/>
        <v>1.2690355329949238E-2</v>
      </c>
      <c r="P57" s="143">
        <v>1</v>
      </c>
      <c r="Q57" s="26">
        <f t="shared" si="3"/>
        <v>2.7662517289073305E-2</v>
      </c>
      <c r="R57" s="143">
        <v>0</v>
      </c>
      <c r="S57" s="143">
        <v>0</v>
      </c>
      <c r="T57" s="143">
        <v>5</v>
      </c>
      <c r="U57" s="26">
        <f t="shared" si="5"/>
        <v>1.7498425141737241E-2</v>
      </c>
      <c r="V57" s="143">
        <v>2</v>
      </c>
      <c r="W57" s="26">
        <f t="shared" si="6"/>
        <v>1.264702162640698E-2</v>
      </c>
      <c r="X57" s="143">
        <v>3</v>
      </c>
      <c r="Y57" s="26">
        <f t="shared" si="7"/>
        <v>2.3510971786833857E-2</v>
      </c>
      <c r="Z57" s="4">
        <v>14</v>
      </c>
      <c r="AA57" s="64">
        <f t="shared" si="20"/>
        <v>1.6765663920291243E-2</v>
      </c>
      <c r="AB57" s="25">
        <v>6</v>
      </c>
      <c r="AC57" s="64">
        <f t="shared" si="21"/>
        <v>1.2825171536669304E-2</v>
      </c>
      <c r="AD57" s="25">
        <v>8</v>
      </c>
      <c r="AE57" s="64">
        <f t="shared" si="22"/>
        <v>2.1785899076822528E-2</v>
      </c>
      <c r="AF57" s="4">
        <v>11</v>
      </c>
      <c r="AG57" s="64">
        <f t="shared" si="8"/>
        <v>1.2639319774790303E-2</v>
      </c>
      <c r="AH57" s="25">
        <v>6</v>
      </c>
      <c r="AI57" s="64">
        <f t="shared" si="9"/>
        <v>1.2461059190031152E-2</v>
      </c>
      <c r="AJ57" s="25">
        <v>5</v>
      </c>
      <c r="AK57" s="64">
        <f t="shared" si="10"/>
        <v>1.2860082304526749E-2</v>
      </c>
      <c r="AL57" s="4">
        <v>4</v>
      </c>
      <c r="AM57" s="64">
        <f t="shared" si="11"/>
        <v>2.0846362309776944E-2</v>
      </c>
      <c r="AN57" s="25">
        <v>3</v>
      </c>
      <c r="AO57" s="64">
        <f t="shared" si="12"/>
        <v>2.9089498690972559E-2</v>
      </c>
      <c r="AP57" s="25">
        <v>1</v>
      </c>
      <c r="AQ57" s="64">
        <f t="shared" si="13"/>
        <v>1.1267605633802818E-2</v>
      </c>
      <c r="AR57" s="65">
        <v>0</v>
      </c>
      <c r="AS57" s="65">
        <v>0</v>
      </c>
      <c r="AT57" s="65">
        <v>0</v>
      </c>
      <c r="AU57" s="65">
        <v>0</v>
      </c>
      <c r="AV57" s="4">
        <v>0</v>
      </c>
      <c r="AW57" s="4">
        <v>0</v>
      </c>
    </row>
    <row r="58" spans="1:49" ht="16.5">
      <c r="A58" s="137" t="s">
        <v>84</v>
      </c>
      <c r="B58" s="28">
        <v>28</v>
      </c>
      <c r="C58" s="26">
        <f t="shared" si="16"/>
        <v>1.2224992250228127E-2</v>
      </c>
      <c r="D58" s="143">
        <v>19</v>
      </c>
      <c r="E58" s="26">
        <f t="shared" si="17"/>
        <v>1.5015608329711149E-2</v>
      </c>
      <c r="F58" s="25">
        <v>9</v>
      </c>
      <c r="G58" s="26">
        <f t="shared" si="18"/>
        <v>8.780145165066729E-3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2</v>
      </c>
      <c r="O58" s="26">
        <f t="shared" si="2"/>
        <v>2.5380710659898477E-2</v>
      </c>
      <c r="P58" s="143">
        <v>2</v>
      </c>
      <c r="Q58" s="26">
        <f t="shared" si="3"/>
        <v>5.5325034578146609E-2</v>
      </c>
      <c r="R58" s="143">
        <v>0</v>
      </c>
      <c r="S58" s="143">
        <v>0</v>
      </c>
      <c r="T58" s="143">
        <v>5</v>
      </c>
      <c r="U58" s="26">
        <f t="shared" si="5"/>
        <v>1.7498425141737241E-2</v>
      </c>
      <c r="V58" s="143">
        <v>4</v>
      </c>
      <c r="W58" s="26">
        <f t="shared" si="6"/>
        <v>2.5294043252813959E-2</v>
      </c>
      <c r="X58" s="143">
        <v>1</v>
      </c>
      <c r="Y58" s="26">
        <f t="shared" si="7"/>
        <v>7.8369905956112863E-3</v>
      </c>
      <c r="Z58" s="4">
        <v>9</v>
      </c>
      <c r="AA58" s="64">
        <f t="shared" si="20"/>
        <v>1.0777926805901514E-2</v>
      </c>
      <c r="AB58" s="25">
        <v>7</v>
      </c>
      <c r="AC58" s="64">
        <f t="shared" si="21"/>
        <v>1.4962700126114187E-2</v>
      </c>
      <c r="AD58" s="25">
        <v>2</v>
      </c>
      <c r="AE58" s="64">
        <f t="shared" si="22"/>
        <v>5.4464747692056321E-3</v>
      </c>
      <c r="AF58" s="4">
        <v>10</v>
      </c>
      <c r="AG58" s="64">
        <f t="shared" si="8"/>
        <v>1.1490290704354819E-2</v>
      </c>
      <c r="AH58" s="25">
        <v>5</v>
      </c>
      <c r="AI58" s="64">
        <f t="shared" si="9"/>
        <v>1.0384215991692628E-2</v>
      </c>
      <c r="AJ58" s="25">
        <v>5</v>
      </c>
      <c r="AK58" s="64">
        <f t="shared" si="10"/>
        <v>1.2860082304526749E-2</v>
      </c>
      <c r="AL58" s="4">
        <v>2</v>
      </c>
      <c r="AM58" s="64">
        <f t="shared" si="11"/>
        <v>1.0423181154888472E-2</v>
      </c>
      <c r="AN58" s="25">
        <v>1</v>
      </c>
      <c r="AO58" s="64">
        <f t="shared" si="12"/>
        <v>9.696499563657519E-3</v>
      </c>
      <c r="AP58" s="25">
        <v>1</v>
      </c>
      <c r="AQ58" s="64">
        <f t="shared" si="13"/>
        <v>1.1267605633802818E-2</v>
      </c>
      <c r="AR58" s="65">
        <v>0</v>
      </c>
      <c r="AS58" s="65">
        <v>0</v>
      </c>
      <c r="AT58" s="65">
        <v>0</v>
      </c>
      <c r="AU58" s="65">
        <v>0</v>
      </c>
      <c r="AV58" s="4">
        <v>0</v>
      </c>
      <c r="AW58" s="4">
        <v>0</v>
      </c>
    </row>
    <row r="59" spans="1:49" ht="16.5">
      <c r="A59" s="137" t="s">
        <v>81</v>
      </c>
      <c r="B59" s="28">
        <v>27</v>
      </c>
      <c r="C59" s="26">
        <f t="shared" si="16"/>
        <v>1.178838538414855E-2</v>
      </c>
      <c r="D59" s="143">
        <v>20</v>
      </c>
      <c r="E59" s="26">
        <f t="shared" si="17"/>
        <v>1.5805903504959102E-2</v>
      </c>
      <c r="F59" s="25">
        <v>7</v>
      </c>
      <c r="G59" s="26">
        <f t="shared" si="18"/>
        <v>6.8290017950518997E-3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143">
        <v>1</v>
      </c>
      <c r="U59" s="26">
        <f t="shared" si="5"/>
        <v>3.4996850283474492E-3</v>
      </c>
      <c r="V59" s="143">
        <v>1</v>
      </c>
      <c r="W59" s="26">
        <f t="shared" si="6"/>
        <v>6.3235108132034899E-3</v>
      </c>
      <c r="X59" s="143">
        <v>0</v>
      </c>
      <c r="Y59" s="143">
        <v>0</v>
      </c>
      <c r="Z59" s="4">
        <v>2</v>
      </c>
      <c r="AA59" s="64">
        <f t="shared" si="20"/>
        <v>2.3950948457558919E-3</v>
      </c>
      <c r="AB59" s="25">
        <v>1</v>
      </c>
      <c r="AC59" s="64">
        <f t="shared" si="21"/>
        <v>2.137528589444884E-3</v>
      </c>
      <c r="AD59" s="25">
        <v>1</v>
      </c>
      <c r="AE59" s="64">
        <f t="shared" si="22"/>
        <v>2.7232373846028161E-3</v>
      </c>
      <c r="AF59" s="4">
        <v>19</v>
      </c>
      <c r="AG59" s="64">
        <f t="shared" si="8"/>
        <v>2.1831552338274159E-2</v>
      </c>
      <c r="AH59" s="25">
        <v>15</v>
      </c>
      <c r="AI59" s="64">
        <f t="shared" si="9"/>
        <v>3.1152647975077882E-2</v>
      </c>
      <c r="AJ59" s="25">
        <v>4</v>
      </c>
      <c r="AK59" s="64">
        <f t="shared" si="10"/>
        <v>1.0288065843621399E-2</v>
      </c>
      <c r="AL59" s="4">
        <v>5</v>
      </c>
      <c r="AM59" s="64">
        <f t="shared" si="11"/>
        <v>2.6057952887221181E-2</v>
      </c>
      <c r="AN59" s="25">
        <v>3</v>
      </c>
      <c r="AO59" s="64">
        <f t="shared" si="12"/>
        <v>2.9089498690972559E-2</v>
      </c>
      <c r="AP59" s="25">
        <v>2</v>
      </c>
      <c r="AQ59" s="64">
        <f t="shared" si="13"/>
        <v>2.2535211267605635E-2</v>
      </c>
      <c r="AR59" s="65">
        <v>0</v>
      </c>
      <c r="AS59" s="65">
        <v>0</v>
      </c>
      <c r="AT59" s="65">
        <v>0</v>
      </c>
      <c r="AU59" s="65">
        <v>0</v>
      </c>
      <c r="AV59" s="4">
        <v>0</v>
      </c>
      <c r="AW59" s="4">
        <v>0</v>
      </c>
    </row>
    <row r="60" spans="1:49" ht="16.5">
      <c r="A60" s="137" t="s">
        <v>231</v>
      </c>
      <c r="B60" s="28">
        <v>20</v>
      </c>
      <c r="C60" s="26">
        <f t="shared" si="16"/>
        <v>8.7321373215915182E-3</v>
      </c>
      <c r="D60" s="143">
        <v>13</v>
      </c>
      <c r="E60" s="26">
        <f t="shared" si="17"/>
        <v>1.0273837278223416E-2</v>
      </c>
      <c r="F60" s="25">
        <v>7</v>
      </c>
      <c r="G60" s="26">
        <f t="shared" si="18"/>
        <v>6.8290017950518997E-3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143">
        <v>1</v>
      </c>
      <c r="U60" s="26">
        <f t="shared" si="5"/>
        <v>3.4996850283474492E-3</v>
      </c>
      <c r="V60" s="143">
        <v>1</v>
      </c>
      <c r="W60" s="26">
        <f t="shared" si="6"/>
        <v>6.3235108132034899E-3</v>
      </c>
      <c r="X60" s="143">
        <v>0</v>
      </c>
      <c r="Y60" s="143">
        <v>0</v>
      </c>
      <c r="Z60" s="4">
        <v>2</v>
      </c>
      <c r="AA60" s="64">
        <f t="shared" si="20"/>
        <v>2.3950948457558919E-3</v>
      </c>
      <c r="AB60" s="25">
        <v>2</v>
      </c>
      <c r="AC60" s="64">
        <f t="shared" si="21"/>
        <v>4.2750571788897681E-3</v>
      </c>
      <c r="AD60" s="25">
        <v>0</v>
      </c>
      <c r="AE60" s="25">
        <v>0</v>
      </c>
      <c r="AF60" s="4">
        <v>10</v>
      </c>
      <c r="AG60" s="64">
        <f t="shared" si="8"/>
        <v>1.1490290704354819E-2</v>
      </c>
      <c r="AH60" s="25">
        <v>7</v>
      </c>
      <c r="AI60" s="64">
        <f t="shared" si="9"/>
        <v>1.4537902388369679E-2</v>
      </c>
      <c r="AJ60" s="25">
        <v>3</v>
      </c>
      <c r="AK60" s="64">
        <f t="shared" si="10"/>
        <v>7.716049382716049E-3</v>
      </c>
      <c r="AL60" s="4">
        <v>7</v>
      </c>
      <c r="AM60" s="64">
        <f t="shared" si="11"/>
        <v>3.6481134042109654E-2</v>
      </c>
      <c r="AN60" s="25">
        <v>3</v>
      </c>
      <c r="AO60" s="64">
        <f t="shared" si="12"/>
        <v>2.9089498690972559E-2</v>
      </c>
      <c r="AP60" s="25">
        <v>4</v>
      </c>
      <c r="AQ60" s="64">
        <f t="shared" si="13"/>
        <v>4.507042253521127E-2</v>
      </c>
      <c r="AR60" s="65">
        <v>0</v>
      </c>
      <c r="AS60" s="65">
        <v>0</v>
      </c>
      <c r="AT60" s="65">
        <v>0</v>
      </c>
      <c r="AU60" s="65">
        <v>0</v>
      </c>
      <c r="AV60" s="4">
        <v>0</v>
      </c>
      <c r="AW60" s="4">
        <v>0</v>
      </c>
    </row>
    <row r="61" spans="1:49" ht="16.5">
      <c r="A61" s="137" t="s">
        <v>75</v>
      </c>
      <c r="B61" s="28">
        <v>19</v>
      </c>
      <c r="C61" s="26">
        <f t="shared" si="16"/>
        <v>8.2955304555119447E-3</v>
      </c>
      <c r="D61" s="143">
        <v>13</v>
      </c>
      <c r="E61" s="26">
        <f t="shared" si="17"/>
        <v>1.0273837278223416E-2</v>
      </c>
      <c r="F61" s="25">
        <v>6</v>
      </c>
      <c r="G61" s="26">
        <f t="shared" si="18"/>
        <v>5.8534301100444863E-3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143">
        <v>0</v>
      </c>
      <c r="U61" s="143">
        <v>0</v>
      </c>
      <c r="V61" s="143">
        <v>0</v>
      </c>
      <c r="W61" s="143">
        <v>0</v>
      </c>
      <c r="X61" s="143">
        <v>0</v>
      </c>
      <c r="Y61" s="143">
        <v>0</v>
      </c>
      <c r="Z61" s="4">
        <v>8</v>
      </c>
      <c r="AA61" s="64">
        <f t="shared" si="20"/>
        <v>9.5803793830235677E-3</v>
      </c>
      <c r="AB61" s="25">
        <v>4</v>
      </c>
      <c r="AC61" s="64">
        <f t="shared" si="21"/>
        <v>8.5501143577795362E-3</v>
      </c>
      <c r="AD61" s="25">
        <v>4</v>
      </c>
      <c r="AE61" s="64">
        <f t="shared" si="22"/>
        <v>1.0892949538411264E-2</v>
      </c>
      <c r="AF61" s="4">
        <v>9</v>
      </c>
      <c r="AG61" s="64">
        <f t="shared" si="8"/>
        <v>1.0341261633919338E-2</v>
      </c>
      <c r="AH61" s="25">
        <v>7</v>
      </c>
      <c r="AI61" s="64">
        <f t="shared" si="9"/>
        <v>1.4537902388369679E-2</v>
      </c>
      <c r="AJ61" s="25">
        <v>2</v>
      </c>
      <c r="AK61" s="64">
        <f t="shared" si="10"/>
        <v>5.1440329218106996E-3</v>
      </c>
      <c r="AL61" s="4">
        <v>1</v>
      </c>
      <c r="AM61" s="64">
        <f t="shared" si="11"/>
        <v>5.211590577444236E-3</v>
      </c>
      <c r="AN61" s="25">
        <v>1</v>
      </c>
      <c r="AO61" s="64">
        <f t="shared" si="12"/>
        <v>9.696499563657519E-3</v>
      </c>
      <c r="AP61" s="25">
        <v>0</v>
      </c>
      <c r="AQ61" s="25">
        <v>0</v>
      </c>
      <c r="AR61" s="65">
        <v>1</v>
      </c>
      <c r="AS61" s="64">
        <f t="shared" si="14"/>
        <v>7.8864353312302835E-2</v>
      </c>
      <c r="AT61" s="4">
        <v>1</v>
      </c>
      <c r="AU61" s="64">
        <f t="shared" si="15"/>
        <v>7.9808459696727854E-2</v>
      </c>
      <c r="AV61" s="4">
        <v>0</v>
      </c>
      <c r="AW61" s="4">
        <v>0</v>
      </c>
    </row>
    <row r="62" spans="1:49" ht="16.5">
      <c r="A62" s="137" t="s">
        <v>235</v>
      </c>
      <c r="B62" s="28">
        <v>17</v>
      </c>
      <c r="C62" s="26">
        <f t="shared" si="16"/>
        <v>7.4223167233527908E-3</v>
      </c>
      <c r="D62" s="143">
        <v>10</v>
      </c>
      <c r="E62" s="26">
        <f t="shared" si="17"/>
        <v>7.902951752479551E-3</v>
      </c>
      <c r="F62" s="25">
        <v>7</v>
      </c>
      <c r="G62" s="26">
        <f t="shared" si="18"/>
        <v>6.8290017950518997E-3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143">
        <v>0</v>
      </c>
      <c r="U62" s="143">
        <v>0</v>
      </c>
      <c r="V62" s="143">
        <v>0</v>
      </c>
      <c r="W62" s="143">
        <v>0</v>
      </c>
      <c r="X62" s="143">
        <v>0</v>
      </c>
      <c r="Y62" s="143">
        <v>0</v>
      </c>
      <c r="Z62" s="4">
        <v>7</v>
      </c>
      <c r="AA62" s="64">
        <f t="shared" si="20"/>
        <v>8.3828319601456213E-3</v>
      </c>
      <c r="AB62" s="25">
        <v>3</v>
      </c>
      <c r="AC62" s="64">
        <f t="shared" si="21"/>
        <v>6.4125857683346521E-3</v>
      </c>
      <c r="AD62" s="25">
        <v>4</v>
      </c>
      <c r="AE62" s="64">
        <f t="shared" si="22"/>
        <v>1.0892949538411264E-2</v>
      </c>
      <c r="AF62" s="4">
        <v>9</v>
      </c>
      <c r="AG62" s="64">
        <f t="shared" si="8"/>
        <v>1.0341261633919338E-2</v>
      </c>
      <c r="AH62" s="25">
        <v>6</v>
      </c>
      <c r="AI62" s="64">
        <f t="shared" si="9"/>
        <v>1.2461059190031152E-2</v>
      </c>
      <c r="AJ62" s="25">
        <v>3</v>
      </c>
      <c r="AK62" s="64">
        <f t="shared" si="10"/>
        <v>7.716049382716049E-3</v>
      </c>
      <c r="AL62" s="4">
        <v>0</v>
      </c>
      <c r="AM62" s="4">
        <v>0</v>
      </c>
      <c r="AN62" s="4">
        <v>0</v>
      </c>
      <c r="AO62" s="4">
        <v>0</v>
      </c>
      <c r="AP62" s="25">
        <v>0</v>
      </c>
      <c r="AQ62" s="25">
        <v>0</v>
      </c>
      <c r="AR62" s="65">
        <v>1</v>
      </c>
      <c r="AS62" s="64">
        <f t="shared" si="14"/>
        <v>7.8864353312302835E-2</v>
      </c>
      <c r="AT62" s="4">
        <v>1</v>
      </c>
      <c r="AU62" s="64">
        <f t="shared" si="15"/>
        <v>7.9808459696727854E-2</v>
      </c>
      <c r="AV62" s="4">
        <v>0</v>
      </c>
      <c r="AW62" s="4">
        <v>0</v>
      </c>
    </row>
    <row r="63" spans="1:49" ht="16.5">
      <c r="A63" s="137" t="s">
        <v>78</v>
      </c>
      <c r="B63" s="28">
        <v>14</v>
      </c>
      <c r="C63" s="26">
        <f t="shared" si="16"/>
        <v>6.1124961251140635E-3</v>
      </c>
      <c r="D63" s="143">
        <v>10</v>
      </c>
      <c r="E63" s="26">
        <f t="shared" si="17"/>
        <v>7.902951752479551E-3</v>
      </c>
      <c r="F63" s="25">
        <v>4</v>
      </c>
      <c r="G63" s="26">
        <f t="shared" si="18"/>
        <v>3.9022867400296574E-3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143">
        <v>0</v>
      </c>
      <c r="U63" s="143">
        <v>0</v>
      </c>
      <c r="V63" s="143">
        <v>0</v>
      </c>
      <c r="W63" s="143">
        <v>0</v>
      </c>
      <c r="X63" s="143">
        <v>0</v>
      </c>
      <c r="Y63" s="143">
        <v>0</v>
      </c>
      <c r="Z63" s="4">
        <v>2</v>
      </c>
      <c r="AA63" s="64">
        <f t="shared" si="20"/>
        <v>2.3950948457558919E-3</v>
      </c>
      <c r="AB63" s="25">
        <v>1</v>
      </c>
      <c r="AC63" s="64">
        <f t="shared" si="21"/>
        <v>2.137528589444884E-3</v>
      </c>
      <c r="AD63" s="25">
        <v>1</v>
      </c>
      <c r="AE63" s="64">
        <f t="shared" si="22"/>
        <v>2.7232373846028161E-3</v>
      </c>
      <c r="AF63" s="4">
        <v>7</v>
      </c>
      <c r="AG63" s="64">
        <f t="shared" si="8"/>
        <v>8.0432034930483735E-3</v>
      </c>
      <c r="AH63" s="25">
        <v>5</v>
      </c>
      <c r="AI63" s="64">
        <f t="shared" si="9"/>
        <v>1.0384215991692628E-2</v>
      </c>
      <c r="AJ63" s="25">
        <v>2</v>
      </c>
      <c r="AK63" s="64">
        <f t="shared" si="10"/>
        <v>5.1440329218106996E-3</v>
      </c>
      <c r="AL63" s="4">
        <v>4</v>
      </c>
      <c r="AM63" s="64">
        <f t="shared" si="11"/>
        <v>2.0846362309776944E-2</v>
      </c>
      <c r="AN63" s="25">
        <v>3</v>
      </c>
      <c r="AO63" s="64">
        <f t="shared" si="12"/>
        <v>2.9089498690972559E-2</v>
      </c>
      <c r="AP63" s="25">
        <v>1</v>
      </c>
      <c r="AQ63" s="64">
        <f t="shared" si="13"/>
        <v>1.1267605633802818E-2</v>
      </c>
      <c r="AR63" s="65">
        <v>1</v>
      </c>
      <c r="AS63" s="64">
        <f t="shared" si="14"/>
        <v>7.8864353312302835E-2</v>
      </c>
      <c r="AT63" s="4">
        <v>1</v>
      </c>
      <c r="AU63" s="64">
        <f t="shared" si="15"/>
        <v>7.9808459696727854E-2</v>
      </c>
      <c r="AV63" s="4">
        <v>0</v>
      </c>
      <c r="AW63" s="4">
        <v>0</v>
      </c>
    </row>
    <row r="64" spans="1:49" ht="16.5">
      <c r="A64" s="137" t="s">
        <v>82</v>
      </c>
      <c r="B64" s="28">
        <v>12</v>
      </c>
      <c r="C64" s="26">
        <f t="shared" si="16"/>
        <v>5.2392823929549113E-3</v>
      </c>
      <c r="D64" s="143">
        <v>3</v>
      </c>
      <c r="E64" s="26">
        <f t="shared" si="17"/>
        <v>2.3708855257438652E-3</v>
      </c>
      <c r="F64" s="25">
        <v>9</v>
      </c>
      <c r="G64" s="26">
        <f t="shared" si="18"/>
        <v>8.780145165066729E-3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143">
        <v>0</v>
      </c>
      <c r="U64" s="143">
        <v>0</v>
      </c>
      <c r="V64" s="143">
        <v>0</v>
      </c>
      <c r="W64" s="143">
        <v>0</v>
      </c>
      <c r="X64" s="143">
        <v>0</v>
      </c>
      <c r="Y64" s="143">
        <v>0</v>
      </c>
      <c r="Z64" s="4">
        <v>6</v>
      </c>
      <c r="AA64" s="64">
        <f t="shared" si="20"/>
        <v>7.1852845372676758E-3</v>
      </c>
      <c r="AB64" s="25">
        <v>3</v>
      </c>
      <c r="AC64" s="64">
        <f t="shared" si="21"/>
        <v>6.4125857683346521E-3</v>
      </c>
      <c r="AD64" s="25">
        <v>3</v>
      </c>
      <c r="AE64" s="64">
        <f t="shared" si="22"/>
        <v>8.1697121538084477E-3</v>
      </c>
      <c r="AF64" s="4">
        <v>6</v>
      </c>
      <c r="AG64" s="64">
        <f t="shared" si="8"/>
        <v>6.8941744226128912E-3</v>
      </c>
      <c r="AH64" s="25">
        <v>0</v>
      </c>
      <c r="AI64" s="25">
        <v>0</v>
      </c>
      <c r="AJ64" s="25">
        <v>6</v>
      </c>
      <c r="AK64" s="64">
        <f t="shared" si="10"/>
        <v>1.5432098765432098E-2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65">
        <v>0</v>
      </c>
      <c r="AS64" s="65">
        <v>0</v>
      </c>
      <c r="AT64" s="65">
        <v>0</v>
      </c>
      <c r="AU64" s="65">
        <v>0</v>
      </c>
      <c r="AV64" s="4">
        <v>0</v>
      </c>
      <c r="AW64" s="4">
        <v>0</v>
      </c>
    </row>
    <row r="65" spans="1:49" ht="16.5">
      <c r="A65" s="137" t="s">
        <v>76</v>
      </c>
      <c r="B65" s="28">
        <v>10</v>
      </c>
      <c r="C65" s="26">
        <f t="shared" si="16"/>
        <v>4.3660686607957591E-3</v>
      </c>
      <c r="D65" s="143">
        <v>6</v>
      </c>
      <c r="E65" s="26">
        <f t="shared" si="17"/>
        <v>4.7417710514877304E-3</v>
      </c>
      <c r="F65" s="25">
        <v>4</v>
      </c>
      <c r="G65" s="26">
        <f t="shared" si="18"/>
        <v>3.9022867400296574E-3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143">
        <v>3</v>
      </c>
      <c r="U65" s="26">
        <f t="shared" si="5"/>
        <v>1.0499055085042347E-2</v>
      </c>
      <c r="V65" s="143">
        <v>3</v>
      </c>
      <c r="W65" s="26">
        <f t="shared" si="6"/>
        <v>1.8970532439610471E-2</v>
      </c>
      <c r="X65" s="143">
        <v>0</v>
      </c>
      <c r="Y65" s="143">
        <v>0</v>
      </c>
      <c r="Z65" s="4">
        <v>5</v>
      </c>
      <c r="AA65" s="64">
        <f t="shared" si="20"/>
        <v>5.9877371143897294E-3</v>
      </c>
      <c r="AB65" s="25">
        <v>3</v>
      </c>
      <c r="AC65" s="64">
        <f t="shared" si="21"/>
        <v>6.4125857683346521E-3</v>
      </c>
      <c r="AD65" s="25">
        <v>2</v>
      </c>
      <c r="AE65" s="64">
        <f t="shared" si="22"/>
        <v>5.4464747692056321E-3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2</v>
      </c>
      <c r="AM65" s="64">
        <f t="shared" si="11"/>
        <v>1.0423181154888472E-2</v>
      </c>
      <c r="AN65" s="25">
        <v>0</v>
      </c>
      <c r="AO65" s="25">
        <v>0</v>
      </c>
      <c r="AP65" s="25">
        <v>2</v>
      </c>
      <c r="AQ65" s="64">
        <f t="shared" si="13"/>
        <v>2.2535211267605635E-2</v>
      </c>
      <c r="AR65" s="65">
        <v>0</v>
      </c>
      <c r="AS65" s="65">
        <v>0</v>
      </c>
      <c r="AT65" s="65">
        <v>0</v>
      </c>
      <c r="AU65" s="65">
        <v>0</v>
      </c>
      <c r="AV65" s="4">
        <v>0</v>
      </c>
      <c r="AW65" s="4">
        <v>0</v>
      </c>
    </row>
    <row r="66" spans="1:49" ht="16.5">
      <c r="A66" s="137" t="s">
        <v>62</v>
      </c>
      <c r="B66" s="28">
        <v>10</v>
      </c>
      <c r="C66" s="26">
        <f t="shared" si="16"/>
        <v>4.3660686607957591E-3</v>
      </c>
      <c r="D66" s="143">
        <v>6</v>
      </c>
      <c r="E66" s="26">
        <f t="shared" si="17"/>
        <v>4.7417710514877304E-3</v>
      </c>
      <c r="F66" s="25">
        <v>4</v>
      </c>
      <c r="G66" s="26">
        <f t="shared" si="18"/>
        <v>3.9022867400296574E-3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4">
        <v>4</v>
      </c>
      <c r="AA66" s="64">
        <f t="shared" si="20"/>
        <v>4.7901896915117839E-3</v>
      </c>
      <c r="AB66" s="25">
        <v>1</v>
      </c>
      <c r="AC66" s="64">
        <f t="shared" si="21"/>
        <v>2.137528589444884E-3</v>
      </c>
      <c r="AD66" s="25">
        <v>3</v>
      </c>
      <c r="AE66" s="64">
        <f t="shared" si="22"/>
        <v>8.1697121538084477E-3</v>
      </c>
      <c r="AF66" s="4">
        <v>6</v>
      </c>
      <c r="AG66" s="64">
        <f t="shared" si="8"/>
        <v>6.8941744226128912E-3</v>
      </c>
      <c r="AH66" s="25">
        <v>5</v>
      </c>
      <c r="AI66" s="64">
        <f t="shared" si="9"/>
        <v>1.0384215991692628E-2</v>
      </c>
      <c r="AJ66" s="25">
        <v>1</v>
      </c>
      <c r="AK66" s="64">
        <f t="shared" si="10"/>
        <v>2.5720164609053498E-3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65">
        <v>0</v>
      </c>
      <c r="AS66" s="65">
        <v>0</v>
      </c>
      <c r="AT66" s="65">
        <v>0</v>
      </c>
      <c r="AU66" s="65">
        <v>0</v>
      </c>
      <c r="AV66" s="4">
        <v>0</v>
      </c>
      <c r="AW66" s="4">
        <v>0</v>
      </c>
    </row>
    <row r="67" spans="1:49" ht="16.5">
      <c r="A67" s="137" t="s">
        <v>34</v>
      </c>
      <c r="B67" s="28">
        <v>9</v>
      </c>
      <c r="C67" s="26">
        <f t="shared" si="16"/>
        <v>3.9294617947161839E-3</v>
      </c>
      <c r="D67" s="143">
        <v>7</v>
      </c>
      <c r="E67" s="26">
        <f t="shared" si="17"/>
        <v>5.5320662267356862E-3</v>
      </c>
      <c r="F67" s="25">
        <v>2</v>
      </c>
      <c r="G67" s="26">
        <f t="shared" si="18"/>
        <v>1.9511433700148287E-3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143">
        <v>2</v>
      </c>
      <c r="U67" s="26">
        <f t="shared" si="5"/>
        <v>6.9993700566948983E-3</v>
      </c>
      <c r="V67" s="143">
        <v>0</v>
      </c>
      <c r="W67" s="143">
        <v>0</v>
      </c>
      <c r="X67" s="143">
        <v>2</v>
      </c>
      <c r="Y67" s="26">
        <f t="shared" si="7"/>
        <v>1.5673981191222573E-2</v>
      </c>
      <c r="Z67" s="4">
        <v>1</v>
      </c>
      <c r="AA67" s="64">
        <f t="shared" si="20"/>
        <v>1.197547422877946E-3</v>
      </c>
      <c r="AB67" s="25">
        <v>1</v>
      </c>
      <c r="AC67" s="64">
        <f t="shared" si="21"/>
        <v>2.137528589444884E-3</v>
      </c>
      <c r="AD67" s="25">
        <v>0</v>
      </c>
      <c r="AE67" s="25">
        <v>0</v>
      </c>
      <c r="AF67" s="4">
        <v>6</v>
      </c>
      <c r="AG67" s="64">
        <f t="shared" si="8"/>
        <v>6.8941744226128912E-3</v>
      </c>
      <c r="AH67" s="25">
        <v>6</v>
      </c>
      <c r="AI67" s="64">
        <f t="shared" si="9"/>
        <v>1.2461059190031152E-2</v>
      </c>
      <c r="AJ67" s="25">
        <v>0</v>
      </c>
      <c r="AK67" s="64">
        <f t="shared" si="10"/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66">
        <v>0</v>
      </c>
      <c r="AS67" s="66">
        <v>0</v>
      </c>
      <c r="AT67" s="66">
        <v>0</v>
      </c>
      <c r="AU67" s="66">
        <v>0</v>
      </c>
      <c r="AV67" s="4">
        <v>0</v>
      </c>
      <c r="AW67" s="4">
        <v>0</v>
      </c>
    </row>
    <row r="68" spans="1:49" ht="16.5">
      <c r="A68" s="137" t="s">
        <v>67</v>
      </c>
      <c r="B68" s="28">
        <v>8</v>
      </c>
      <c r="C68" s="26">
        <f t="shared" si="16"/>
        <v>3.4928549286366074E-3</v>
      </c>
      <c r="D68" s="143">
        <v>4</v>
      </c>
      <c r="E68" s="26">
        <f t="shared" si="17"/>
        <v>3.1611807009918206E-3</v>
      </c>
      <c r="F68" s="25">
        <v>4</v>
      </c>
      <c r="G68" s="26">
        <f t="shared" si="18"/>
        <v>3.9022867400296574E-3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143">
        <v>0</v>
      </c>
      <c r="U68" s="143">
        <v>0</v>
      </c>
      <c r="V68" s="143">
        <v>0</v>
      </c>
      <c r="W68" s="143">
        <v>0</v>
      </c>
      <c r="X68" s="143">
        <v>0</v>
      </c>
      <c r="Y68" s="143">
        <v>0</v>
      </c>
      <c r="Z68" s="4">
        <v>2</v>
      </c>
      <c r="AA68" s="64">
        <f t="shared" si="20"/>
        <v>2.3950948457558919E-3</v>
      </c>
      <c r="AB68" s="25">
        <v>0</v>
      </c>
      <c r="AC68" s="25">
        <v>0</v>
      </c>
      <c r="AD68" s="25">
        <v>2</v>
      </c>
      <c r="AE68" s="64">
        <f t="shared" si="22"/>
        <v>5.4464747692056321E-3</v>
      </c>
      <c r="AF68" s="4">
        <v>2</v>
      </c>
      <c r="AG68" s="64">
        <f t="shared" si="8"/>
        <v>2.2980581408709637E-3</v>
      </c>
      <c r="AH68" s="25">
        <v>1</v>
      </c>
      <c r="AI68" s="64">
        <f t="shared" si="9"/>
        <v>2.0768431983385254E-3</v>
      </c>
      <c r="AJ68" s="25">
        <v>1</v>
      </c>
      <c r="AK68" s="64">
        <f t="shared" si="10"/>
        <v>2.5720164609053498E-3</v>
      </c>
      <c r="AL68" s="4">
        <v>3</v>
      </c>
      <c r="AM68" s="64">
        <f t="shared" si="11"/>
        <v>1.5634771732332707E-2</v>
      </c>
      <c r="AN68" s="25">
        <v>2</v>
      </c>
      <c r="AO68" s="64">
        <f t="shared" si="12"/>
        <v>1.9392999127315038E-2</v>
      </c>
      <c r="AP68" s="25">
        <v>1</v>
      </c>
      <c r="AQ68" s="64">
        <f t="shared" si="13"/>
        <v>1.1267605633802818E-2</v>
      </c>
      <c r="AR68" s="65">
        <v>1</v>
      </c>
      <c r="AS68" s="64">
        <f t="shared" si="14"/>
        <v>7.8864353312302835E-2</v>
      </c>
      <c r="AT68" s="4">
        <v>1</v>
      </c>
      <c r="AU68" s="64">
        <f t="shared" si="15"/>
        <v>7.9808459696727854E-2</v>
      </c>
      <c r="AV68" s="4">
        <v>0</v>
      </c>
      <c r="AW68" s="4">
        <v>0</v>
      </c>
    </row>
    <row r="69" spans="1:49" ht="16.5">
      <c r="A69" s="137" t="s">
        <v>71</v>
      </c>
      <c r="B69" s="28">
        <v>7</v>
      </c>
      <c r="C69" s="26">
        <f t="shared" si="16"/>
        <v>3.0562480625570317E-3</v>
      </c>
      <c r="D69" s="143">
        <v>4</v>
      </c>
      <c r="E69" s="26">
        <f t="shared" si="17"/>
        <v>3.1611807009918206E-3</v>
      </c>
      <c r="F69" s="25">
        <v>3</v>
      </c>
      <c r="G69" s="26">
        <f t="shared" si="18"/>
        <v>2.9267150550222431E-3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143">
        <v>1</v>
      </c>
      <c r="U69" s="26">
        <f t="shared" si="5"/>
        <v>3.4996850283474492E-3</v>
      </c>
      <c r="V69" s="143">
        <v>1</v>
      </c>
      <c r="W69" s="26">
        <f t="shared" si="6"/>
        <v>6.3235108132034899E-3</v>
      </c>
      <c r="X69" s="143">
        <v>0</v>
      </c>
      <c r="Y69" s="143">
        <v>0</v>
      </c>
      <c r="Z69" s="4">
        <v>2</v>
      </c>
      <c r="AA69" s="64">
        <f t="shared" si="20"/>
        <v>2.3950948457558919E-3</v>
      </c>
      <c r="AB69" s="25">
        <v>1</v>
      </c>
      <c r="AC69" s="64">
        <f t="shared" si="21"/>
        <v>2.137528589444884E-3</v>
      </c>
      <c r="AD69" s="25">
        <v>1</v>
      </c>
      <c r="AE69" s="64">
        <f t="shared" si="22"/>
        <v>2.7232373846028161E-3</v>
      </c>
      <c r="AF69" s="4">
        <v>4</v>
      </c>
      <c r="AG69" s="64">
        <f t="shared" si="8"/>
        <v>4.5961162817419274E-3</v>
      </c>
      <c r="AH69" s="25">
        <v>2</v>
      </c>
      <c r="AI69" s="64">
        <f t="shared" si="9"/>
        <v>4.1536863966770508E-3</v>
      </c>
      <c r="AJ69" s="25">
        <v>2</v>
      </c>
      <c r="AK69" s="64">
        <f t="shared" si="10"/>
        <v>5.1440329218106996E-3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65">
        <v>0</v>
      </c>
      <c r="AS69" s="65">
        <v>0</v>
      </c>
      <c r="AT69" s="65">
        <v>0</v>
      </c>
      <c r="AU69" s="65">
        <v>0</v>
      </c>
      <c r="AV69" s="4">
        <v>0</v>
      </c>
      <c r="AW69" s="4">
        <v>0</v>
      </c>
    </row>
    <row r="70" spans="1:49" ht="16.5">
      <c r="A70" s="137" t="s">
        <v>66</v>
      </c>
      <c r="B70" s="28">
        <v>6</v>
      </c>
      <c r="C70" s="26">
        <f t="shared" si="16"/>
        <v>2.6196411964774556E-3</v>
      </c>
      <c r="D70" s="143">
        <v>3</v>
      </c>
      <c r="E70" s="26">
        <f t="shared" si="17"/>
        <v>2.3708855257438652E-3</v>
      </c>
      <c r="F70" s="25">
        <v>3</v>
      </c>
      <c r="G70" s="26">
        <f t="shared" si="18"/>
        <v>2.9267150550222431E-3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143">
        <v>0</v>
      </c>
      <c r="U70" s="143">
        <v>0</v>
      </c>
      <c r="V70" s="143">
        <v>0</v>
      </c>
      <c r="W70" s="143">
        <v>0</v>
      </c>
      <c r="X70" s="143">
        <v>0</v>
      </c>
      <c r="Y70" s="143">
        <v>0</v>
      </c>
      <c r="Z70" s="4">
        <v>1</v>
      </c>
      <c r="AA70" s="64">
        <f t="shared" si="20"/>
        <v>1.197547422877946E-3</v>
      </c>
      <c r="AB70" s="25">
        <v>0</v>
      </c>
      <c r="AC70" s="25">
        <v>0</v>
      </c>
      <c r="AD70" s="25">
        <v>1</v>
      </c>
      <c r="AE70" s="64">
        <f t="shared" si="22"/>
        <v>2.7232373846028161E-3</v>
      </c>
      <c r="AF70" s="4">
        <v>3</v>
      </c>
      <c r="AG70" s="64">
        <f t="shared" ref="AG70:AG106" si="24">IFERROR(AF70/AF$5*100,"-")</f>
        <v>3.4470872113064456E-3</v>
      </c>
      <c r="AH70" s="25">
        <v>1</v>
      </c>
      <c r="AI70" s="64">
        <f t="shared" ref="AI70:AI106" si="25">IFERROR(AH70/AH$5*100,"-")</f>
        <v>2.0768431983385254E-3</v>
      </c>
      <c r="AJ70" s="25">
        <v>2</v>
      </c>
      <c r="AK70" s="64">
        <f t="shared" ref="AK70:AK101" si="26">IFERROR(AJ70/AJ$5*100,"-")</f>
        <v>5.1440329218106996E-3</v>
      </c>
      <c r="AL70" s="4">
        <v>1</v>
      </c>
      <c r="AM70" s="64">
        <f t="shared" ref="AM70:AM92" si="27">IFERROR(AL70/AL$5*100,"-")</f>
        <v>5.211590577444236E-3</v>
      </c>
      <c r="AN70" s="25">
        <v>1</v>
      </c>
      <c r="AO70" s="64">
        <f t="shared" ref="AO70:AO92" si="28">IFERROR(AN70/AN$5*100,"-")</f>
        <v>9.696499563657519E-3</v>
      </c>
      <c r="AP70" s="25">
        <v>0</v>
      </c>
      <c r="AQ70" s="25">
        <v>0</v>
      </c>
      <c r="AR70" s="65">
        <v>1</v>
      </c>
      <c r="AS70" s="64">
        <f t="shared" ref="AS70:AS94" si="29">IFERROR(AR70/AR$5*100,"-")</f>
        <v>7.8864353312302835E-2</v>
      </c>
      <c r="AT70" s="4">
        <v>1</v>
      </c>
      <c r="AU70" s="64">
        <f t="shared" ref="AU70:AU94" si="30">IFERROR(AT70/AT$5*100,"-")</f>
        <v>7.9808459696727854E-2</v>
      </c>
      <c r="AV70" s="4">
        <v>0</v>
      </c>
      <c r="AW70" s="4">
        <v>0</v>
      </c>
    </row>
    <row r="71" spans="1:49" ht="16.5">
      <c r="A71" s="137" t="s">
        <v>64</v>
      </c>
      <c r="B71" s="28">
        <v>6</v>
      </c>
      <c r="C71" s="26">
        <f t="shared" ref="C71:C106" si="31">IFERROR(B71/B$5*100,"-")</f>
        <v>2.6196411964774556E-3</v>
      </c>
      <c r="D71" s="143">
        <v>5</v>
      </c>
      <c r="E71" s="26">
        <f t="shared" ref="E71:E106" si="32">IFERROR(D71/D$5*100,"-")</f>
        <v>3.9514758762397755E-3</v>
      </c>
      <c r="F71" s="25">
        <v>1</v>
      </c>
      <c r="G71" s="26">
        <f t="shared" ref="G71:G105" si="33">IFERROR(F71/F$5*100,"-")</f>
        <v>9.7557168500741435E-4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143">
        <v>0</v>
      </c>
      <c r="U71" s="143">
        <v>0</v>
      </c>
      <c r="V71" s="143">
        <v>0</v>
      </c>
      <c r="W71" s="143">
        <v>0</v>
      </c>
      <c r="X71" s="143">
        <v>0</v>
      </c>
      <c r="Y71" s="143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5</v>
      </c>
      <c r="AG71" s="64">
        <f t="shared" si="24"/>
        <v>5.7451453521774097E-3</v>
      </c>
      <c r="AH71" s="25">
        <v>5</v>
      </c>
      <c r="AI71" s="64">
        <f t="shared" si="25"/>
        <v>1.0384215991692628E-2</v>
      </c>
      <c r="AJ71" s="25">
        <v>0</v>
      </c>
      <c r="AK71" s="25">
        <v>0</v>
      </c>
      <c r="AL71" s="4">
        <v>1</v>
      </c>
      <c r="AM71" s="64">
        <f t="shared" si="27"/>
        <v>5.211590577444236E-3</v>
      </c>
      <c r="AN71" s="25">
        <v>0</v>
      </c>
      <c r="AO71" s="25">
        <v>0</v>
      </c>
      <c r="AP71" s="25">
        <v>1</v>
      </c>
      <c r="AQ71" s="64">
        <f t="shared" ref="AQ71:AQ106" si="34">IFERROR(AP71/AP$5*100,"-")</f>
        <v>1.1267605633802818E-2</v>
      </c>
      <c r="AR71" s="65">
        <v>0</v>
      </c>
      <c r="AS71" s="65">
        <v>0</v>
      </c>
      <c r="AT71" s="65">
        <v>0</v>
      </c>
      <c r="AU71" s="65">
        <v>0</v>
      </c>
      <c r="AV71" s="4">
        <v>0</v>
      </c>
      <c r="AW71" s="4">
        <v>0</v>
      </c>
    </row>
    <row r="72" spans="1:49" ht="16.5">
      <c r="A72" s="137" t="s">
        <v>58</v>
      </c>
      <c r="B72" s="28">
        <v>6</v>
      </c>
      <c r="C72" s="26">
        <f t="shared" si="31"/>
        <v>2.6196411964774556E-3</v>
      </c>
      <c r="D72" s="143">
        <v>5</v>
      </c>
      <c r="E72" s="26">
        <f t="shared" si="32"/>
        <v>3.9514758762397755E-3</v>
      </c>
      <c r="F72" s="25">
        <v>1</v>
      </c>
      <c r="G72" s="26">
        <f t="shared" si="33"/>
        <v>9.7557168500741435E-4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143">
        <v>0</v>
      </c>
      <c r="U72" s="143">
        <v>0</v>
      </c>
      <c r="V72" s="143">
        <v>0</v>
      </c>
      <c r="W72" s="143">
        <v>0</v>
      </c>
      <c r="X72" s="143">
        <v>0</v>
      </c>
      <c r="Y72" s="143">
        <v>0</v>
      </c>
      <c r="Z72" s="4">
        <v>1</v>
      </c>
      <c r="AA72" s="64">
        <f t="shared" ref="AA72:AA105" si="35">IFERROR(Z72/Z$5*100,"-")</f>
        <v>1.197547422877946E-3</v>
      </c>
      <c r="AB72" s="25">
        <v>1</v>
      </c>
      <c r="AC72" s="64">
        <f t="shared" ref="AC72:AC102" si="36">IFERROR(AB72/AB$5*100,"-")</f>
        <v>2.137528589444884E-3</v>
      </c>
      <c r="AD72" s="25">
        <v>0</v>
      </c>
      <c r="AE72" s="25">
        <v>0</v>
      </c>
      <c r="AF72" s="4">
        <v>2</v>
      </c>
      <c r="AG72" s="64">
        <f t="shared" si="24"/>
        <v>2.2980581408709637E-3</v>
      </c>
      <c r="AH72" s="25">
        <v>2</v>
      </c>
      <c r="AI72" s="64">
        <f t="shared" si="25"/>
        <v>4.1536863966770508E-3</v>
      </c>
      <c r="AJ72" s="25">
        <v>0</v>
      </c>
      <c r="AK72" s="25">
        <v>0</v>
      </c>
      <c r="AL72" s="4">
        <v>3</v>
      </c>
      <c r="AM72" s="64">
        <f t="shared" si="27"/>
        <v>1.5634771732332707E-2</v>
      </c>
      <c r="AN72" s="25">
        <v>2</v>
      </c>
      <c r="AO72" s="64">
        <f t="shared" si="28"/>
        <v>1.9392999127315038E-2</v>
      </c>
      <c r="AP72" s="25">
        <v>1</v>
      </c>
      <c r="AQ72" s="64">
        <f t="shared" si="34"/>
        <v>1.1267605633802818E-2</v>
      </c>
      <c r="AR72" s="65">
        <v>0</v>
      </c>
      <c r="AS72" s="65">
        <v>0</v>
      </c>
      <c r="AT72" s="65">
        <v>0</v>
      </c>
      <c r="AU72" s="65">
        <v>0</v>
      </c>
      <c r="AV72" s="4">
        <v>0</v>
      </c>
      <c r="AW72" s="4">
        <v>0</v>
      </c>
    </row>
    <row r="73" spans="1:49" ht="16.5">
      <c r="A73" s="137" t="s">
        <v>73</v>
      </c>
      <c r="B73" s="28">
        <v>5</v>
      </c>
      <c r="C73" s="26">
        <f t="shared" si="31"/>
        <v>2.1830343303978796E-3</v>
      </c>
      <c r="D73" s="143">
        <v>4</v>
      </c>
      <c r="E73" s="26">
        <f t="shared" si="32"/>
        <v>3.1611807009918206E-3</v>
      </c>
      <c r="F73" s="25">
        <v>1</v>
      </c>
      <c r="G73" s="26">
        <f t="shared" si="33"/>
        <v>9.7557168500741435E-4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143">
        <v>0</v>
      </c>
      <c r="U73" s="143">
        <v>0</v>
      </c>
      <c r="V73" s="143">
        <v>0</v>
      </c>
      <c r="W73" s="143">
        <v>0</v>
      </c>
      <c r="X73" s="143">
        <v>0</v>
      </c>
      <c r="Y73" s="143">
        <v>0</v>
      </c>
      <c r="Z73" s="4">
        <v>1</v>
      </c>
      <c r="AA73" s="64">
        <f t="shared" si="35"/>
        <v>1.197547422877946E-3</v>
      </c>
      <c r="AB73" s="25">
        <v>0</v>
      </c>
      <c r="AC73" s="25">
        <v>0</v>
      </c>
      <c r="AD73" s="25">
        <v>1</v>
      </c>
      <c r="AE73" s="64">
        <f t="shared" ref="AE73:AE105" si="37">IFERROR(AD73/AD$5*100,"-")</f>
        <v>2.7232373846028161E-3</v>
      </c>
      <c r="AF73" s="4">
        <v>4</v>
      </c>
      <c r="AG73" s="64">
        <f t="shared" si="24"/>
        <v>4.5961162817419274E-3</v>
      </c>
      <c r="AH73" s="25">
        <v>4</v>
      </c>
      <c r="AI73" s="64">
        <f t="shared" si="25"/>
        <v>8.3073727933541015E-3</v>
      </c>
      <c r="AJ73" s="25">
        <v>0</v>
      </c>
      <c r="AK73" s="25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65">
        <v>0</v>
      </c>
      <c r="AS73" s="65">
        <v>0</v>
      </c>
      <c r="AT73" s="65">
        <v>0</v>
      </c>
      <c r="AU73" s="65">
        <v>0</v>
      </c>
      <c r="AV73" s="4">
        <v>0</v>
      </c>
      <c r="AW73" s="4">
        <v>0</v>
      </c>
    </row>
    <row r="74" spans="1:49" ht="16.5">
      <c r="A74" s="137" t="s">
        <v>70</v>
      </c>
      <c r="B74" s="28">
        <v>5</v>
      </c>
      <c r="C74" s="26">
        <f t="shared" si="31"/>
        <v>2.1830343303978796E-3</v>
      </c>
      <c r="D74" s="143">
        <v>4</v>
      </c>
      <c r="E74" s="26">
        <f t="shared" si="32"/>
        <v>3.1611807009918206E-3</v>
      </c>
      <c r="F74" s="28">
        <v>1</v>
      </c>
      <c r="G74" s="26">
        <f t="shared" si="33"/>
        <v>9.7557168500741435E-4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143">
        <v>1</v>
      </c>
      <c r="U74" s="26">
        <f t="shared" ref="U74:U99" si="38">IFERROR(T74/T$5*100,"-")</f>
        <v>3.4996850283474492E-3</v>
      </c>
      <c r="V74" s="143">
        <v>0</v>
      </c>
      <c r="W74" s="143">
        <v>0</v>
      </c>
      <c r="X74" s="143">
        <v>1</v>
      </c>
      <c r="Y74" s="26">
        <f t="shared" ref="Y74:Y99" si="39">IFERROR(X74/X$5*100,"-")</f>
        <v>7.8369905956112863E-3</v>
      </c>
      <c r="Z74" s="4">
        <v>2</v>
      </c>
      <c r="AA74" s="64">
        <f t="shared" si="35"/>
        <v>2.3950948457558919E-3</v>
      </c>
      <c r="AB74" s="25">
        <v>2</v>
      </c>
      <c r="AC74" s="64">
        <f t="shared" si="36"/>
        <v>4.2750571788897681E-3</v>
      </c>
      <c r="AD74" s="25">
        <v>0</v>
      </c>
      <c r="AE74" s="25">
        <v>0</v>
      </c>
      <c r="AF74" s="4">
        <v>2</v>
      </c>
      <c r="AG74" s="64">
        <f t="shared" si="24"/>
        <v>2.2980581408709637E-3</v>
      </c>
      <c r="AH74" s="25">
        <v>2</v>
      </c>
      <c r="AI74" s="64">
        <f t="shared" si="25"/>
        <v>4.1536863966770508E-3</v>
      </c>
      <c r="AJ74" s="25">
        <v>0</v>
      </c>
      <c r="AK74" s="25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65">
        <v>0</v>
      </c>
      <c r="AS74" s="65">
        <v>0</v>
      </c>
      <c r="AT74" s="65">
        <v>0</v>
      </c>
      <c r="AU74" s="65">
        <v>0</v>
      </c>
      <c r="AV74" s="4">
        <v>0</v>
      </c>
      <c r="AW74" s="4">
        <v>0</v>
      </c>
    </row>
    <row r="75" spans="1:49" ht="16.5">
      <c r="A75" s="137" t="s">
        <v>72</v>
      </c>
      <c r="B75" s="28">
        <v>5</v>
      </c>
      <c r="C75" s="26">
        <f>IFERROR(B75/B$5*100,"-")</f>
        <v>2.1830343303978796E-3</v>
      </c>
      <c r="D75" s="143">
        <v>5</v>
      </c>
      <c r="E75" s="26">
        <f t="shared" si="32"/>
        <v>3.9514758762397755E-3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5</v>
      </c>
      <c r="AG75" s="64">
        <f t="shared" si="24"/>
        <v>5.7451453521774097E-3</v>
      </c>
      <c r="AH75" s="25">
        <v>5</v>
      </c>
      <c r="AI75" s="64">
        <f t="shared" si="25"/>
        <v>1.0384215991692628E-2</v>
      </c>
      <c r="AJ75" s="25">
        <v>0</v>
      </c>
      <c r="AK75" s="25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65">
        <v>0</v>
      </c>
      <c r="AS75" s="65">
        <v>0</v>
      </c>
      <c r="AT75" s="65">
        <v>0</v>
      </c>
      <c r="AU75" s="65">
        <v>0</v>
      </c>
      <c r="AV75" s="4">
        <v>0</v>
      </c>
      <c r="AW75" s="4">
        <v>0</v>
      </c>
    </row>
    <row r="76" spans="1:49" ht="16.5">
      <c r="A76" s="137" t="s">
        <v>129</v>
      </c>
      <c r="B76" s="28">
        <v>5</v>
      </c>
      <c r="C76" s="26">
        <f t="shared" si="31"/>
        <v>2.1830343303978796E-3</v>
      </c>
      <c r="D76" s="143">
        <v>3</v>
      </c>
      <c r="E76" s="26">
        <f t="shared" si="32"/>
        <v>2.3708855257438652E-3</v>
      </c>
      <c r="F76" s="25">
        <v>2</v>
      </c>
      <c r="G76" s="26">
        <f t="shared" si="33"/>
        <v>1.9511433700148287E-3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4">
        <v>4</v>
      </c>
      <c r="AA76" s="64">
        <f t="shared" si="35"/>
        <v>4.7901896915117839E-3</v>
      </c>
      <c r="AB76" s="25">
        <v>2</v>
      </c>
      <c r="AC76" s="64">
        <f t="shared" si="36"/>
        <v>4.2750571788897681E-3</v>
      </c>
      <c r="AD76" s="25">
        <v>2</v>
      </c>
      <c r="AE76" s="64">
        <f t="shared" si="37"/>
        <v>5.4464747692056321E-3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1</v>
      </c>
      <c r="AM76" s="64">
        <f t="shared" si="27"/>
        <v>5.211590577444236E-3</v>
      </c>
      <c r="AN76" s="25">
        <v>1</v>
      </c>
      <c r="AO76" s="64">
        <f t="shared" si="28"/>
        <v>9.696499563657519E-3</v>
      </c>
      <c r="AP76" s="25">
        <v>0</v>
      </c>
      <c r="AQ76" s="25">
        <v>0</v>
      </c>
      <c r="AR76" s="65">
        <v>0</v>
      </c>
      <c r="AS76" s="65">
        <v>0</v>
      </c>
      <c r="AT76" s="65">
        <v>0</v>
      </c>
      <c r="AU76" s="65">
        <v>0</v>
      </c>
      <c r="AV76" s="4">
        <v>0</v>
      </c>
      <c r="AW76" s="4">
        <v>0</v>
      </c>
    </row>
    <row r="77" spans="1:49" ht="16.5">
      <c r="A77" s="137" t="s">
        <v>240</v>
      </c>
      <c r="B77" s="28">
        <v>5</v>
      </c>
      <c r="C77" s="26">
        <f t="shared" si="31"/>
        <v>2.1830343303978796E-3</v>
      </c>
      <c r="D77" s="143">
        <v>5</v>
      </c>
      <c r="E77" s="26">
        <f t="shared" si="32"/>
        <v>3.9514758762397755E-3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1</v>
      </c>
      <c r="O77" s="26">
        <f t="shared" ref="O77:O95" si="40">IFERROR(N77/N$5*100,"-")</f>
        <v>1.2690355329949238E-2</v>
      </c>
      <c r="P77" s="143">
        <v>1</v>
      </c>
      <c r="Q77" s="26">
        <f t="shared" ref="Q77" si="41">IFERROR(P77/P$5*100,"-")</f>
        <v>2.7662517289073305E-2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0</v>
      </c>
      <c r="X77" s="143">
        <v>0</v>
      </c>
      <c r="Y77" s="143">
        <v>0</v>
      </c>
      <c r="Z77" s="4">
        <v>1</v>
      </c>
      <c r="AA77" s="64">
        <f t="shared" si="35"/>
        <v>1.197547422877946E-3</v>
      </c>
      <c r="AB77" s="25">
        <v>1</v>
      </c>
      <c r="AC77" s="64">
        <f t="shared" si="36"/>
        <v>2.137528589444884E-3</v>
      </c>
      <c r="AD77" s="25">
        <v>0</v>
      </c>
      <c r="AE77" s="25">
        <v>0</v>
      </c>
      <c r="AF77" s="4">
        <v>1</v>
      </c>
      <c r="AG77" s="64">
        <f t="shared" si="24"/>
        <v>1.1490290704354819E-3</v>
      </c>
      <c r="AH77" s="25">
        <v>1</v>
      </c>
      <c r="AI77" s="64">
        <f t="shared" si="25"/>
        <v>2.0768431983385254E-3</v>
      </c>
      <c r="AJ77" s="25">
        <v>0</v>
      </c>
      <c r="AK77" s="25">
        <v>0</v>
      </c>
      <c r="AL77" s="4">
        <v>0</v>
      </c>
      <c r="AM77" s="4">
        <v>0</v>
      </c>
      <c r="AN77" s="4">
        <v>0</v>
      </c>
      <c r="AO77" s="4">
        <v>0</v>
      </c>
      <c r="AP77" s="25">
        <v>0</v>
      </c>
      <c r="AQ77" s="25">
        <v>0</v>
      </c>
      <c r="AR77" s="65">
        <v>2</v>
      </c>
      <c r="AS77" s="64">
        <f t="shared" si="29"/>
        <v>0.15772870662460567</v>
      </c>
      <c r="AT77" s="4">
        <v>2</v>
      </c>
      <c r="AU77" s="64">
        <f t="shared" si="30"/>
        <v>0.15961691939345571</v>
      </c>
      <c r="AV77" s="4">
        <v>0</v>
      </c>
      <c r="AW77" s="4">
        <v>0</v>
      </c>
    </row>
    <row r="78" spans="1:49" ht="16.5">
      <c r="A78" s="137" t="s">
        <v>69</v>
      </c>
      <c r="B78" s="28">
        <v>4</v>
      </c>
      <c r="C78" s="26">
        <f t="shared" si="31"/>
        <v>1.7464274643183037E-3</v>
      </c>
      <c r="D78" s="143">
        <v>3</v>
      </c>
      <c r="E78" s="26">
        <f t="shared" si="32"/>
        <v>2.3708855257438652E-3</v>
      </c>
      <c r="F78" s="25">
        <v>1</v>
      </c>
      <c r="G78" s="26">
        <f t="shared" si="33"/>
        <v>9.7557168500741435E-4</v>
      </c>
      <c r="H78" s="25">
        <v>2</v>
      </c>
      <c r="I78" s="26">
        <f t="shared" ref="I78:I95" si="42">IFERROR(H78/H$5*100,"-")</f>
        <v>0.12539184952978058</v>
      </c>
      <c r="J78" s="25">
        <v>1</v>
      </c>
      <c r="K78" s="26">
        <f t="shared" ref="K78" si="43">IFERROR(J78/J$5*100,"-")</f>
        <v>0.16474464579901155</v>
      </c>
      <c r="L78" s="25">
        <v>1</v>
      </c>
      <c r="M78" s="26">
        <f t="shared" ref="M78:M95" si="44">IFERROR(L78/L$5*100,"-")</f>
        <v>0.10121457489878542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143">
        <v>1</v>
      </c>
      <c r="U78" s="26">
        <f t="shared" si="38"/>
        <v>3.4996850283474492E-3</v>
      </c>
      <c r="V78" s="143">
        <v>1</v>
      </c>
      <c r="W78" s="26">
        <f t="shared" ref="W78:W97" si="45">IFERROR(V78/V$5*100,"-")</f>
        <v>6.3235108132034899E-3</v>
      </c>
      <c r="X78" s="143">
        <v>0</v>
      </c>
      <c r="Y78" s="143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1</v>
      </c>
      <c r="AG78" s="64">
        <f t="shared" si="24"/>
        <v>1.1490290704354819E-3</v>
      </c>
      <c r="AH78" s="25">
        <v>1</v>
      </c>
      <c r="AI78" s="64">
        <f t="shared" si="25"/>
        <v>2.0768431983385254E-3</v>
      </c>
      <c r="AJ78" s="25">
        <v>0</v>
      </c>
      <c r="AK78" s="25">
        <v>0</v>
      </c>
      <c r="AL78" s="4">
        <v>0</v>
      </c>
      <c r="AM78" s="4">
        <v>0</v>
      </c>
      <c r="AN78" s="4">
        <v>0</v>
      </c>
      <c r="AO78" s="4">
        <v>0</v>
      </c>
      <c r="AP78" s="25">
        <v>0</v>
      </c>
      <c r="AQ78" s="25">
        <v>0</v>
      </c>
      <c r="AR78" s="65">
        <v>0</v>
      </c>
      <c r="AS78" s="65">
        <v>0</v>
      </c>
      <c r="AT78" s="65">
        <v>0</v>
      </c>
      <c r="AU78" s="65">
        <v>0</v>
      </c>
      <c r="AV78" s="4">
        <v>0</v>
      </c>
      <c r="AW78" s="4">
        <v>0</v>
      </c>
    </row>
    <row r="79" spans="1:49" ht="16.5">
      <c r="A79" s="137" t="s">
        <v>48</v>
      </c>
      <c r="B79" s="28">
        <v>4</v>
      </c>
      <c r="C79" s="26">
        <f t="shared" si="31"/>
        <v>1.7464274643183037E-3</v>
      </c>
      <c r="D79" s="143">
        <v>2</v>
      </c>
      <c r="E79" s="26">
        <f t="shared" si="32"/>
        <v>1.5805903504959103E-3</v>
      </c>
      <c r="F79" s="25">
        <v>2</v>
      </c>
      <c r="G79" s="26">
        <f t="shared" si="33"/>
        <v>1.9511433700148287E-3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4">
        <v>2</v>
      </c>
      <c r="AA79" s="64">
        <f t="shared" si="35"/>
        <v>2.3950948457558919E-3</v>
      </c>
      <c r="AB79" s="25">
        <v>1</v>
      </c>
      <c r="AC79" s="64">
        <f t="shared" si="36"/>
        <v>2.137528589444884E-3</v>
      </c>
      <c r="AD79" s="25">
        <v>1</v>
      </c>
      <c r="AE79" s="64">
        <f t="shared" si="37"/>
        <v>2.7232373846028161E-3</v>
      </c>
      <c r="AF79" s="4">
        <v>1</v>
      </c>
      <c r="AG79" s="64">
        <f t="shared" si="24"/>
        <v>1.1490290704354819E-3</v>
      </c>
      <c r="AH79" s="25">
        <v>0</v>
      </c>
      <c r="AI79" s="25">
        <v>0</v>
      </c>
      <c r="AJ79" s="25">
        <v>1</v>
      </c>
      <c r="AK79" s="64">
        <f t="shared" si="26"/>
        <v>2.5720164609053498E-3</v>
      </c>
      <c r="AL79" s="4">
        <v>1</v>
      </c>
      <c r="AM79" s="64">
        <f t="shared" si="27"/>
        <v>5.211590577444236E-3</v>
      </c>
      <c r="AN79" s="25">
        <v>1</v>
      </c>
      <c r="AO79" s="64">
        <f t="shared" si="28"/>
        <v>9.696499563657519E-3</v>
      </c>
      <c r="AP79" s="25">
        <v>0</v>
      </c>
      <c r="AQ79" s="25">
        <v>0</v>
      </c>
      <c r="AR79" s="65">
        <v>0</v>
      </c>
      <c r="AS79" s="65">
        <v>0</v>
      </c>
      <c r="AT79" s="65">
        <v>0</v>
      </c>
      <c r="AU79" s="65">
        <v>0</v>
      </c>
      <c r="AV79" s="4">
        <v>0</v>
      </c>
      <c r="AW79" s="4">
        <v>0</v>
      </c>
    </row>
    <row r="80" spans="1:49" ht="16.5">
      <c r="A80" s="137" t="s">
        <v>61</v>
      </c>
      <c r="B80" s="28">
        <v>4</v>
      </c>
      <c r="C80" s="26">
        <f t="shared" si="31"/>
        <v>1.7464274643183037E-3</v>
      </c>
      <c r="D80" s="143">
        <v>2</v>
      </c>
      <c r="E80" s="26">
        <f t="shared" si="32"/>
        <v>1.5805903504959103E-3</v>
      </c>
      <c r="F80" s="25">
        <v>2</v>
      </c>
      <c r="G80" s="26">
        <f t="shared" si="33"/>
        <v>1.9511433700148287E-3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4">
        <v>1</v>
      </c>
      <c r="AA80" s="64">
        <f t="shared" si="35"/>
        <v>1.197547422877946E-3</v>
      </c>
      <c r="AB80" s="25">
        <v>1</v>
      </c>
      <c r="AC80" s="64">
        <f t="shared" si="36"/>
        <v>2.137528589444884E-3</v>
      </c>
      <c r="AD80" s="25">
        <v>0</v>
      </c>
      <c r="AE80" s="25">
        <v>0</v>
      </c>
      <c r="AF80" s="4">
        <v>3</v>
      </c>
      <c r="AG80" s="64">
        <f t="shared" si="24"/>
        <v>3.4470872113064456E-3</v>
      </c>
      <c r="AH80" s="25">
        <v>1</v>
      </c>
      <c r="AI80" s="64">
        <f t="shared" si="25"/>
        <v>2.0768431983385254E-3</v>
      </c>
      <c r="AJ80" s="25">
        <v>2</v>
      </c>
      <c r="AK80" s="64">
        <f t="shared" si="26"/>
        <v>5.1440329218106996E-3</v>
      </c>
      <c r="AL80" s="4">
        <v>0</v>
      </c>
      <c r="AM80" s="4">
        <v>0</v>
      </c>
      <c r="AN80" s="4">
        <v>0</v>
      </c>
      <c r="AO80" s="4">
        <v>0</v>
      </c>
      <c r="AP80" s="25">
        <v>0</v>
      </c>
      <c r="AQ80" s="25">
        <v>0</v>
      </c>
      <c r="AR80" s="65">
        <v>0</v>
      </c>
      <c r="AS80" s="65">
        <v>0</v>
      </c>
      <c r="AT80" s="65">
        <v>0</v>
      </c>
      <c r="AU80" s="65">
        <v>0</v>
      </c>
      <c r="AV80" s="4">
        <v>0</v>
      </c>
      <c r="AW80" s="4">
        <v>0</v>
      </c>
    </row>
    <row r="81" spans="1:49" ht="16.5">
      <c r="A81" s="137" t="s">
        <v>29</v>
      </c>
      <c r="B81" s="28">
        <v>4</v>
      </c>
      <c r="C81" s="26">
        <f t="shared" si="31"/>
        <v>1.7464274643183037E-3</v>
      </c>
      <c r="D81" s="143">
        <v>3</v>
      </c>
      <c r="E81" s="26">
        <f t="shared" si="32"/>
        <v>2.3708855257438652E-3</v>
      </c>
      <c r="F81" s="25">
        <v>1</v>
      </c>
      <c r="G81" s="26">
        <f t="shared" si="33"/>
        <v>9.7557168500741435E-4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4">
        <v>1</v>
      </c>
      <c r="AA81" s="64">
        <f t="shared" si="35"/>
        <v>1.197547422877946E-3</v>
      </c>
      <c r="AB81" s="25">
        <v>1</v>
      </c>
      <c r="AC81" s="64">
        <f t="shared" si="36"/>
        <v>2.137528589444884E-3</v>
      </c>
      <c r="AD81" s="25">
        <v>0</v>
      </c>
      <c r="AE81" s="25">
        <v>0</v>
      </c>
      <c r="AF81" s="4">
        <v>2</v>
      </c>
      <c r="AG81" s="64">
        <f t="shared" si="24"/>
        <v>2.2980581408709637E-3</v>
      </c>
      <c r="AH81" s="25">
        <v>1</v>
      </c>
      <c r="AI81" s="64">
        <f t="shared" si="25"/>
        <v>2.0768431983385254E-3</v>
      </c>
      <c r="AJ81" s="25">
        <v>1</v>
      </c>
      <c r="AK81" s="64">
        <f t="shared" si="26"/>
        <v>2.5720164609053498E-3</v>
      </c>
      <c r="AL81" s="4">
        <v>0</v>
      </c>
      <c r="AM81" s="4">
        <v>0</v>
      </c>
      <c r="AN81" s="4">
        <v>0</v>
      </c>
      <c r="AO81" s="4">
        <v>0</v>
      </c>
      <c r="AP81" s="25">
        <v>0</v>
      </c>
      <c r="AQ81" s="25">
        <v>0</v>
      </c>
      <c r="AR81" s="65">
        <v>1</v>
      </c>
      <c r="AS81" s="64">
        <f t="shared" si="29"/>
        <v>7.8864353312302835E-2</v>
      </c>
      <c r="AT81" s="4">
        <v>1</v>
      </c>
      <c r="AU81" s="64">
        <f t="shared" si="30"/>
        <v>7.9808459696727854E-2</v>
      </c>
      <c r="AV81" s="4">
        <v>0</v>
      </c>
      <c r="AW81" s="4">
        <v>0</v>
      </c>
    </row>
    <row r="82" spans="1:49" ht="16.5">
      <c r="A82" s="137" t="s">
        <v>63</v>
      </c>
      <c r="B82" s="28">
        <v>4</v>
      </c>
      <c r="C82" s="26">
        <f t="shared" si="31"/>
        <v>1.7464274643183037E-3</v>
      </c>
      <c r="D82" s="143">
        <v>4</v>
      </c>
      <c r="E82" s="26">
        <f t="shared" si="32"/>
        <v>3.1611807009918206E-3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4">
        <v>3</v>
      </c>
      <c r="AA82" s="64">
        <f t="shared" si="35"/>
        <v>3.5926422686338379E-3</v>
      </c>
      <c r="AB82" s="25">
        <v>3</v>
      </c>
      <c r="AC82" s="64">
        <f t="shared" si="36"/>
        <v>6.4125857683346521E-3</v>
      </c>
      <c r="AD82" s="25">
        <v>0</v>
      </c>
      <c r="AE82" s="25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25">
        <v>0</v>
      </c>
      <c r="AQ82" s="25">
        <v>0</v>
      </c>
      <c r="AR82" s="65">
        <v>1</v>
      </c>
      <c r="AS82" s="64">
        <f t="shared" si="29"/>
        <v>7.8864353312302835E-2</v>
      </c>
      <c r="AT82" s="4">
        <v>1</v>
      </c>
      <c r="AU82" s="64">
        <f t="shared" si="30"/>
        <v>7.9808459696727854E-2</v>
      </c>
      <c r="AV82" s="4">
        <v>0</v>
      </c>
      <c r="AW82" s="4">
        <v>0</v>
      </c>
    </row>
    <row r="83" spans="1:49" ht="16.5">
      <c r="A83" s="137" t="s">
        <v>52</v>
      </c>
      <c r="B83" s="28">
        <v>3</v>
      </c>
      <c r="C83" s="26">
        <f t="shared" si="31"/>
        <v>1.3098205982387278E-3</v>
      </c>
      <c r="D83" s="143">
        <v>3</v>
      </c>
      <c r="E83" s="26">
        <f t="shared" si="32"/>
        <v>2.3708855257438652E-3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4">
        <v>0</v>
      </c>
      <c r="AA83" s="4">
        <v>0</v>
      </c>
      <c r="AB83" s="4">
        <v>0</v>
      </c>
      <c r="AC83" s="4">
        <v>0</v>
      </c>
      <c r="AD83" s="25">
        <v>0</v>
      </c>
      <c r="AE83" s="25">
        <v>0</v>
      </c>
      <c r="AF83" s="4">
        <v>2</v>
      </c>
      <c r="AG83" s="64">
        <f t="shared" si="24"/>
        <v>2.2980581408709637E-3</v>
      </c>
      <c r="AH83" s="25">
        <v>2</v>
      </c>
      <c r="AI83" s="64">
        <f t="shared" si="25"/>
        <v>4.1536863966770508E-3</v>
      </c>
      <c r="AJ83" s="25">
        <v>0</v>
      </c>
      <c r="AK83" s="25">
        <v>0</v>
      </c>
      <c r="AL83" s="4">
        <v>0</v>
      </c>
      <c r="AM83" s="4">
        <v>0</v>
      </c>
      <c r="AN83" s="4">
        <v>0</v>
      </c>
      <c r="AO83" s="4">
        <v>0</v>
      </c>
      <c r="AP83" s="25">
        <v>0</v>
      </c>
      <c r="AQ83" s="25">
        <v>0</v>
      </c>
      <c r="AR83" s="65">
        <v>1</v>
      </c>
      <c r="AS83" s="64">
        <f t="shared" si="29"/>
        <v>7.8864353312302835E-2</v>
      </c>
      <c r="AT83" s="4">
        <v>1</v>
      </c>
      <c r="AU83" s="64">
        <f t="shared" si="30"/>
        <v>7.9808459696727854E-2</v>
      </c>
      <c r="AV83" s="4">
        <v>0</v>
      </c>
      <c r="AW83" s="4">
        <v>0</v>
      </c>
    </row>
    <row r="84" spans="1:49" ht="16.5">
      <c r="A84" s="137" t="s">
        <v>10</v>
      </c>
      <c r="B84" s="28">
        <v>3</v>
      </c>
      <c r="C84" s="26">
        <f t="shared" si="31"/>
        <v>1.3098205982387278E-3</v>
      </c>
      <c r="D84" s="143">
        <v>1</v>
      </c>
      <c r="E84" s="26">
        <f t="shared" si="32"/>
        <v>7.9029517524795514E-4</v>
      </c>
      <c r="F84" s="25">
        <v>2</v>
      </c>
      <c r="G84" s="26">
        <f t="shared" si="33"/>
        <v>1.9511433700148287E-3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4">
        <v>2</v>
      </c>
      <c r="AA84" s="64">
        <f t="shared" si="35"/>
        <v>2.3950948457558919E-3</v>
      </c>
      <c r="AB84" s="25">
        <v>1</v>
      </c>
      <c r="AC84" s="64">
        <f t="shared" si="36"/>
        <v>2.137528589444884E-3</v>
      </c>
      <c r="AD84" s="25">
        <v>1</v>
      </c>
      <c r="AE84" s="64">
        <f t="shared" si="37"/>
        <v>2.7232373846028161E-3</v>
      </c>
      <c r="AF84" s="4">
        <v>1</v>
      </c>
      <c r="AG84" s="64">
        <f t="shared" si="24"/>
        <v>1.1490290704354819E-3</v>
      </c>
      <c r="AH84" s="25">
        <v>0</v>
      </c>
      <c r="AI84" s="25">
        <v>0</v>
      </c>
      <c r="AJ84" s="25">
        <v>1</v>
      </c>
      <c r="AK84" s="64">
        <f t="shared" si="26"/>
        <v>2.5720164609053498E-3</v>
      </c>
      <c r="AL84" s="4">
        <v>0</v>
      </c>
      <c r="AM84" s="4">
        <v>0</v>
      </c>
      <c r="AN84" s="4">
        <v>0</v>
      </c>
      <c r="AO84" s="4">
        <v>0</v>
      </c>
      <c r="AP84" s="25">
        <v>0</v>
      </c>
      <c r="AQ84" s="25">
        <v>0</v>
      </c>
      <c r="AR84" s="65">
        <v>0</v>
      </c>
      <c r="AS84" s="65">
        <v>0</v>
      </c>
      <c r="AT84" s="65">
        <v>0</v>
      </c>
      <c r="AU84" s="65">
        <v>0</v>
      </c>
      <c r="AV84" s="4">
        <v>0</v>
      </c>
      <c r="AW84" s="4">
        <v>0</v>
      </c>
    </row>
    <row r="85" spans="1:49" ht="16.5">
      <c r="A85" s="137" t="s">
        <v>59</v>
      </c>
      <c r="B85" s="28">
        <v>3</v>
      </c>
      <c r="C85" s="26">
        <f t="shared" si="31"/>
        <v>1.3098205982387278E-3</v>
      </c>
      <c r="D85" s="143">
        <v>3</v>
      </c>
      <c r="E85" s="26">
        <f t="shared" si="32"/>
        <v>2.3708855257438652E-3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4">
        <v>3</v>
      </c>
      <c r="AA85" s="64">
        <f t="shared" si="35"/>
        <v>3.5926422686338379E-3</v>
      </c>
      <c r="AB85" s="25">
        <v>3</v>
      </c>
      <c r="AC85" s="64">
        <f t="shared" si="36"/>
        <v>6.4125857683346521E-3</v>
      </c>
      <c r="AD85" s="25">
        <v>0</v>
      </c>
      <c r="AE85" s="25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25">
        <v>0</v>
      </c>
      <c r="AQ85" s="25">
        <v>0</v>
      </c>
      <c r="AR85" s="65">
        <v>0</v>
      </c>
      <c r="AS85" s="65">
        <v>0</v>
      </c>
      <c r="AT85" s="65">
        <v>0</v>
      </c>
      <c r="AU85" s="65">
        <v>0</v>
      </c>
      <c r="AV85" s="4">
        <v>0</v>
      </c>
      <c r="AW85" s="4">
        <v>0</v>
      </c>
    </row>
    <row r="86" spans="1:49" ht="16.5">
      <c r="A86" s="137" t="s">
        <v>351</v>
      </c>
      <c r="B86" s="28">
        <v>3</v>
      </c>
      <c r="C86" s="26">
        <f t="shared" si="31"/>
        <v>1.3098205982387278E-3</v>
      </c>
      <c r="D86" s="143">
        <v>2</v>
      </c>
      <c r="E86" s="26">
        <f t="shared" si="32"/>
        <v>1.5805903504959103E-3</v>
      </c>
      <c r="F86" s="25">
        <v>1</v>
      </c>
      <c r="G86" s="26">
        <f t="shared" si="33"/>
        <v>9.7557168500741435E-4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3</v>
      </c>
      <c r="AG86" s="64">
        <f t="shared" si="24"/>
        <v>3.4470872113064456E-3</v>
      </c>
      <c r="AH86" s="25">
        <v>2</v>
      </c>
      <c r="AI86" s="64">
        <f t="shared" si="25"/>
        <v>4.1536863966770508E-3</v>
      </c>
      <c r="AJ86" s="25">
        <v>1</v>
      </c>
      <c r="AK86" s="64">
        <f t="shared" si="26"/>
        <v>2.5720164609053498E-3</v>
      </c>
      <c r="AL86" s="4">
        <v>0</v>
      </c>
      <c r="AM86" s="4">
        <v>0</v>
      </c>
      <c r="AN86" s="4">
        <v>0</v>
      </c>
      <c r="AO86" s="4">
        <v>0</v>
      </c>
      <c r="AP86" s="25">
        <v>0</v>
      </c>
      <c r="AQ86" s="25">
        <v>0</v>
      </c>
      <c r="AR86" s="65">
        <v>0</v>
      </c>
      <c r="AS86" s="65">
        <v>0</v>
      </c>
      <c r="AT86" s="65">
        <v>0</v>
      </c>
      <c r="AU86" s="65">
        <v>0</v>
      </c>
      <c r="AV86" s="4">
        <v>0</v>
      </c>
      <c r="AW86" s="4">
        <v>0</v>
      </c>
    </row>
    <row r="87" spans="1:49" ht="16.5">
      <c r="A87" s="137" t="s">
        <v>80</v>
      </c>
      <c r="B87" s="28">
        <v>3</v>
      </c>
      <c r="C87" s="26">
        <f t="shared" si="31"/>
        <v>1.3098205982387278E-3</v>
      </c>
      <c r="D87" s="143">
        <v>1</v>
      </c>
      <c r="E87" s="26">
        <f t="shared" si="32"/>
        <v>7.9029517524795514E-4</v>
      </c>
      <c r="F87" s="25">
        <v>2</v>
      </c>
      <c r="G87" s="26">
        <f t="shared" si="33"/>
        <v>1.9511433700148287E-3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3</v>
      </c>
      <c r="AG87" s="64">
        <f t="shared" si="24"/>
        <v>3.4470872113064456E-3</v>
      </c>
      <c r="AH87" s="25">
        <v>1</v>
      </c>
      <c r="AI87" s="64">
        <f t="shared" si="25"/>
        <v>2.0768431983385254E-3</v>
      </c>
      <c r="AJ87" s="25">
        <v>2</v>
      </c>
      <c r="AK87" s="64">
        <f t="shared" si="26"/>
        <v>5.1440329218106996E-3</v>
      </c>
      <c r="AL87" s="4">
        <v>0</v>
      </c>
      <c r="AM87" s="4">
        <v>0</v>
      </c>
      <c r="AN87" s="4">
        <v>0</v>
      </c>
      <c r="AO87" s="4">
        <v>0</v>
      </c>
      <c r="AP87" s="25">
        <v>0</v>
      </c>
      <c r="AQ87" s="25">
        <v>0</v>
      </c>
      <c r="AR87" s="65">
        <v>0</v>
      </c>
      <c r="AS87" s="65">
        <v>0</v>
      </c>
      <c r="AT87" s="65">
        <v>0</v>
      </c>
      <c r="AU87" s="65">
        <v>0</v>
      </c>
      <c r="AV87" s="4">
        <v>0</v>
      </c>
      <c r="AW87" s="4">
        <v>0</v>
      </c>
    </row>
    <row r="88" spans="1:49" ht="16.5">
      <c r="A88" s="137" t="s">
        <v>241</v>
      </c>
      <c r="B88" s="28">
        <v>3</v>
      </c>
      <c r="C88" s="26">
        <f t="shared" si="31"/>
        <v>1.3098205982387278E-3</v>
      </c>
      <c r="D88" s="143">
        <v>1</v>
      </c>
      <c r="E88" s="26">
        <f t="shared" si="32"/>
        <v>7.9029517524795514E-4</v>
      </c>
      <c r="F88" s="25">
        <v>2</v>
      </c>
      <c r="G88" s="26">
        <f t="shared" si="33"/>
        <v>1.9511433700148287E-3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2</v>
      </c>
      <c r="AG88" s="64">
        <f t="shared" si="24"/>
        <v>2.2980581408709637E-3</v>
      </c>
      <c r="AH88" s="25">
        <v>1</v>
      </c>
      <c r="AI88" s="64">
        <f t="shared" si="25"/>
        <v>2.0768431983385254E-3</v>
      </c>
      <c r="AJ88" s="25">
        <v>1</v>
      </c>
      <c r="AK88" s="64">
        <f t="shared" si="26"/>
        <v>2.5720164609053498E-3</v>
      </c>
      <c r="AL88" s="4">
        <v>1</v>
      </c>
      <c r="AM88" s="64">
        <f t="shared" si="27"/>
        <v>5.211590577444236E-3</v>
      </c>
      <c r="AN88" s="25">
        <v>0</v>
      </c>
      <c r="AO88" s="25">
        <v>0</v>
      </c>
      <c r="AP88" s="25">
        <v>1</v>
      </c>
      <c r="AQ88" s="64">
        <f t="shared" si="34"/>
        <v>1.1267605633802818E-2</v>
      </c>
      <c r="AR88" s="65">
        <v>0</v>
      </c>
      <c r="AS88" s="65">
        <v>0</v>
      </c>
      <c r="AT88" s="65">
        <v>0</v>
      </c>
      <c r="AU88" s="65">
        <v>0</v>
      </c>
      <c r="AV88" s="4">
        <v>0</v>
      </c>
      <c r="AW88" s="4">
        <v>0</v>
      </c>
    </row>
    <row r="89" spans="1:49" ht="16.5">
      <c r="A89" s="137" t="s">
        <v>65</v>
      </c>
      <c r="B89" s="28">
        <v>2</v>
      </c>
      <c r="C89" s="26">
        <f t="shared" si="31"/>
        <v>8.7321373215915184E-4</v>
      </c>
      <c r="D89" s="143">
        <v>1</v>
      </c>
      <c r="E89" s="26">
        <f t="shared" si="32"/>
        <v>7.9029517524795514E-4</v>
      </c>
      <c r="F89" s="25">
        <v>1</v>
      </c>
      <c r="G89" s="26">
        <f t="shared" si="33"/>
        <v>9.7557168500741435E-4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4">
        <v>2</v>
      </c>
      <c r="AA89" s="64">
        <f t="shared" si="35"/>
        <v>2.3950948457558919E-3</v>
      </c>
      <c r="AB89" s="25">
        <v>1</v>
      </c>
      <c r="AC89" s="64">
        <f t="shared" si="36"/>
        <v>2.137528589444884E-3</v>
      </c>
      <c r="AD89" s="25">
        <v>1</v>
      </c>
      <c r="AE89" s="64">
        <f t="shared" si="37"/>
        <v>2.7232373846028161E-3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25">
        <v>0</v>
      </c>
      <c r="AO89" s="25">
        <v>0</v>
      </c>
      <c r="AP89" s="25">
        <v>0</v>
      </c>
      <c r="AQ89" s="64">
        <f t="shared" si="34"/>
        <v>0</v>
      </c>
      <c r="AR89" s="65">
        <v>0</v>
      </c>
      <c r="AS89" s="65">
        <v>0</v>
      </c>
      <c r="AT89" s="65">
        <v>0</v>
      </c>
      <c r="AU89" s="65">
        <v>0</v>
      </c>
      <c r="AV89" s="4">
        <v>0</v>
      </c>
      <c r="AW89" s="4">
        <v>0</v>
      </c>
    </row>
    <row r="90" spans="1:49" ht="16.5">
      <c r="A90" s="137" t="s">
        <v>68</v>
      </c>
      <c r="B90" s="28">
        <v>2</v>
      </c>
      <c r="C90" s="26">
        <f t="shared" si="31"/>
        <v>8.7321373215915184E-4</v>
      </c>
      <c r="D90" s="143">
        <v>1</v>
      </c>
      <c r="E90" s="26">
        <f t="shared" si="32"/>
        <v>7.9029517524795514E-4</v>
      </c>
      <c r="F90" s="25">
        <v>1</v>
      </c>
      <c r="G90" s="26">
        <f t="shared" si="33"/>
        <v>9.7557168500741435E-4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2</v>
      </c>
      <c r="AG90" s="64">
        <f t="shared" si="24"/>
        <v>2.2980581408709637E-3</v>
      </c>
      <c r="AH90" s="25">
        <v>1</v>
      </c>
      <c r="AI90" s="64">
        <f t="shared" si="25"/>
        <v>2.0768431983385254E-3</v>
      </c>
      <c r="AJ90" s="25">
        <v>1</v>
      </c>
      <c r="AK90" s="64">
        <f t="shared" si="26"/>
        <v>2.5720164609053498E-3</v>
      </c>
      <c r="AL90" s="4">
        <v>0</v>
      </c>
      <c r="AM90" s="4">
        <v>0</v>
      </c>
      <c r="AN90" s="25">
        <v>0</v>
      </c>
      <c r="AO90" s="25">
        <v>0</v>
      </c>
      <c r="AP90" s="25">
        <v>0</v>
      </c>
      <c r="AQ90" s="64">
        <f t="shared" si="34"/>
        <v>0</v>
      </c>
      <c r="AR90" s="65">
        <v>0</v>
      </c>
      <c r="AS90" s="65">
        <v>0</v>
      </c>
      <c r="AT90" s="65">
        <v>0</v>
      </c>
      <c r="AU90" s="65">
        <v>0</v>
      </c>
      <c r="AV90" s="4">
        <v>0</v>
      </c>
      <c r="AW90" s="4">
        <v>0</v>
      </c>
    </row>
    <row r="91" spans="1:49" ht="16.5">
      <c r="A91" s="137" t="s">
        <v>57</v>
      </c>
      <c r="B91" s="28">
        <v>2</v>
      </c>
      <c r="C91" s="26">
        <f t="shared" si="31"/>
        <v>8.7321373215915184E-4</v>
      </c>
      <c r="D91" s="143">
        <v>1</v>
      </c>
      <c r="E91" s="26">
        <f t="shared" si="32"/>
        <v>7.9029517524795514E-4</v>
      </c>
      <c r="F91" s="25">
        <v>1</v>
      </c>
      <c r="G91" s="26">
        <f t="shared" si="33"/>
        <v>9.7557168500741435E-4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1</v>
      </c>
      <c r="AG91" s="64">
        <f t="shared" si="24"/>
        <v>1.1490290704354819E-3</v>
      </c>
      <c r="AH91" s="25">
        <v>0</v>
      </c>
      <c r="AI91" s="25">
        <v>0</v>
      </c>
      <c r="AJ91" s="25">
        <v>1</v>
      </c>
      <c r="AK91" s="64">
        <f t="shared" si="26"/>
        <v>2.5720164609053498E-3</v>
      </c>
      <c r="AL91" s="4">
        <v>1</v>
      </c>
      <c r="AM91" s="64">
        <f t="shared" si="27"/>
        <v>5.211590577444236E-3</v>
      </c>
      <c r="AN91" s="25">
        <v>1</v>
      </c>
      <c r="AO91" s="64">
        <f t="shared" si="28"/>
        <v>9.696499563657519E-3</v>
      </c>
      <c r="AP91" s="25">
        <v>0</v>
      </c>
      <c r="AQ91" s="64">
        <f t="shared" si="34"/>
        <v>0</v>
      </c>
      <c r="AR91" s="65">
        <v>0</v>
      </c>
      <c r="AS91" s="65">
        <v>0</v>
      </c>
      <c r="AT91" s="65">
        <v>0</v>
      </c>
      <c r="AU91" s="65">
        <v>0</v>
      </c>
      <c r="AV91" s="4">
        <v>0</v>
      </c>
      <c r="AW91" s="4">
        <v>0</v>
      </c>
    </row>
    <row r="92" spans="1:49" ht="16.5">
      <c r="A92" s="137" t="s">
        <v>26</v>
      </c>
      <c r="B92" s="28">
        <v>2</v>
      </c>
      <c r="C92" s="26">
        <f t="shared" si="31"/>
        <v>8.7321373215915184E-4</v>
      </c>
      <c r="D92" s="143">
        <v>2</v>
      </c>
      <c r="E92" s="26">
        <f t="shared" si="32"/>
        <v>1.5805903504959103E-3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1</v>
      </c>
      <c r="AG92" s="64">
        <f t="shared" si="24"/>
        <v>1.1490290704354819E-3</v>
      </c>
      <c r="AH92" s="25">
        <v>1</v>
      </c>
      <c r="AI92" s="64">
        <f t="shared" si="25"/>
        <v>2.0768431983385254E-3</v>
      </c>
      <c r="AJ92" s="25">
        <v>0</v>
      </c>
      <c r="AK92" s="25">
        <v>0</v>
      </c>
      <c r="AL92" s="4">
        <v>1</v>
      </c>
      <c r="AM92" s="64">
        <f t="shared" si="27"/>
        <v>5.211590577444236E-3</v>
      </c>
      <c r="AN92" s="25">
        <v>1</v>
      </c>
      <c r="AO92" s="64">
        <f t="shared" si="28"/>
        <v>9.696499563657519E-3</v>
      </c>
      <c r="AP92" s="25">
        <v>0</v>
      </c>
      <c r="AQ92" s="64">
        <f t="shared" si="34"/>
        <v>0</v>
      </c>
      <c r="AR92" s="65">
        <v>0</v>
      </c>
      <c r="AS92" s="65">
        <v>0</v>
      </c>
      <c r="AT92" s="65">
        <v>0</v>
      </c>
      <c r="AU92" s="65">
        <v>0</v>
      </c>
      <c r="AV92" s="4">
        <v>0</v>
      </c>
      <c r="AW92" s="4">
        <v>0</v>
      </c>
    </row>
    <row r="93" spans="1:49" ht="16.5">
      <c r="A93" s="137" t="s">
        <v>36</v>
      </c>
      <c r="B93" s="28">
        <v>2</v>
      </c>
      <c r="C93" s="26">
        <f t="shared" si="31"/>
        <v>8.7321373215915184E-4</v>
      </c>
      <c r="D93" s="143">
        <v>0</v>
      </c>
      <c r="E93" s="143">
        <v>0</v>
      </c>
      <c r="F93" s="25">
        <v>2</v>
      </c>
      <c r="G93" s="26">
        <f t="shared" si="33"/>
        <v>1.9511433700148287E-3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4">
        <v>1</v>
      </c>
      <c r="AA93" s="64">
        <f t="shared" si="35"/>
        <v>1.197547422877946E-3</v>
      </c>
      <c r="AB93" s="25">
        <v>0</v>
      </c>
      <c r="AC93" s="25">
        <v>0</v>
      </c>
      <c r="AD93" s="25">
        <v>1</v>
      </c>
      <c r="AE93" s="64">
        <f t="shared" si="37"/>
        <v>2.7232373846028161E-3</v>
      </c>
      <c r="AF93" s="4">
        <v>1</v>
      </c>
      <c r="AG93" s="64">
        <f t="shared" si="24"/>
        <v>1.1490290704354819E-3</v>
      </c>
      <c r="AH93" s="25">
        <v>0</v>
      </c>
      <c r="AI93" s="25">
        <v>0</v>
      </c>
      <c r="AJ93" s="25">
        <v>1</v>
      </c>
      <c r="AK93" s="64">
        <f t="shared" si="26"/>
        <v>2.5720164609053498E-3</v>
      </c>
      <c r="AL93" s="4">
        <v>0</v>
      </c>
      <c r="AM93" s="4">
        <v>0</v>
      </c>
      <c r="AN93" s="4">
        <v>0</v>
      </c>
      <c r="AO93" s="4">
        <v>0</v>
      </c>
      <c r="AP93" s="25">
        <v>0</v>
      </c>
      <c r="AQ93" s="64">
        <f t="shared" si="34"/>
        <v>0</v>
      </c>
      <c r="AR93" s="65">
        <v>0</v>
      </c>
      <c r="AS93" s="65">
        <v>0</v>
      </c>
      <c r="AT93" s="65">
        <v>0</v>
      </c>
      <c r="AU93" s="65">
        <v>0</v>
      </c>
      <c r="AV93" s="4">
        <v>0</v>
      </c>
      <c r="AW93" s="4">
        <v>0</v>
      </c>
    </row>
    <row r="94" spans="1:49" ht="16.5">
      <c r="A94" s="137" t="s">
        <v>21</v>
      </c>
      <c r="B94" s="28">
        <v>2</v>
      </c>
      <c r="C94" s="26">
        <f t="shared" si="31"/>
        <v>8.7321373215915184E-4</v>
      </c>
      <c r="D94" s="143">
        <v>1</v>
      </c>
      <c r="E94" s="26">
        <f t="shared" si="32"/>
        <v>7.9029517524795514E-4</v>
      </c>
      <c r="F94" s="25">
        <v>1</v>
      </c>
      <c r="G94" s="26">
        <f t="shared" si="33"/>
        <v>9.7557168500741435E-4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1</v>
      </c>
      <c r="AG94" s="64">
        <f t="shared" si="24"/>
        <v>1.1490290704354819E-3</v>
      </c>
      <c r="AH94" s="25">
        <v>0</v>
      </c>
      <c r="AI94" s="25">
        <v>0</v>
      </c>
      <c r="AJ94" s="25">
        <v>1</v>
      </c>
      <c r="AK94" s="64">
        <f t="shared" si="26"/>
        <v>2.5720164609053498E-3</v>
      </c>
      <c r="AL94" s="4">
        <v>0</v>
      </c>
      <c r="AM94" s="4">
        <v>0</v>
      </c>
      <c r="AN94" s="4">
        <v>0</v>
      </c>
      <c r="AO94" s="4">
        <v>0</v>
      </c>
      <c r="AP94" s="25">
        <v>0</v>
      </c>
      <c r="AQ94" s="64">
        <f t="shared" si="34"/>
        <v>0</v>
      </c>
      <c r="AR94" s="65">
        <v>1</v>
      </c>
      <c r="AS94" s="64">
        <f t="shared" si="29"/>
        <v>7.8864353312302835E-2</v>
      </c>
      <c r="AT94" s="4">
        <v>1</v>
      </c>
      <c r="AU94" s="64">
        <f t="shared" si="30"/>
        <v>7.9808459696727854E-2</v>
      </c>
      <c r="AV94" s="4">
        <v>0</v>
      </c>
      <c r="AW94" s="4">
        <v>0</v>
      </c>
    </row>
    <row r="95" spans="1:49" ht="16.5">
      <c r="A95" s="137" t="s">
        <v>239</v>
      </c>
      <c r="B95" s="28">
        <v>2</v>
      </c>
      <c r="C95" s="26">
        <f t="shared" si="31"/>
        <v>8.7321373215915184E-4</v>
      </c>
      <c r="D95" s="143">
        <v>0</v>
      </c>
      <c r="E95" s="143">
        <v>0</v>
      </c>
      <c r="F95" s="25">
        <v>2</v>
      </c>
      <c r="G95" s="26">
        <f t="shared" si="33"/>
        <v>1.9511433700148287E-3</v>
      </c>
      <c r="H95" s="25">
        <v>1</v>
      </c>
      <c r="I95" s="26">
        <f t="shared" si="42"/>
        <v>6.269592476489029E-2</v>
      </c>
      <c r="J95" s="25">
        <v>0</v>
      </c>
      <c r="K95" s="25">
        <v>0</v>
      </c>
      <c r="L95" s="25">
        <v>1</v>
      </c>
      <c r="M95" s="26">
        <f t="shared" si="44"/>
        <v>0.10121457489878542</v>
      </c>
      <c r="N95" s="25">
        <v>1</v>
      </c>
      <c r="O95" s="26">
        <f t="shared" si="40"/>
        <v>1.2690355329949238E-2</v>
      </c>
      <c r="P95" s="143">
        <v>0</v>
      </c>
      <c r="Q95" s="143">
        <v>0</v>
      </c>
      <c r="R95" s="143">
        <v>1</v>
      </c>
      <c r="S95" s="26">
        <f t="shared" ref="S95" si="46">IFERROR(R95/R$5*100,"-")</f>
        <v>2.3446658851113716E-2</v>
      </c>
      <c r="T95" s="143">
        <v>0</v>
      </c>
      <c r="U95" s="143">
        <v>0</v>
      </c>
      <c r="V95" s="143">
        <v>0</v>
      </c>
      <c r="W95" s="143">
        <v>0</v>
      </c>
      <c r="X95" s="143">
        <v>0</v>
      </c>
      <c r="Y95" s="143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25">
        <v>0</v>
      </c>
      <c r="AI95" s="25">
        <v>0</v>
      </c>
      <c r="AJ95" s="25">
        <v>0</v>
      </c>
      <c r="AK95" s="25">
        <v>0</v>
      </c>
      <c r="AL95" s="4">
        <v>0</v>
      </c>
      <c r="AM95" s="4">
        <v>0</v>
      </c>
      <c r="AN95" s="4">
        <v>0</v>
      </c>
      <c r="AO95" s="4">
        <v>0</v>
      </c>
      <c r="AP95" s="25">
        <v>0</v>
      </c>
      <c r="AQ95" s="64">
        <f t="shared" si="34"/>
        <v>0</v>
      </c>
      <c r="AR95" s="65">
        <v>0</v>
      </c>
      <c r="AS95" s="65">
        <v>0</v>
      </c>
      <c r="AT95" s="65">
        <v>0</v>
      </c>
      <c r="AU95" s="65">
        <v>0</v>
      </c>
      <c r="AV95" s="4">
        <v>0</v>
      </c>
      <c r="AW95" s="4">
        <v>0</v>
      </c>
    </row>
    <row r="96" spans="1:49" ht="16.5">
      <c r="A96" s="137" t="s">
        <v>25</v>
      </c>
      <c r="B96" s="28">
        <v>2</v>
      </c>
      <c r="C96" s="26">
        <f t="shared" si="31"/>
        <v>8.7321373215915184E-4</v>
      </c>
      <c r="D96" s="143">
        <v>2</v>
      </c>
      <c r="E96" s="26">
        <f t="shared" si="32"/>
        <v>1.5805903504959103E-3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2</v>
      </c>
      <c r="AG96" s="64">
        <f t="shared" si="24"/>
        <v>2.2980581408709637E-3</v>
      </c>
      <c r="AH96" s="25">
        <v>2</v>
      </c>
      <c r="AI96" s="64">
        <f t="shared" si="25"/>
        <v>4.1536863966770508E-3</v>
      </c>
      <c r="AJ96" s="25">
        <v>0</v>
      </c>
      <c r="AK96" s="25">
        <v>0</v>
      </c>
      <c r="AL96" s="4">
        <v>0</v>
      </c>
      <c r="AM96" s="4">
        <v>0</v>
      </c>
      <c r="AN96" s="4">
        <v>0</v>
      </c>
      <c r="AO96" s="4">
        <v>0</v>
      </c>
      <c r="AP96" s="25">
        <v>0</v>
      </c>
      <c r="AQ96" s="64">
        <f t="shared" si="34"/>
        <v>0</v>
      </c>
      <c r="AR96" s="65">
        <v>0</v>
      </c>
      <c r="AS96" s="65">
        <v>0</v>
      </c>
      <c r="AT96" s="65">
        <v>0</v>
      </c>
      <c r="AU96" s="65">
        <v>0</v>
      </c>
      <c r="AV96" s="4">
        <v>0</v>
      </c>
      <c r="AW96" s="4">
        <v>0</v>
      </c>
    </row>
    <row r="97" spans="1:49" ht="16.5">
      <c r="A97" s="137" t="s">
        <v>53</v>
      </c>
      <c r="B97" s="28">
        <v>1</v>
      </c>
      <c r="C97" s="26">
        <f t="shared" si="31"/>
        <v>4.3660686607957592E-4</v>
      </c>
      <c r="D97" s="143">
        <v>1</v>
      </c>
      <c r="E97" s="26">
        <f t="shared" si="32"/>
        <v>7.9029517524795514E-4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143">
        <v>1</v>
      </c>
      <c r="U97" s="26">
        <f t="shared" si="38"/>
        <v>3.4996850283474492E-3</v>
      </c>
      <c r="V97" s="143">
        <v>1</v>
      </c>
      <c r="W97" s="26">
        <f t="shared" si="45"/>
        <v>6.3235108132034899E-3</v>
      </c>
      <c r="X97" s="143">
        <v>0</v>
      </c>
      <c r="Y97" s="143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25">
        <v>0</v>
      </c>
      <c r="AI97" s="25">
        <v>0</v>
      </c>
      <c r="AJ97" s="25">
        <v>0</v>
      </c>
      <c r="AK97" s="25">
        <v>0</v>
      </c>
      <c r="AL97" s="4">
        <v>0</v>
      </c>
      <c r="AM97" s="4">
        <v>0</v>
      </c>
      <c r="AN97" s="4">
        <v>0</v>
      </c>
      <c r="AO97" s="4">
        <v>0</v>
      </c>
      <c r="AP97" s="25">
        <v>0</v>
      </c>
      <c r="AQ97" s="64">
        <f t="shared" si="34"/>
        <v>0</v>
      </c>
      <c r="AR97" s="65">
        <v>0</v>
      </c>
      <c r="AS97" s="65">
        <v>0</v>
      </c>
      <c r="AT97" s="65">
        <v>0</v>
      </c>
      <c r="AU97" s="65">
        <v>0</v>
      </c>
      <c r="AV97" s="4">
        <v>0</v>
      </c>
      <c r="AW97" s="4">
        <v>0</v>
      </c>
    </row>
    <row r="98" spans="1:49" ht="16.5">
      <c r="A98" s="137" t="s">
        <v>11</v>
      </c>
      <c r="B98" s="28">
        <v>1</v>
      </c>
      <c r="C98" s="26">
        <f t="shared" si="31"/>
        <v>4.3660686607957592E-4</v>
      </c>
      <c r="D98" s="143">
        <v>1</v>
      </c>
      <c r="E98" s="26">
        <f t="shared" si="32"/>
        <v>7.9029517524795514E-4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1</v>
      </c>
      <c r="AG98" s="64">
        <f t="shared" si="24"/>
        <v>1.1490290704354819E-3</v>
      </c>
      <c r="AH98" s="25">
        <v>1</v>
      </c>
      <c r="AI98" s="64">
        <f t="shared" si="25"/>
        <v>2.0768431983385254E-3</v>
      </c>
      <c r="AJ98" s="25">
        <v>0</v>
      </c>
      <c r="AK98" s="25">
        <v>0</v>
      </c>
      <c r="AL98" s="4">
        <v>0</v>
      </c>
      <c r="AM98" s="4">
        <v>0</v>
      </c>
      <c r="AN98" s="4">
        <v>0</v>
      </c>
      <c r="AO98" s="4">
        <v>0</v>
      </c>
      <c r="AP98" s="25">
        <v>0</v>
      </c>
      <c r="AQ98" s="64">
        <f t="shared" si="34"/>
        <v>0</v>
      </c>
      <c r="AR98" s="65">
        <v>0</v>
      </c>
      <c r="AS98" s="65">
        <v>0</v>
      </c>
      <c r="AT98" s="65">
        <v>0</v>
      </c>
      <c r="AU98" s="65">
        <v>0</v>
      </c>
      <c r="AV98" s="4">
        <v>0</v>
      </c>
      <c r="AW98" s="4">
        <v>0</v>
      </c>
    </row>
    <row r="99" spans="1:49" ht="16.5">
      <c r="A99" s="137" t="s">
        <v>23</v>
      </c>
      <c r="B99" s="28">
        <v>1</v>
      </c>
      <c r="C99" s="26">
        <f t="shared" si="31"/>
        <v>4.3660686607957592E-4</v>
      </c>
      <c r="D99" s="143">
        <v>0</v>
      </c>
      <c r="E99" s="143">
        <v>0</v>
      </c>
      <c r="F99" s="25">
        <v>1</v>
      </c>
      <c r="G99" s="26">
        <f t="shared" si="33"/>
        <v>9.7557168500741435E-4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143">
        <v>1</v>
      </c>
      <c r="U99" s="26">
        <f t="shared" si="38"/>
        <v>3.4996850283474492E-3</v>
      </c>
      <c r="V99" s="143">
        <v>0</v>
      </c>
      <c r="W99" s="143">
        <v>0</v>
      </c>
      <c r="X99" s="143">
        <v>1</v>
      </c>
      <c r="Y99" s="26">
        <f t="shared" si="39"/>
        <v>7.8369905956112863E-3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25">
        <v>0</v>
      </c>
      <c r="AK99" s="25">
        <v>0</v>
      </c>
      <c r="AL99" s="4">
        <v>0</v>
      </c>
      <c r="AM99" s="4">
        <v>0</v>
      </c>
      <c r="AN99" s="4">
        <v>0</v>
      </c>
      <c r="AO99" s="4">
        <v>0</v>
      </c>
      <c r="AP99" s="25">
        <v>0</v>
      </c>
      <c r="AQ99" s="64">
        <f t="shared" si="34"/>
        <v>0</v>
      </c>
      <c r="AR99" s="65">
        <v>0</v>
      </c>
      <c r="AS99" s="65">
        <v>0</v>
      </c>
      <c r="AT99" s="65">
        <v>0</v>
      </c>
      <c r="AU99" s="65">
        <v>0</v>
      </c>
      <c r="AV99" s="4">
        <v>0</v>
      </c>
      <c r="AW99" s="4">
        <v>0</v>
      </c>
    </row>
    <row r="100" spans="1:49" ht="16.5">
      <c r="A100" s="137" t="s">
        <v>299</v>
      </c>
      <c r="B100" s="28">
        <v>1</v>
      </c>
      <c r="C100" s="26">
        <f t="shared" si="31"/>
        <v>4.3660686607957592E-4</v>
      </c>
      <c r="D100" s="143">
        <v>1</v>
      </c>
      <c r="E100" s="26">
        <f t="shared" si="32"/>
        <v>7.9029517524795514E-4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1</v>
      </c>
      <c r="AG100" s="64">
        <f t="shared" si="24"/>
        <v>1.1490290704354819E-3</v>
      </c>
      <c r="AH100" s="25">
        <v>1</v>
      </c>
      <c r="AI100" s="64">
        <f t="shared" si="25"/>
        <v>2.0768431983385254E-3</v>
      </c>
      <c r="AJ100" s="25">
        <v>0</v>
      </c>
      <c r="AK100" s="25">
        <v>0</v>
      </c>
      <c r="AL100" s="4">
        <v>0</v>
      </c>
      <c r="AM100" s="4">
        <v>0</v>
      </c>
      <c r="AN100" s="4">
        <v>0</v>
      </c>
      <c r="AO100" s="4">
        <v>0</v>
      </c>
      <c r="AP100" s="25">
        <v>0</v>
      </c>
      <c r="AQ100" s="64">
        <f t="shared" si="34"/>
        <v>0</v>
      </c>
      <c r="AR100" s="65">
        <v>0</v>
      </c>
      <c r="AS100" s="65">
        <v>0</v>
      </c>
      <c r="AT100" s="65">
        <v>0</v>
      </c>
      <c r="AU100" s="65">
        <v>0</v>
      </c>
      <c r="AV100" s="4">
        <v>0</v>
      </c>
      <c r="AW100" s="4">
        <v>0</v>
      </c>
    </row>
    <row r="101" spans="1:49" ht="16.5">
      <c r="A101" s="137" t="s">
        <v>56</v>
      </c>
      <c r="B101" s="28">
        <v>1</v>
      </c>
      <c r="C101" s="26">
        <f t="shared" si="31"/>
        <v>4.3660686607957592E-4</v>
      </c>
      <c r="D101" s="143">
        <v>0</v>
      </c>
      <c r="E101" s="143">
        <v>0</v>
      </c>
      <c r="F101" s="25">
        <v>1</v>
      </c>
      <c r="G101" s="26">
        <f t="shared" si="33"/>
        <v>9.7557168500741435E-4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1</v>
      </c>
      <c r="AG101" s="64">
        <f t="shared" si="24"/>
        <v>1.1490290704354819E-3</v>
      </c>
      <c r="AH101" s="25">
        <v>0</v>
      </c>
      <c r="AI101" s="25">
        <v>0</v>
      </c>
      <c r="AJ101" s="25">
        <v>1</v>
      </c>
      <c r="AK101" s="64">
        <f t="shared" si="26"/>
        <v>2.5720164609053498E-3</v>
      </c>
      <c r="AL101" s="4">
        <v>0</v>
      </c>
      <c r="AM101" s="4">
        <v>0</v>
      </c>
      <c r="AN101" s="4">
        <v>0</v>
      </c>
      <c r="AO101" s="4">
        <v>0</v>
      </c>
      <c r="AP101" s="25">
        <v>0</v>
      </c>
      <c r="AQ101" s="64">
        <f t="shared" si="34"/>
        <v>0</v>
      </c>
      <c r="AR101" s="65">
        <v>0</v>
      </c>
      <c r="AS101" s="65">
        <v>0</v>
      </c>
      <c r="AT101" s="65">
        <v>0</v>
      </c>
      <c r="AU101" s="65">
        <v>0</v>
      </c>
      <c r="AV101" s="4">
        <v>0</v>
      </c>
      <c r="AW101" s="4">
        <v>0</v>
      </c>
    </row>
    <row r="102" spans="1:49" ht="16.5">
      <c r="A102" s="137" t="s">
        <v>17</v>
      </c>
      <c r="B102" s="28">
        <v>1</v>
      </c>
      <c r="C102" s="26">
        <f t="shared" si="31"/>
        <v>4.3660686607957592E-4</v>
      </c>
      <c r="D102" s="143">
        <v>1</v>
      </c>
      <c r="E102" s="26">
        <f t="shared" si="32"/>
        <v>7.9029517524795514E-4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143">
        <v>0</v>
      </c>
      <c r="U102" s="143">
        <v>0</v>
      </c>
      <c r="V102" s="143">
        <v>0</v>
      </c>
      <c r="W102" s="143">
        <v>0</v>
      </c>
      <c r="X102" s="143">
        <v>0</v>
      </c>
      <c r="Y102" s="143">
        <v>0</v>
      </c>
      <c r="Z102" s="4">
        <v>1</v>
      </c>
      <c r="AA102" s="64">
        <f t="shared" si="35"/>
        <v>1.197547422877946E-3</v>
      </c>
      <c r="AB102" s="25">
        <v>1</v>
      </c>
      <c r="AC102" s="64">
        <f t="shared" si="36"/>
        <v>2.137528589444884E-3</v>
      </c>
      <c r="AD102" s="25">
        <v>0</v>
      </c>
      <c r="AE102" s="25">
        <v>0</v>
      </c>
      <c r="AF102" s="4">
        <v>0</v>
      </c>
      <c r="AG102" s="4">
        <v>0</v>
      </c>
      <c r="AH102" s="4">
        <v>0</v>
      </c>
      <c r="AI102" s="4">
        <v>0</v>
      </c>
      <c r="AJ102" s="25">
        <v>0</v>
      </c>
      <c r="AK102" s="25">
        <v>0</v>
      </c>
      <c r="AL102" s="4">
        <v>0</v>
      </c>
      <c r="AM102" s="4">
        <v>0</v>
      </c>
      <c r="AN102" s="4">
        <v>0</v>
      </c>
      <c r="AO102" s="4">
        <v>0</v>
      </c>
      <c r="AP102" s="25">
        <v>0</v>
      </c>
      <c r="AQ102" s="64">
        <f t="shared" si="34"/>
        <v>0</v>
      </c>
      <c r="AR102" s="65">
        <v>0</v>
      </c>
      <c r="AS102" s="65">
        <v>0</v>
      </c>
      <c r="AT102" s="65">
        <v>0</v>
      </c>
      <c r="AU102" s="65">
        <v>0</v>
      </c>
      <c r="AV102" s="4">
        <v>0</v>
      </c>
      <c r="AW102" s="4">
        <v>0</v>
      </c>
    </row>
    <row r="103" spans="1:49" ht="16.5">
      <c r="A103" s="137" t="s">
        <v>352</v>
      </c>
      <c r="B103" s="28">
        <v>1</v>
      </c>
      <c r="C103" s="26">
        <f t="shared" si="31"/>
        <v>4.3660686607957592E-4</v>
      </c>
      <c r="D103" s="143">
        <v>1</v>
      </c>
      <c r="E103" s="26">
        <f t="shared" si="32"/>
        <v>7.9029517524795514E-4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143">
        <v>0</v>
      </c>
      <c r="U103" s="143">
        <v>0</v>
      </c>
      <c r="V103" s="143">
        <v>0</v>
      </c>
      <c r="W103" s="143">
        <v>0</v>
      </c>
      <c r="X103" s="143">
        <v>0</v>
      </c>
      <c r="Y103" s="143">
        <v>0</v>
      </c>
      <c r="Z103" s="4">
        <v>0</v>
      </c>
      <c r="AA103" s="4">
        <v>0</v>
      </c>
      <c r="AB103" s="4">
        <v>0</v>
      </c>
      <c r="AC103" s="4">
        <v>0</v>
      </c>
      <c r="AD103" s="25">
        <v>0</v>
      </c>
      <c r="AE103" s="25">
        <v>0</v>
      </c>
      <c r="AF103" s="4">
        <v>1</v>
      </c>
      <c r="AG103" s="64">
        <f t="shared" si="24"/>
        <v>1.1490290704354819E-3</v>
      </c>
      <c r="AH103" s="25">
        <v>1</v>
      </c>
      <c r="AI103" s="64">
        <f t="shared" si="25"/>
        <v>2.0768431983385254E-3</v>
      </c>
      <c r="AJ103" s="25">
        <v>0</v>
      </c>
      <c r="AK103" s="25">
        <v>0</v>
      </c>
      <c r="AL103" s="4">
        <v>0</v>
      </c>
      <c r="AM103" s="4">
        <v>0</v>
      </c>
      <c r="AN103" s="4">
        <v>0</v>
      </c>
      <c r="AO103" s="4">
        <v>0</v>
      </c>
      <c r="AP103" s="25">
        <v>0</v>
      </c>
      <c r="AQ103" s="64">
        <f t="shared" si="34"/>
        <v>0</v>
      </c>
      <c r="AR103" s="65">
        <v>0</v>
      </c>
      <c r="AS103" s="65">
        <v>0</v>
      </c>
      <c r="AT103" s="65">
        <v>0</v>
      </c>
      <c r="AU103" s="65">
        <v>0</v>
      </c>
      <c r="AV103" s="4">
        <v>0</v>
      </c>
      <c r="AW103" s="4">
        <v>0</v>
      </c>
    </row>
    <row r="104" spans="1:49" ht="16.5">
      <c r="A104" s="137" t="s">
        <v>307</v>
      </c>
      <c r="B104" s="28">
        <v>1</v>
      </c>
      <c r="C104" s="26">
        <f t="shared" si="31"/>
        <v>4.3660686607957592E-4</v>
      </c>
      <c r="D104" s="143">
        <v>0</v>
      </c>
      <c r="E104" s="143">
        <v>0</v>
      </c>
      <c r="F104" s="25">
        <v>1</v>
      </c>
      <c r="G104" s="26">
        <f t="shared" si="33"/>
        <v>9.7557168500741435E-4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4">
        <v>1</v>
      </c>
      <c r="AA104" s="64">
        <f t="shared" si="35"/>
        <v>1.197547422877946E-3</v>
      </c>
      <c r="AB104" s="25">
        <v>0</v>
      </c>
      <c r="AC104" s="25">
        <v>0</v>
      </c>
      <c r="AD104" s="25">
        <v>1</v>
      </c>
      <c r="AE104" s="64">
        <f t="shared" si="37"/>
        <v>2.7232373846028161E-3</v>
      </c>
      <c r="AF104" s="4">
        <v>0</v>
      </c>
      <c r="AG104" s="4">
        <v>0</v>
      </c>
      <c r="AH104" s="4">
        <v>0</v>
      </c>
      <c r="AI104" s="4">
        <v>0</v>
      </c>
      <c r="AJ104" s="25">
        <v>0</v>
      </c>
      <c r="AK104" s="25">
        <v>0</v>
      </c>
      <c r="AL104" s="4">
        <v>0</v>
      </c>
      <c r="AM104" s="4">
        <v>0</v>
      </c>
      <c r="AN104" s="4">
        <v>0</v>
      </c>
      <c r="AO104" s="4">
        <v>0</v>
      </c>
      <c r="AP104" s="25">
        <v>0</v>
      </c>
      <c r="AQ104" s="64">
        <f t="shared" si="34"/>
        <v>0</v>
      </c>
      <c r="AR104" s="65">
        <v>0</v>
      </c>
      <c r="AS104" s="65">
        <v>0</v>
      </c>
      <c r="AT104" s="65">
        <v>0</v>
      </c>
      <c r="AU104" s="65">
        <v>0</v>
      </c>
      <c r="AV104" s="4">
        <v>0</v>
      </c>
      <c r="AW104" s="4">
        <v>0</v>
      </c>
    </row>
    <row r="105" spans="1:49" ht="16.5">
      <c r="A105" s="137" t="s">
        <v>298</v>
      </c>
      <c r="B105" s="28">
        <v>1</v>
      </c>
      <c r="C105" s="26">
        <f t="shared" si="31"/>
        <v>4.3660686607957592E-4</v>
      </c>
      <c r="D105" s="143">
        <v>0</v>
      </c>
      <c r="E105" s="143">
        <v>0</v>
      </c>
      <c r="F105" s="25">
        <v>1</v>
      </c>
      <c r="G105" s="26">
        <f t="shared" si="33"/>
        <v>9.7557168500741435E-4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4">
        <v>1</v>
      </c>
      <c r="AA105" s="64">
        <f t="shared" si="35"/>
        <v>1.197547422877946E-3</v>
      </c>
      <c r="AB105" s="25">
        <v>0</v>
      </c>
      <c r="AC105" s="25">
        <v>0</v>
      </c>
      <c r="AD105" s="25">
        <v>1</v>
      </c>
      <c r="AE105" s="64">
        <f t="shared" si="37"/>
        <v>2.7232373846028161E-3</v>
      </c>
      <c r="AF105" s="4">
        <v>0</v>
      </c>
      <c r="AG105" s="4">
        <v>0</v>
      </c>
      <c r="AH105" s="4">
        <v>0</v>
      </c>
      <c r="AI105" s="4">
        <v>0</v>
      </c>
      <c r="AJ105" s="25">
        <v>0</v>
      </c>
      <c r="AK105" s="25">
        <v>0</v>
      </c>
      <c r="AL105" s="4">
        <v>0</v>
      </c>
      <c r="AM105" s="4">
        <v>0</v>
      </c>
      <c r="AN105" s="4">
        <v>0</v>
      </c>
      <c r="AO105" s="4">
        <v>0</v>
      </c>
      <c r="AP105" s="25">
        <v>0</v>
      </c>
      <c r="AQ105" s="64">
        <f t="shared" si="34"/>
        <v>0</v>
      </c>
      <c r="AR105" s="65">
        <v>0</v>
      </c>
      <c r="AS105" s="65">
        <v>0</v>
      </c>
      <c r="AT105" s="65">
        <v>0</v>
      </c>
      <c r="AU105" s="65">
        <v>0</v>
      </c>
      <c r="AV105" s="4">
        <v>0</v>
      </c>
      <c r="AW105" s="4">
        <v>0</v>
      </c>
    </row>
    <row r="106" spans="1:49" ht="16.5">
      <c r="A106" s="144" t="s">
        <v>354</v>
      </c>
      <c r="B106" s="145">
        <v>1</v>
      </c>
      <c r="C106" s="30">
        <f t="shared" si="31"/>
        <v>4.3660686607957592E-4</v>
      </c>
      <c r="D106" s="146">
        <v>1</v>
      </c>
      <c r="E106" s="30">
        <f t="shared" si="32"/>
        <v>7.9029517524795514E-4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146">
        <v>0</v>
      </c>
      <c r="U106" s="146">
        <v>0</v>
      </c>
      <c r="V106" s="146">
        <v>0</v>
      </c>
      <c r="W106" s="146">
        <v>0</v>
      </c>
      <c r="X106" s="146">
        <v>0</v>
      </c>
      <c r="Y106" s="146">
        <v>0</v>
      </c>
      <c r="Z106" s="3">
        <v>0</v>
      </c>
      <c r="AA106" s="3">
        <v>0</v>
      </c>
      <c r="AB106" s="3">
        <v>0</v>
      </c>
      <c r="AC106" s="3">
        <v>0</v>
      </c>
      <c r="AD106" s="21">
        <v>0</v>
      </c>
      <c r="AE106" s="21">
        <v>0</v>
      </c>
      <c r="AF106" s="3">
        <v>1</v>
      </c>
      <c r="AG106" s="6">
        <f t="shared" si="24"/>
        <v>1.1490290704354819E-3</v>
      </c>
      <c r="AH106" s="21">
        <v>1</v>
      </c>
      <c r="AI106" s="6">
        <f t="shared" si="25"/>
        <v>2.0768431983385254E-3</v>
      </c>
      <c r="AJ106" s="21">
        <v>0</v>
      </c>
      <c r="AK106" s="21">
        <v>0</v>
      </c>
      <c r="AL106" s="3">
        <v>0</v>
      </c>
      <c r="AM106" s="3">
        <v>0</v>
      </c>
      <c r="AN106" s="3">
        <v>0</v>
      </c>
      <c r="AO106" s="3">
        <v>0</v>
      </c>
      <c r="AP106" s="21">
        <v>0</v>
      </c>
      <c r="AQ106" s="6">
        <f t="shared" si="34"/>
        <v>0</v>
      </c>
      <c r="AR106" s="68">
        <v>0</v>
      </c>
      <c r="AS106" s="68">
        <v>0</v>
      </c>
      <c r="AT106" s="68">
        <v>0</v>
      </c>
      <c r="AU106" s="68">
        <v>0</v>
      </c>
      <c r="AV106" s="3">
        <v>0</v>
      </c>
      <c r="AW106" s="3">
        <v>0</v>
      </c>
    </row>
    <row r="107" spans="1:49">
      <c r="A107" s="178" t="s">
        <v>291</v>
      </c>
      <c r="B107" s="179"/>
      <c r="C107" s="179"/>
      <c r="D107" s="179"/>
      <c r="E107" s="179"/>
      <c r="F107" s="179"/>
      <c r="G107" s="179"/>
      <c r="H107" s="179"/>
      <c r="I107" s="26"/>
      <c r="J107" s="20"/>
      <c r="K107" s="26"/>
      <c r="L107" s="90"/>
      <c r="M107" s="26"/>
      <c r="N107" s="90"/>
    </row>
    <row r="108" spans="1:49" ht="66" customHeight="1">
      <c r="A108" s="180" t="s">
        <v>442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</row>
    <row r="111" spans="1:49" ht="16.5" customHeight="1"/>
    <row r="113" spans="3:25">
      <c r="C113" s="25"/>
      <c r="E113" s="25"/>
      <c r="G113" s="25"/>
      <c r="I113" s="25"/>
      <c r="K113" s="25"/>
      <c r="M113" s="25"/>
      <c r="O113" s="25"/>
      <c r="Q113" s="25"/>
      <c r="S113" s="25"/>
      <c r="U113" s="25"/>
      <c r="W113" s="25"/>
      <c r="Y113" s="25"/>
    </row>
  </sheetData>
  <sortState ref="A6:AA124">
    <sortCondition descending="1" ref="B6:B124"/>
  </sortState>
  <mergeCells count="36">
    <mergeCell ref="AF2:AK2"/>
    <mergeCell ref="AL2:AQ2"/>
    <mergeCell ref="AR2:AW2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H3:I3"/>
    <mergeCell ref="J3:K3"/>
    <mergeCell ref="Z2:AE2"/>
    <mergeCell ref="L3:M3"/>
    <mergeCell ref="N3:O3"/>
    <mergeCell ref="A107:H107"/>
    <mergeCell ref="A108:N108"/>
    <mergeCell ref="A1:Y1"/>
    <mergeCell ref="A2:A3"/>
    <mergeCell ref="B2:G2"/>
    <mergeCell ref="H2:M2"/>
    <mergeCell ref="N2:S2"/>
    <mergeCell ref="T2:Y2"/>
    <mergeCell ref="B3:C3"/>
    <mergeCell ref="D3:E3"/>
    <mergeCell ref="F3:G3"/>
    <mergeCell ref="T3:U3"/>
    <mergeCell ref="V3:W3"/>
    <mergeCell ref="X3:Y3"/>
    <mergeCell ref="P3:Q3"/>
    <mergeCell ref="R3:S3"/>
  </mergeCells>
  <phoneticPr fontId="3" type="noConversion"/>
  <hyperlinks>
    <hyperlink ref="AX1" location="本篇表次!A1" display="回本篇表次"/>
  </hyperlinks>
  <printOptions horizontalCentered="1"/>
  <pageMargins left="0.70866141732283472" right="0.70866141732283472" top="0.74803149606299213" bottom="0.74803149606299213" header="0.31496062992125984" footer="0.31496062992125984"/>
  <pageSetup paperSize="224" scale="21" orientation="landscape" r:id="rId1"/>
  <headerFooter differentOddEven="1" scaleWithDoc="0">
    <evenHeader>&amp;R&amp;"標楷體,標準"&amp;8第五篇　犯罪被害趨勢、保護與補償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5"/>
  <sheetViews>
    <sheetView showGridLines="0" zoomScale="110" zoomScaleNormal="110" zoomScalePageLayoutView="90" workbookViewId="0">
      <selection activeCell="S1" sqref="S1"/>
    </sheetView>
  </sheetViews>
  <sheetFormatPr defaultColWidth="9" defaultRowHeight="15.75"/>
  <cols>
    <col min="1" max="1" width="7.375" style="56" customWidth="1"/>
    <col min="2" max="2" width="9.125" style="56" bestFit="1" customWidth="1"/>
    <col min="3" max="3" width="9.125" style="56" customWidth="1"/>
    <col min="4" max="18" width="9.375" style="56" customWidth="1"/>
    <col min="19" max="19" width="13.125" style="56" bestFit="1" customWidth="1"/>
    <col min="20" max="16384" width="9" style="56"/>
  </cols>
  <sheetData>
    <row r="1" spans="1:21" ht="22.5" customHeight="1">
      <c r="A1" s="193" t="s">
        <v>331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65" t="s">
        <v>447</v>
      </c>
    </row>
    <row r="2" spans="1:21" ht="25.5" customHeight="1">
      <c r="A2" s="194"/>
      <c r="B2" s="196" t="s">
        <v>143</v>
      </c>
      <c r="C2" s="198" t="s">
        <v>332</v>
      </c>
      <c r="D2" s="198"/>
      <c r="E2" s="198"/>
      <c r="F2" s="198"/>
      <c r="G2" s="198" t="s">
        <v>142</v>
      </c>
      <c r="H2" s="199"/>
      <c r="I2" s="199"/>
      <c r="J2" s="199"/>
      <c r="K2" s="198" t="s">
        <v>141</v>
      </c>
      <c r="L2" s="199"/>
      <c r="M2" s="199"/>
      <c r="N2" s="199"/>
      <c r="O2" s="198" t="s">
        <v>140</v>
      </c>
      <c r="P2" s="199"/>
      <c r="Q2" s="199"/>
      <c r="R2" s="199"/>
    </row>
    <row r="3" spans="1:21" ht="16.5" customHeight="1">
      <c r="A3" s="195"/>
      <c r="B3" s="197"/>
      <c r="C3" s="57" t="s">
        <v>139</v>
      </c>
      <c r="D3" s="17" t="s">
        <v>138</v>
      </c>
      <c r="E3" s="17" t="s">
        <v>137</v>
      </c>
      <c r="F3" s="17" t="s">
        <v>136</v>
      </c>
      <c r="G3" s="58" t="s">
        <v>139</v>
      </c>
      <c r="H3" s="17" t="s">
        <v>138</v>
      </c>
      <c r="I3" s="17" t="s">
        <v>137</v>
      </c>
      <c r="J3" s="17" t="s">
        <v>136</v>
      </c>
      <c r="K3" s="58" t="s">
        <v>139</v>
      </c>
      <c r="L3" s="17" t="s">
        <v>138</v>
      </c>
      <c r="M3" s="17" t="s">
        <v>137</v>
      </c>
      <c r="N3" s="17" t="s">
        <v>136</v>
      </c>
      <c r="O3" s="58" t="s">
        <v>139</v>
      </c>
      <c r="P3" s="17" t="s">
        <v>138</v>
      </c>
      <c r="Q3" s="17" t="s">
        <v>137</v>
      </c>
      <c r="R3" s="17" t="s">
        <v>136</v>
      </c>
    </row>
    <row r="4" spans="1:21" ht="20.100000000000001" customHeight="1">
      <c r="A4" s="59" t="s">
        <v>223</v>
      </c>
      <c r="B4" s="60">
        <f t="shared" ref="B4:B12" si="0">SUM(C4,G4,K4,O4)</f>
        <v>110103</v>
      </c>
      <c r="C4" s="60">
        <f t="shared" ref="C4:C13" si="1">SUM(D4:F4)</f>
        <v>49633</v>
      </c>
      <c r="D4" s="60">
        <v>5824</v>
      </c>
      <c r="E4" s="60">
        <v>43112</v>
      </c>
      <c r="F4" s="60">
        <v>697</v>
      </c>
      <c r="G4" s="60">
        <f t="shared" ref="G4:G12" si="2">SUM(H4:J4)</f>
        <v>34855</v>
      </c>
      <c r="H4" s="60">
        <v>16540</v>
      </c>
      <c r="I4" s="60">
        <v>17653</v>
      </c>
      <c r="J4" s="60">
        <v>662</v>
      </c>
      <c r="K4" s="60">
        <f t="shared" ref="K4:K12" si="3">SUM(L4:N4)</f>
        <v>3115</v>
      </c>
      <c r="L4" s="60">
        <v>1171</v>
      </c>
      <c r="M4" s="60">
        <v>1889</v>
      </c>
      <c r="N4" s="60">
        <v>55</v>
      </c>
      <c r="O4" s="60">
        <f t="shared" ref="O4:O13" si="4">SUM(P4:R4)</f>
        <v>22500</v>
      </c>
      <c r="P4" s="60">
        <v>8261</v>
      </c>
      <c r="Q4" s="60">
        <v>13742</v>
      </c>
      <c r="R4" s="60">
        <v>497</v>
      </c>
      <c r="T4" s="109"/>
      <c r="U4" s="109"/>
    </row>
    <row r="5" spans="1:21" ht="20.100000000000001" customHeight="1">
      <c r="A5" s="59" t="s">
        <v>224</v>
      </c>
      <c r="B5" s="60">
        <f t="shared" si="0"/>
        <v>95663</v>
      </c>
      <c r="C5" s="60">
        <f t="shared" si="1"/>
        <v>49560</v>
      </c>
      <c r="D5" s="60">
        <v>6009</v>
      </c>
      <c r="E5" s="60">
        <v>42903</v>
      </c>
      <c r="F5" s="60">
        <v>648</v>
      </c>
      <c r="G5" s="60">
        <f t="shared" si="2"/>
        <v>18737</v>
      </c>
      <c r="H5" s="60">
        <v>9835</v>
      </c>
      <c r="I5" s="60">
        <v>8648</v>
      </c>
      <c r="J5" s="60">
        <v>254</v>
      </c>
      <c r="K5" s="60">
        <f t="shared" si="3"/>
        <v>2851</v>
      </c>
      <c r="L5" s="60">
        <v>1049</v>
      </c>
      <c r="M5" s="60">
        <v>1758</v>
      </c>
      <c r="N5" s="60">
        <v>44</v>
      </c>
      <c r="O5" s="60">
        <f t="shared" si="4"/>
        <v>24515</v>
      </c>
      <c r="P5" s="60">
        <v>9419</v>
      </c>
      <c r="Q5" s="60">
        <v>14721</v>
      </c>
      <c r="R5" s="60">
        <v>375</v>
      </c>
      <c r="T5" s="109"/>
      <c r="U5" s="109"/>
    </row>
    <row r="6" spans="1:21" ht="20.100000000000001" customHeight="1">
      <c r="A6" s="59" t="s">
        <v>225</v>
      </c>
      <c r="B6" s="60">
        <f t="shared" si="0"/>
        <v>95818</v>
      </c>
      <c r="C6" s="60">
        <f t="shared" si="1"/>
        <v>49709</v>
      </c>
      <c r="D6" s="60">
        <v>6342</v>
      </c>
      <c r="E6" s="60">
        <v>42725</v>
      </c>
      <c r="F6" s="60">
        <v>642</v>
      </c>
      <c r="G6" s="60">
        <f t="shared" si="2"/>
        <v>17386</v>
      </c>
      <c r="H6" s="60">
        <v>9241</v>
      </c>
      <c r="I6" s="60">
        <v>7938</v>
      </c>
      <c r="J6" s="60">
        <v>207</v>
      </c>
      <c r="K6" s="60">
        <f t="shared" si="3"/>
        <v>4884</v>
      </c>
      <c r="L6" s="60">
        <v>1874</v>
      </c>
      <c r="M6" s="60">
        <v>2948</v>
      </c>
      <c r="N6" s="60">
        <v>62</v>
      </c>
      <c r="O6" s="60">
        <f t="shared" si="4"/>
        <v>23839</v>
      </c>
      <c r="P6" s="60">
        <v>9425</v>
      </c>
      <c r="Q6" s="60">
        <v>14005</v>
      </c>
      <c r="R6" s="60">
        <v>409</v>
      </c>
      <c r="T6" s="109"/>
      <c r="U6" s="109"/>
    </row>
    <row r="7" spans="1:21" ht="20.100000000000001" customHeight="1">
      <c r="A7" s="59" t="s">
        <v>226</v>
      </c>
      <c r="B7" s="60">
        <f t="shared" si="0"/>
        <v>95175</v>
      </c>
      <c r="C7" s="60">
        <f t="shared" si="1"/>
        <v>50918</v>
      </c>
      <c r="D7" s="7">
        <v>7282</v>
      </c>
      <c r="E7" s="7">
        <v>42944</v>
      </c>
      <c r="F7" s="7">
        <v>692</v>
      </c>
      <c r="G7" s="60">
        <f t="shared" si="2"/>
        <v>13573</v>
      </c>
      <c r="H7" s="7">
        <v>7392</v>
      </c>
      <c r="I7" s="7">
        <v>6057</v>
      </c>
      <c r="J7" s="7">
        <v>124</v>
      </c>
      <c r="K7" s="60">
        <f t="shared" si="3"/>
        <v>5648</v>
      </c>
      <c r="L7" s="7">
        <v>2132</v>
      </c>
      <c r="M7" s="7">
        <v>3437</v>
      </c>
      <c r="N7" s="7">
        <v>79</v>
      </c>
      <c r="O7" s="60">
        <f t="shared" si="4"/>
        <v>25036</v>
      </c>
      <c r="P7" s="7">
        <v>10216</v>
      </c>
      <c r="Q7" s="7">
        <v>14446</v>
      </c>
      <c r="R7" s="7">
        <v>374</v>
      </c>
      <c r="T7" s="109"/>
      <c r="U7" s="109"/>
    </row>
    <row r="8" spans="1:21" ht="20.100000000000001" customHeight="1">
      <c r="A8" s="59" t="s">
        <v>227</v>
      </c>
      <c r="B8" s="60">
        <f t="shared" si="0"/>
        <v>95402</v>
      </c>
      <c r="C8" s="60">
        <f t="shared" si="1"/>
        <v>50430</v>
      </c>
      <c r="D8" s="7">
        <v>7815</v>
      </c>
      <c r="E8" s="7">
        <v>41912</v>
      </c>
      <c r="F8" s="7">
        <v>703</v>
      </c>
      <c r="G8" s="60">
        <f t="shared" si="2"/>
        <v>13138</v>
      </c>
      <c r="H8" s="7">
        <v>7112</v>
      </c>
      <c r="I8" s="7">
        <v>5894</v>
      </c>
      <c r="J8" s="7">
        <v>132</v>
      </c>
      <c r="K8" s="60">
        <f t="shared" si="3"/>
        <v>5967</v>
      </c>
      <c r="L8" s="7">
        <v>2279</v>
      </c>
      <c r="M8" s="7">
        <v>3607</v>
      </c>
      <c r="N8" s="7">
        <v>81</v>
      </c>
      <c r="O8" s="60">
        <f t="shared" si="4"/>
        <v>25867</v>
      </c>
      <c r="P8" s="7">
        <v>10789</v>
      </c>
      <c r="Q8" s="7">
        <v>14678</v>
      </c>
      <c r="R8" s="7">
        <v>400</v>
      </c>
      <c r="T8" s="109"/>
      <c r="U8" s="109"/>
    </row>
    <row r="9" spans="1:21" ht="20.100000000000001" customHeight="1">
      <c r="A9" s="59" t="s">
        <v>228</v>
      </c>
      <c r="B9" s="60">
        <f t="shared" si="0"/>
        <v>96693</v>
      </c>
      <c r="C9" s="60">
        <f t="shared" si="1"/>
        <v>50688</v>
      </c>
      <c r="D9" s="7">
        <v>8358</v>
      </c>
      <c r="E9" s="7">
        <v>41604</v>
      </c>
      <c r="F9" s="7">
        <v>726</v>
      </c>
      <c r="G9" s="60">
        <f t="shared" si="2"/>
        <v>12668</v>
      </c>
      <c r="H9" s="7">
        <v>6919</v>
      </c>
      <c r="I9" s="7">
        <v>5606</v>
      </c>
      <c r="J9" s="7">
        <v>143</v>
      </c>
      <c r="K9" s="60">
        <f t="shared" si="3"/>
        <v>6172</v>
      </c>
      <c r="L9" s="7">
        <v>2330</v>
      </c>
      <c r="M9" s="7">
        <v>3754</v>
      </c>
      <c r="N9" s="7">
        <v>88</v>
      </c>
      <c r="O9" s="60">
        <f t="shared" si="4"/>
        <v>27165</v>
      </c>
      <c r="P9" s="7">
        <v>11356</v>
      </c>
      <c r="Q9" s="7">
        <v>15390</v>
      </c>
      <c r="R9" s="7">
        <v>419</v>
      </c>
      <c r="T9" s="109"/>
      <c r="U9" s="109"/>
    </row>
    <row r="10" spans="1:21" ht="20.100000000000001" customHeight="1">
      <c r="A10" s="59" t="s">
        <v>229</v>
      </c>
      <c r="B10" s="60">
        <f t="shared" si="0"/>
        <v>103930</v>
      </c>
      <c r="C10" s="60">
        <f t="shared" si="1"/>
        <v>50174</v>
      </c>
      <c r="D10" s="7">
        <v>9121</v>
      </c>
      <c r="E10" s="7">
        <v>41039</v>
      </c>
      <c r="F10" s="7">
        <v>14</v>
      </c>
      <c r="G10" s="60">
        <f t="shared" si="2"/>
        <v>17345</v>
      </c>
      <c r="H10" s="7">
        <v>9370</v>
      </c>
      <c r="I10" s="7">
        <v>7927</v>
      </c>
      <c r="J10" s="7">
        <v>48</v>
      </c>
      <c r="K10" s="60">
        <f t="shared" si="3"/>
        <v>5517</v>
      </c>
      <c r="L10" s="7">
        <v>2085</v>
      </c>
      <c r="M10" s="7">
        <v>3432</v>
      </c>
      <c r="N10" s="7">
        <v>0</v>
      </c>
      <c r="O10" s="60">
        <f t="shared" si="4"/>
        <v>30894</v>
      </c>
      <c r="P10" s="7">
        <v>12922</v>
      </c>
      <c r="Q10" s="7">
        <v>17964</v>
      </c>
      <c r="R10" s="7">
        <v>8</v>
      </c>
      <c r="T10" s="109"/>
      <c r="U10" s="109"/>
    </row>
    <row r="11" spans="1:21" s="62" customFormat="1" ht="20.100000000000001" customHeight="1">
      <c r="A11" s="59" t="s">
        <v>230</v>
      </c>
      <c r="B11" s="7">
        <f t="shared" si="0"/>
        <v>114381</v>
      </c>
      <c r="C11" s="7">
        <f t="shared" si="1"/>
        <v>52535</v>
      </c>
      <c r="D11" s="7">
        <v>10377</v>
      </c>
      <c r="E11" s="7">
        <v>42151</v>
      </c>
      <c r="F11" s="7">
        <v>7</v>
      </c>
      <c r="G11" s="7">
        <f t="shared" si="2"/>
        <v>21463</v>
      </c>
      <c r="H11" s="7">
        <v>11413</v>
      </c>
      <c r="I11" s="7">
        <v>9992</v>
      </c>
      <c r="J11" s="7">
        <v>58</v>
      </c>
      <c r="K11" s="7">
        <f t="shared" si="3"/>
        <v>6774</v>
      </c>
      <c r="L11" s="7">
        <v>2590</v>
      </c>
      <c r="M11" s="7">
        <v>4183</v>
      </c>
      <c r="N11" s="7">
        <v>1</v>
      </c>
      <c r="O11" s="7">
        <f t="shared" si="4"/>
        <v>33609</v>
      </c>
      <c r="P11" s="7">
        <v>14845</v>
      </c>
      <c r="Q11" s="7">
        <v>18757</v>
      </c>
      <c r="R11" s="7">
        <v>7</v>
      </c>
      <c r="S11" s="61"/>
      <c r="T11" s="109"/>
      <c r="U11" s="109"/>
    </row>
    <row r="12" spans="1:21" s="62" customFormat="1" ht="20.100000000000001" customHeight="1">
      <c r="A12" s="59" t="s">
        <v>333</v>
      </c>
      <c r="B12" s="7">
        <f t="shared" si="0"/>
        <v>118532</v>
      </c>
      <c r="C12" s="7">
        <f t="shared" si="1"/>
        <v>53408</v>
      </c>
      <c r="D12" s="7">
        <v>11592</v>
      </c>
      <c r="E12" s="7">
        <v>41809</v>
      </c>
      <c r="F12" s="7">
        <v>7</v>
      </c>
      <c r="G12" s="7">
        <f t="shared" si="2"/>
        <v>20872</v>
      </c>
      <c r="H12" s="7">
        <v>11294</v>
      </c>
      <c r="I12" s="7">
        <v>9522</v>
      </c>
      <c r="J12" s="7">
        <v>56</v>
      </c>
      <c r="K12" s="7">
        <f t="shared" si="3"/>
        <v>7667</v>
      </c>
      <c r="L12" s="7">
        <v>2942</v>
      </c>
      <c r="M12" s="7">
        <v>4725</v>
      </c>
      <c r="N12" s="7">
        <v>0</v>
      </c>
      <c r="O12" s="7">
        <f t="shared" si="4"/>
        <v>36585</v>
      </c>
      <c r="P12" s="7">
        <v>16446</v>
      </c>
      <c r="Q12" s="7">
        <v>20133</v>
      </c>
      <c r="R12" s="7">
        <v>6</v>
      </c>
      <c r="S12" s="61"/>
      <c r="T12" s="109"/>
      <c r="U12" s="109"/>
    </row>
    <row r="13" spans="1:21" s="62" customFormat="1" ht="20.100000000000001" customHeight="1">
      <c r="A13" s="91" t="s">
        <v>349</v>
      </c>
      <c r="B13" s="63">
        <v>123741</v>
      </c>
      <c r="C13" s="63">
        <f t="shared" si="1"/>
        <v>56497</v>
      </c>
      <c r="D13" s="63">
        <v>13234</v>
      </c>
      <c r="E13" s="63">
        <v>43255</v>
      </c>
      <c r="F13" s="63">
        <v>8</v>
      </c>
      <c r="G13" s="63">
        <v>21298</v>
      </c>
      <c r="H13" s="63">
        <v>11374</v>
      </c>
      <c r="I13" s="63">
        <v>9875</v>
      </c>
      <c r="J13" s="63">
        <v>49</v>
      </c>
      <c r="K13" s="63">
        <v>8196</v>
      </c>
      <c r="L13" s="63">
        <v>3096</v>
      </c>
      <c r="M13" s="63">
        <v>5099</v>
      </c>
      <c r="N13" s="63">
        <v>1</v>
      </c>
      <c r="O13" s="63">
        <f t="shared" si="4"/>
        <v>37750</v>
      </c>
      <c r="P13" s="63">
        <v>17069</v>
      </c>
      <c r="Q13" s="63">
        <v>20674</v>
      </c>
      <c r="R13" s="63">
        <v>7</v>
      </c>
      <c r="S13" s="61"/>
      <c r="T13" s="109"/>
      <c r="U13" s="109"/>
    </row>
    <row r="14" spans="1:21">
      <c r="A14" s="189" t="s">
        <v>248</v>
      </c>
      <c r="B14" s="189"/>
      <c r="C14" s="189"/>
      <c r="D14" s="189"/>
      <c r="E14" s="189"/>
      <c r="F14" s="73"/>
      <c r="G14" s="73"/>
      <c r="H14" s="73"/>
      <c r="I14" s="73"/>
      <c r="J14" s="73"/>
      <c r="K14" s="73"/>
      <c r="L14" s="73"/>
      <c r="M14" s="73"/>
      <c r="N14" s="74"/>
      <c r="O14" s="74"/>
      <c r="P14" s="75"/>
      <c r="Q14" s="75"/>
      <c r="R14" s="75"/>
    </row>
    <row r="15" spans="1:21" ht="33.75" customHeight="1">
      <c r="A15" s="190" t="s">
        <v>249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2"/>
      <c r="N15" s="192"/>
      <c r="O15" s="192"/>
      <c r="P15" s="192"/>
      <c r="Q15" s="192"/>
      <c r="R15" s="192"/>
    </row>
  </sheetData>
  <mergeCells count="9">
    <mergeCell ref="A14:E14"/>
    <mergeCell ref="A15:R15"/>
    <mergeCell ref="A1:R1"/>
    <mergeCell ref="A2:A3"/>
    <mergeCell ref="B2:B3"/>
    <mergeCell ref="C2:F2"/>
    <mergeCell ref="G2:J2"/>
    <mergeCell ref="K2:N2"/>
    <mergeCell ref="O2:R2"/>
  </mergeCells>
  <phoneticPr fontId="3" type="noConversion"/>
  <hyperlinks>
    <hyperlink ref="S1" location="本篇表次!A1" display="回本篇表次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5"/>
  <sheetViews>
    <sheetView showGridLines="0" zoomScale="83" zoomScaleNormal="100" workbookViewId="0">
      <selection sqref="A1:M1"/>
    </sheetView>
  </sheetViews>
  <sheetFormatPr defaultColWidth="8.875" defaultRowHeight="15.75"/>
  <cols>
    <col min="1" max="1" width="7.5" style="55" customWidth="1"/>
    <col min="2" max="2" width="9.125" style="55" customWidth="1"/>
    <col min="3" max="3" width="28.625" style="55" customWidth="1"/>
    <col min="4" max="13" width="10.625" style="55" customWidth="1"/>
    <col min="14" max="14" width="12.75" style="55" bestFit="1" customWidth="1"/>
    <col min="15" max="16384" width="8.875" style="55"/>
  </cols>
  <sheetData>
    <row r="1" spans="1:14" ht="28.5" customHeight="1">
      <c r="A1" s="205" t="s">
        <v>292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165" t="s">
        <v>447</v>
      </c>
    </row>
    <row r="2" spans="1:14" ht="16.5">
      <c r="A2" s="110"/>
      <c r="B2" s="202"/>
      <c r="C2" s="202"/>
      <c r="D2" s="18" t="s">
        <v>177</v>
      </c>
      <c r="E2" s="18" t="s">
        <v>176</v>
      </c>
      <c r="F2" s="18" t="s">
        <v>175</v>
      </c>
      <c r="G2" s="18" t="s">
        <v>174</v>
      </c>
      <c r="H2" s="18" t="s">
        <v>173</v>
      </c>
      <c r="I2" s="18" t="s">
        <v>172</v>
      </c>
      <c r="J2" s="111" t="s">
        <v>171</v>
      </c>
      <c r="K2" s="111" t="s">
        <v>247</v>
      </c>
      <c r="L2" s="111" t="s">
        <v>297</v>
      </c>
      <c r="M2" s="111" t="s">
        <v>349</v>
      </c>
    </row>
    <row r="3" spans="1:14" ht="16.5" customHeight="1">
      <c r="A3" s="208" t="s">
        <v>253</v>
      </c>
      <c r="B3" s="209"/>
      <c r="C3" s="92" t="s">
        <v>250</v>
      </c>
      <c r="D3" s="53">
        <v>2394</v>
      </c>
      <c r="E3" s="53">
        <v>2319</v>
      </c>
      <c r="F3" s="53">
        <v>2407</v>
      </c>
      <c r="G3" s="53">
        <v>2236</v>
      </c>
      <c r="H3" s="53">
        <v>1916</v>
      </c>
      <c r="I3" s="53">
        <v>1687</v>
      </c>
      <c r="J3" s="93">
        <v>1828</v>
      </c>
      <c r="K3" s="93">
        <v>2187</v>
      </c>
      <c r="L3" s="93">
        <f>SUM(L4:L6)</f>
        <v>2338</v>
      </c>
      <c r="M3" s="93">
        <f>SUM(M4:M6)</f>
        <v>2272</v>
      </c>
    </row>
    <row r="4" spans="1:14" ht="16.5">
      <c r="A4" s="210"/>
      <c r="B4" s="209"/>
      <c r="C4" s="93" t="s">
        <v>169</v>
      </c>
      <c r="D4" s="93">
        <v>1624</v>
      </c>
      <c r="E4" s="93">
        <v>1585</v>
      </c>
      <c r="F4" s="93">
        <v>1653</v>
      </c>
      <c r="G4" s="93">
        <v>1651</v>
      </c>
      <c r="H4" s="93">
        <v>1340</v>
      </c>
      <c r="I4" s="93">
        <v>1059</v>
      </c>
      <c r="J4" s="93">
        <v>959</v>
      </c>
      <c r="K4" s="93">
        <v>1116</v>
      </c>
      <c r="L4" s="93">
        <v>1043</v>
      </c>
      <c r="M4" s="93">
        <v>962</v>
      </c>
    </row>
    <row r="5" spans="1:14" ht="16.5">
      <c r="A5" s="210"/>
      <c r="B5" s="209"/>
      <c r="C5" s="93" t="s">
        <v>168</v>
      </c>
      <c r="D5" s="93">
        <v>194</v>
      </c>
      <c r="E5" s="93">
        <v>211</v>
      </c>
      <c r="F5" s="93">
        <v>184</v>
      </c>
      <c r="G5" s="93">
        <v>134</v>
      </c>
      <c r="H5" s="93">
        <v>172</v>
      </c>
      <c r="I5" s="93">
        <v>227</v>
      </c>
      <c r="J5" s="93">
        <v>493</v>
      </c>
      <c r="K5" s="93">
        <v>732</v>
      </c>
      <c r="L5" s="93">
        <v>924</v>
      </c>
      <c r="M5" s="93">
        <v>905</v>
      </c>
    </row>
    <row r="6" spans="1:14" ht="16.5">
      <c r="A6" s="210"/>
      <c r="B6" s="209"/>
      <c r="C6" s="93" t="s">
        <v>170</v>
      </c>
      <c r="D6" s="93">
        <v>576</v>
      </c>
      <c r="E6" s="93">
        <v>523</v>
      </c>
      <c r="F6" s="93">
        <v>570</v>
      </c>
      <c r="G6" s="93">
        <v>451</v>
      </c>
      <c r="H6" s="93">
        <v>404</v>
      </c>
      <c r="I6" s="93">
        <v>401</v>
      </c>
      <c r="J6" s="93">
        <v>376</v>
      </c>
      <c r="K6" s="93">
        <v>339</v>
      </c>
      <c r="L6" s="93">
        <v>371</v>
      </c>
      <c r="M6" s="93">
        <v>405</v>
      </c>
    </row>
    <row r="7" spans="1:14" ht="16.5" customHeight="1">
      <c r="A7" s="208" t="s">
        <v>255</v>
      </c>
      <c r="B7" s="209"/>
      <c r="C7" s="92" t="s">
        <v>252</v>
      </c>
      <c r="D7" s="93">
        <v>2394</v>
      </c>
      <c r="E7" s="93">
        <v>2319</v>
      </c>
      <c r="F7" s="93">
        <v>2407</v>
      </c>
      <c r="G7" s="93">
        <v>2236</v>
      </c>
      <c r="H7" s="93">
        <v>1916</v>
      </c>
      <c r="I7" s="93">
        <v>1687</v>
      </c>
      <c r="J7" s="93">
        <v>1828</v>
      </c>
      <c r="K7" s="93">
        <v>2187</v>
      </c>
      <c r="L7" s="93">
        <f>SUM(L8:L12)</f>
        <v>2338</v>
      </c>
      <c r="M7" s="93">
        <f>SUM(M8:M12)</f>
        <v>2272</v>
      </c>
    </row>
    <row r="8" spans="1:14" ht="16.5">
      <c r="A8" s="210"/>
      <c r="B8" s="209"/>
      <c r="C8" s="93" t="s">
        <v>165</v>
      </c>
      <c r="D8" s="93">
        <v>1601</v>
      </c>
      <c r="E8" s="93">
        <v>1699</v>
      </c>
      <c r="F8" s="93">
        <v>1672</v>
      </c>
      <c r="G8" s="93">
        <v>1532</v>
      </c>
      <c r="H8" s="93">
        <v>1370</v>
      </c>
      <c r="I8" s="93">
        <v>1205</v>
      </c>
      <c r="J8" s="93">
        <v>1281</v>
      </c>
      <c r="K8" s="93">
        <v>1509</v>
      </c>
      <c r="L8" s="93">
        <v>1563</v>
      </c>
      <c r="M8" s="93">
        <v>1500</v>
      </c>
    </row>
    <row r="9" spans="1:14" ht="16.5">
      <c r="A9" s="210"/>
      <c r="B9" s="209"/>
      <c r="C9" s="93" t="s">
        <v>163</v>
      </c>
      <c r="D9" s="93">
        <v>409</v>
      </c>
      <c r="E9" s="93">
        <v>323</v>
      </c>
      <c r="F9" s="93">
        <v>277</v>
      </c>
      <c r="G9" s="93">
        <v>269</v>
      </c>
      <c r="H9" s="93">
        <v>267</v>
      </c>
      <c r="I9" s="93">
        <v>241</v>
      </c>
      <c r="J9" s="93">
        <v>289</v>
      </c>
      <c r="K9" s="93">
        <v>396</v>
      </c>
      <c r="L9" s="93">
        <v>423</v>
      </c>
      <c r="M9" s="93">
        <v>418</v>
      </c>
    </row>
    <row r="10" spans="1:14" ht="16.5">
      <c r="A10" s="210"/>
      <c r="B10" s="209"/>
      <c r="C10" s="93" t="s">
        <v>164</v>
      </c>
      <c r="D10" s="93">
        <v>265</v>
      </c>
      <c r="E10" s="93">
        <v>223</v>
      </c>
      <c r="F10" s="93">
        <v>370</v>
      </c>
      <c r="G10" s="93">
        <v>377</v>
      </c>
      <c r="H10" s="93">
        <v>239</v>
      </c>
      <c r="I10" s="93">
        <v>198</v>
      </c>
      <c r="J10" s="93">
        <v>245</v>
      </c>
      <c r="K10" s="93">
        <v>268</v>
      </c>
      <c r="L10" s="93">
        <v>337</v>
      </c>
      <c r="M10" s="93">
        <v>322</v>
      </c>
    </row>
    <row r="11" spans="1:14" ht="16.5">
      <c r="A11" s="210"/>
      <c r="B11" s="209"/>
      <c r="C11" s="93" t="s">
        <v>162</v>
      </c>
      <c r="D11" s="93">
        <v>30</v>
      </c>
      <c r="E11" s="93">
        <v>27</v>
      </c>
      <c r="F11" s="93">
        <v>11</v>
      </c>
      <c r="G11" s="93">
        <v>11</v>
      </c>
      <c r="H11" s="93">
        <v>5</v>
      </c>
      <c r="I11" s="93">
        <v>6</v>
      </c>
      <c r="J11" s="93">
        <v>4</v>
      </c>
      <c r="K11" s="93">
        <v>6</v>
      </c>
      <c r="L11" s="93">
        <v>9</v>
      </c>
      <c r="M11" s="93">
        <v>13</v>
      </c>
    </row>
    <row r="12" spans="1:14" ht="16.5">
      <c r="A12" s="210"/>
      <c r="B12" s="209"/>
      <c r="C12" s="93" t="s">
        <v>161</v>
      </c>
      <c r="D12" s="93">
        <v>89</v>
      </c>
      <c r="E12" s="93">
        <v>47</v>
      </c>
      <c r="F12" s="93">
        <v>77</v>
      </c>
      <c r="G12" s="93">
        <v>47</v>
      </c>
      <c r="H12" s="93">
        <v>35</v>
      </c>
      <c r="I12" s="93">
        <v>37</v>
      </c>
      <c r="J12" s="93">
        <v>9</v>
      </c>
      <c r="K12" s="93">
        <v>8</v>
      </c>
      <c r="L12" s="93">
        <v>6</v>
      </c>
      <c r="M12" s="93">
        <v>19</v>
      </c>
    </row>
    <row r="13" spans="1:14" ht="16.5" customHeight="1">
      <c r="A13" s="208" t="s">
        <v>254</v>
      </c>
      <c r="B13" s="209"/>
      <c r="C13" s="92" t="s">
        <v>251</v>
      </c>
      <c r="D13" s="93">
        <v>5715</v>
      </c>
      <c r="E13" s="93">
        <v>5065</v>
      </c>
      <c r="F13" s="93">
        <v>4783</v>
      </c>
      <c r="G13" s="93">
        <v>4229</v>
      </c>
      <c r="H13" s="93">
        <v>4137</v>
      </c>
      <c r="I13" s="93">
        <v>4582</v>
      </c>
      <c r="J13" s="93">
        <v>4407</v>
      </c>
      <c r="K13" s="93">
        <v>4825</v>
      </c>
      <c r="L13" s="93">
        <f>SUM(L14:L15)</f>
        <v>5238</v>
      </c>
      <c r="M13" s="93">
        <f>SUM(M14:M15)</f>
        <v>4953</v>
      </c>
    </row>
    <row r="14" spans="1:14" ht="16.5">
      <c r="A14" s="210"/>
      <c r="B14" s="209"/>
      <c r="C14" s="93" t="s">
        <v>166</v>
      </c>
      <c r="D14" s="93">
        <v>4930</v>
      </c>
      <c r="E14" s="93">
        <v>4445</v>
      </c>
      <c r="F14" s="93">
        <v>4049</v>
      </c>
      <c r="G14" s="93">
        <v>3525</v>
      </c>
      <c r="H14" s="93">
        <v>3589</v>
      </c>
      <c r="I14" s="93">
        <v>3899</v>
      </c>
      <c r="J14" s="93">
        <v>3988</v>
      </c>
      <c r="K14" s="93">
        <v>4222</v>
      </c>
      <c r="L14" s="93">
        <v>4532</v>
      </c>
      <c r="M14" s="93">
        <v>3406</v>
      </c>
    </row>
    <row r="15" spans="1:14" ht="16.5">
      <c r="A15" s="210"/>
      <c r="B15" s="209"/>
      <c r="C15" s="93" t="s">
        <v>167</v>
      </c>
      <c r="D15" s="93">
        <v>785</v>
      </c>
      <c r="E15" s="93">
        <v>620</v>
      </c>
      <c r="F15" s="93">
        <v>734</v>
      </c>
      <c r="G15" s="93">
        <v>704</v>
      </c>
      <c r="H15" s="93">
        <v>548</v>
      </c>
      <c r="I15" s="93">
        <v>683</v>
      </c>
      <c r="J15" s="93">
        <v>419</v>
      </c>
      <c r="K15" s="93">
        <v>603</v>
      </c>
      <c r="L15" s="93">
        <v>706</v>
      </c>
      <c r="M15" s="93">
        <v>1547</v>
      </c>
    </row>
    <row r="16" spans="1:14" ht="16.5" customHeight="1">
      <c r="A16" s="206" t="s">
        <v>334</v>
      </c>
      <c r="B16" s="203" t="s">
        <v>252</v>
      </c>
      <c r="C16" s="204"/>
      <c r="D16" s="93">
        <v>90292</v>
      </c>
      <c r="E16" s="93">
        <v>91065</v>
      </c>
      <c r="F16" s="93">
        <v>87601</v>
      </c>
      <c r="G16" s="93">
        <v>67547</v>
      </c>
      <c r="H16" s="93">
        <v>63623</v>
      </c>
      <c r="I16" s="93">
        <v>65663</v>
      </c>
      <c r="J16" s="93">
        <v>73394</v>
      </c>
      <c r="K16" s="93">
        <v>96813</v>
      </c>
      <c r="L16" s="93">
        <f>SUM(L18:L34)</f>
        <v>109406</v>
      </c>
      <c r="M16" s="93">
        <v>101709</v>
      </c>
    </row>
    <row r="17" spans="1:13" ht="16.5" customHeight="1">
      <c r="A17" s="206"/>
      <c r="B17" s="217" t="s">
        <v>246</v>
      </c>
      <c r="C17" s="218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ht="15.75" customHeight="1">
      <c r="A18" s="206"/>
      <c r="B18" s="211" t="s">
        <v>160</v>
      </c>
      <c r="C18" s="212"/>
      <c r="D18" s="93">
        <v>11222</v>
      </c>
      <c r="E18" s="93">
        <v>11365</v>
      </c>
      <c r="F18" s="93">
        <v>11502</v>
      </c>
      <c r="G18" s="93">
        <v>16703</v>
      </c>
      <c r="H18" s="93">
        <v>18000</v>
      </c>
      <c r="I18" s="93">
        <v>10469</v>
      </c>
      <c r="J18" s="93">
        <v>23909</v>
      </c>
      <c r="K18" s="112">
        <v>31633</v>
      </c>
      <c r="L18" s="112">
        <v>40240</v>
      </c>
      <c r="M18" s="112">
        <v>34339</v>
      </c>
    </row>
    <row r="19" spans="1:13" ht="15.75" customHeight="1">
      <c r="A19" s="206"/>
      <c r="B19" s="211" t="s">
        <v>159</v>
      </c>
      <c r="C19" s="212"/>
      <c r="D19" s="54" t="s">
        <v>1</v>
      </c>
      <c r="E19" s="54" t="s">
        <v>1</v>
      </c>
      <c r="F19" s="54" t="s">
        <v>1</v>
      </c>
      <c r="G19" s="54" t="s">
        <v>1</v>
      </c>
      <c r="H19" s="54" t="s">
        <v>1</v>
      </c>
      <c r="I19" s="54" t="s">
        <v>1</v>
      </c>
      <c r="J19" s="93">
        <v>5665</v>
      </c>
      <c r="K19" s="112">
        <v>6728</v>
      </c>
      <c r="L19" s="112">
        <v>7234</v>
      </c>
      <c r="M19" s="112">
        <v>7609</v>
      </c>
    </row>
    <row r="20" spans="1:13" ht="15.75" customHeight="1">
      <c r="A20" s="206"/>
      <c r="B20" s="219" t="s">
        <v>158</v>
      </c>
      <c r="C20" s="220"/>
      <c r="D20" s="54"/>
      <c r="E20" s="54"/>
      <c r="F20" s="54"/>
      <c r="G20" s="54"/>
      <c r="H20" s="54"/>
      <c r="I20" s="54"/>
      <c r="J20" s="93"/>
      <c r="K20" s="93"/>
      <c r="L20" s="93"/>
      <c r="M20" s="93"/>
    </row>
    <row r="21" spans="1:13" ht="15.75" customHeight="1">
      <c r="A21" s="206"/>
      <c r="B21" s="211" t="s">
        <v>157</v>
      </c>
      <c r="C21" s="212"/>
      <c r="D21" s="93">
        <v>792</v>
      </c>
      <c r="E21" s="93">
        <v>785</v>
      </c>
      <c r="F21" s="93">
        <v>687</v>
      </c>
      <c r="G21" s="93">
        <v>607</v>
      </c>
      <c r="H21" s="93">
        <v>587</v>
      </c>
      <c r="I21" s="93">
        <v>404</v>
      </c>
      <c r="J21" s="93">
        <v>1205</v>
      </c>
      <c r="K21" s="93">
        <v>1571</v>
      </c>
      <c r="L21" s="93">
        <v>3119</v>
      </c>
      <c r="M21" s="93">
        <v>1859</v>
      </c>
    </row>
    <row r="22" spans="1:13" ht="15.75" customHeight="1">
      <c r="A22" s="206"/>
      <c r="B22" s="211" t="s">
        <v>156</v>
      </c>
      <c r="C22" s="212"/>
      <c r="D22" s="93">
        <v>141</v>
      </c>
      <c r="E22" s="93">
        <v>88</v>
      </c>
      <c r="F22" s="93">
        <v>8</v>
      </c>
      <c r="G22" s="93">
        <v>2</v>
      </c>
      <c r="H22" s="93">
        <v>7</v>
      </c>
      <c r="I22" s="93">
        <v>9</v>
      </c>
      <c r="J22" s="93">
        <v>24</v>
      </c>
      <c r="K22" s="93">
        <v>37</v>
      </c>
      <c r="L22" s="93">
        <v>61</v>
      </c>
      <c r="M22" s="93">
        <v>44</v>
      </c>
    </row>
    <row r="23" spans="1:13" ht="15.75" customHeight="1">
      <c r="A23" s="206"/>
      <c r="B23" s="219" t="s">
        <v>155</v>
      </c>
      <c r="C23" s="220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ht="15.75" customHeight="1">
      <c r="A24" s="206"/>
      <c r="C24" s="93" t="s">
        <v>154</v>
      </c>
      <c r="D24" s="93" t="s">
        <v>1</v>
      </c>
      <c r="E24" s="93" t="s">
        <v>1</v>
      </c>
      <c r="F24" s="93" t="s">
        <v>1</v>
      </c>
      <c r="G24" s="93" t="s">
        <v>1</v>
      </c>
      <c r="H24" s="93" t="s">
        <v>1</v>
      </c>
      <c r="I24" s="93" t="s">
        <v>1</v>
      </c>
      <c r="J24" s="93">
        <v>17102</v>
      </c>
      <c r="K24" s="93">
        <v>23768</v>
      </c>
      <c r="L24" s="93">
        <v>21466</v>
      </c>
      <c r="M24" s="93">
        <v>21678</v>
      </c>
    </row>
    <row r="25" spans="1:13" ht="15.75" customHeight="1">
      <c r="A25" s="206"/>
      <c r="C25" s="93" t="s">
        <v>153</v>
      </c>
      <c r="D25" s="93" t="s">
        <v>1</v>
      </c>
      <c r="E25" s="93" t="s">
        <v>1</v>
      </c>
      <c r="F25" s="93" t="s">
        <v>1</v>
      </c>
      <c r="G25" s="93" t="s">
        <v>1</v>
      </c>
      <c r="H25" s="93" t="s">
        <v>1</v>
      </c>
      <c r="I25" s="93" t="s">
        <v>1</v>
      </c>
      <c r="J25" s="93">
        <v>4196</v>
      </c>
      <c r="K25" s="93">
        <v>4070</v>
      </c>
      <c r="L25" s="93">
        <v>11184</v>
      </c>
      <c r="M25" s="93">
        <v>5856</v>
      </c>
    </row>
    <row r="26" spans="1:13" ht="15.75" customHeight="1">
      <c r="A26" s="206"/>
      <c r="C26" s="93" t="s">
        <v>151</v>
      </c>
      <c r="D26" s="93" t="s">
        <v>1</v>
      </c>
      <c r="E26" s="93" t="s">
        <v>1</v>
      </c>
      <c r="F26" s="93" t="s">
        <v>1</v>
      </c>
      <c r="G26" s="93" t="s">
        <v>1</v>
      </c>
      <c r="H26" s="93" t="s">
        <v>1</v>
      </c>
      <c r="I26" s="93" t="s">
        <v>1</v>
      </c>
      <c r="J26" s="93">
        <v>4568</v>
      </c>
      <c r="K26" s="93">
        <v>6308</v>
      </c>
      <c r="L26" s="93">
        <v>5560</v>
      </c>
      <c r="M26" s="93">
        <v>5848</v>
      </c>
    </row>
    <row r="27" spans="1:13" ht="15.75" customHeight="1">
      <c r="A27" s="206"/>
      <c r="C27" s="93" t="s">
        <v>152</v>
      </c>
      <c r="D27" s="93" t="s">
        <v>1</v>
      </c>
      <c r="E27" s="93" t="s">
        <v>1</v>
      </c>
      <c r="F27" s="93" t="s">
        <v>1</v>
      </c>
      <c r="G27" s="93" t="s">
        <v>1</v>
      </c>
      <c r="H27" s="93" t="s">
        <v>1</v>
      </c>
      <c r="I27" s="93" t="s">
        <v>1</v>
      </c>
      <c r="J27" s="93">
        <v>1748</v>
      </c>
      <c r="K27" s="93">
        <v>1743</v>
      </c>
      <c r="L27" s="93">
        <v>1319</v>
      </c>
      <c r="M27" s="93">
        <v>1526</v>
      </c>
    </row>
    <row r="28" spans="1:13" ht="15.75" customHeight="1">
      <c r="A28" s="206"/>
      <c r="B28" s="219" t="s">
        <v>150</v>
      </c>
      <c r="C28" s="220"/>
      <c r="D28" s="93"/>
      <c r="E28" s="93"/>
      <c r="F28" s="93"/>
      <c r="G28" s="93"/>
      <c r="H28" s="93"/>
      <c r="I28" s="93"/>
      <c r="J28" s="93"/>
      <c r="K28" s="93"/>
      <c r="L28" s="93"/>
      <c r="M28" s="93"/>
    </row>
    <row r="29" spans="1:13" ht="15.75" customHeight="1">
      <c r="A29" s="206"/>
      <c r="C29" s="93" t="s">
        <v>148</v>
      </c>
      <c r="D29" s="93">
        <v>16045</v>
      </c>
      <c r="E29" s="93">
        <v>16371</v>
      </c>
      <c r="F29" s="93">
        <v>14460</v>
      </c>
      <c r="G29" s="93">
        <v>9410</v>
      </c>
      <c r="H29" s="93">
        <v>7812</v>
      </c>
      <c r="I29" s="93">
        <v>8427</v>
      </c>
      <c r="J29" s="93">
        <v>4065</v>
      </c>
      <c r="K29" s="93">
        <v>5888</v>
      </c>
      <c r="L29" s="93">
        <v>5463</v>
      </c>
      <c r="M29" s="93">
        <v>6659</v>
      </c>
    </row>
    <row r="30" spans="1:13" ht="15.75" customHeight="1">
      <c r="A30" s="206"/>
      <c r="C30" s="93" t="s">
        <v>149</v>
      </c>
      <c r="D30" s="93">
        <v>700</v>
      </c>
      <c r="E30" s="93">
        <v>969</v>
      </c>
      <c r="F30" s="93">
        <v>846</v>
      </c>
      <c r="G30" s="93">
        <v>415</v>
      </c>
      <c r="H30" s="93">
        <v>516</v>
      </c>
      <c r="I30" s="93">
        <v>566</v>
      </c>
      <c r="J30" s="93">
        <v>1053</v>
      </c>
      <c r="K30" s="93">
        <v>2112</v>
      </c>
      <c r="L30" s="93">
        <v>2529</v>
      </c>
      <c r="M30" s="93">
        <v>2911</v>
      </c>
    </row>
    <row r="31" spans="1:13" ht="16.5" customHeight="1">
      <c r="A31" s="206"/>
      <c r="B31" s="215" t="s">
        <v>147</v>
      </c>
      <c r="C31" s="216"/>
      <c r="D31" s="93" t="s">
        <v>1</v>
      </c>
      <c r="E31" s="93" t="s">
        <v>1</v>
      </c>
      <c r="F31" s="93" t="s">
        <v>1</v>
      </c>
      <c r="G31" s="93" t="s">
        <v>1</v>
      </c>
      <c r="H31" s="93" t="s">
        <v>1</v>
      </c>
      <c r="I31" s="93" t="s">
        <v>1</v>
      </c>
      <c r="J31" s="93">
        <v>9859</v>
      </c>
      <c r="K31" s="93">
        <v>12955</v>
      </c>
      <c r="L31" s="93">
        <v>11231</v>
      </c>
      <c r="M31" s="93">
        <v>13380</v>
      </c>
    </row>
    <row r="32" spans="1:13" ht="16.5" customHeight="1">
      <c r="A32" s="206"/>
      <c r="B32" s="215" t="s">
        <v>146</v>
      </c>
      <c r="C32" s="216"/>
      <c r="D32" s="93">
        <v>17725</v>
      </c>
      <c r="E32" s="93">
        <v>17002</v>
      </c>
      <c r="F32" s="93">
        <v>18220</v>
      </c>
      <c r="G32" s="93">
        <v>14834</v>
      </c>
      <c r="H32" s="93">
        <v>12619</v>
      </c>
      <c r="I32" s="93">
        <v>13647</v>
      </c>
      <c r="J32" s="93" t="s">
        <v>1</v>
      </c>
      <c r="K32" s="93" t="s">
        <v>1</v>
      </c>
      <c r="L32" s="93" t="s">
        <v>1</v>
      </c>
      <c r="M32" s="93" t="s">
        <v>0</v>
      </c>
    </row>
    <row r="33" spans="1:13" ht="16.5" customHeight="1">
      <c r="A33" s="206"/>
      <c r="B33" s="215" t="s">
        <v>145</v>
      </c>
      <c r="C33" s="216"/>
      <c r="D33" s="93">
        <v>1758</v>
      </c>
      <c r="E33" s="93">
        <v>1595</v>
      </c>
      <c r="F33" s="93">
        <v>1431</v>
      </c>
      <c r="G33" s="93">
        <v>1028</v>
      </c>
      <c r="H33" s="93">
        <v>1302</v>
      </c>
      <c r="I33" s="93">
        <v>1182</v>
      </c>
      <c r="J33" s="93" t="s">
        <v>1</v>
      </c>
      <c r="K33" s="93" t="s">
        <v>1</v>
      </c>
      <c r="L33" s="93" t="s">
        <v>1</v>
      </c>
      <c r="M33" s="93" t="s">
        <v>0</v>
      </c>
    </row>
    <row r="34" spans="1:13" ht="16.5" customHeight="1">
      <c r="A34" s="207"/>
      <c r="B34" s="213" t="s">
        <v>144</v>
      </c>
      <c r="C34" s="214"/>
      <c r="D34" s="94">
        <v>41909</v>
      </c>
      <c r="E34" s="94">
        <v>42890</v>
      </c>
      <c r="F34" s="94">
        <v>40447</v>
      </c>
      <c r="G34" s="94">
        <v>24548</v>
      </c>
      <c r="H34" s="94">
        <v>22780</v>
      </c>
      <c r="I34" s="94">
        <v>30959</v>
      </c>
      <c r="J34" s="94" t="s">
        <v>1</v>
      </c>
      <c r="K34" s="94" t="s">
        <v>1</v>
      </c>
      <c r="L34" s="94" t="s">
        <v>1</v>
      </c>
      <c r="M34" s="94" t="s">
        <v>0</v>
      </c>
    </row>
    <row r="35" spans="1:13" ht="156.94999999999999" customHeight="1">
      <c r="A35" s="200" t="s">
        <v>445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</sheetData>
  <sortState ref="C29:M30">
    <sortCondition descending="1" ref="M29:M30"/>
  </sortState>
  <mergeCells count="20">
    <mergeCell ref="B23:C23"/>
    <mergeCell ref="B28:C28"/>
    <mergeCell ref="B19:C19"/>
    <mergeCell ref="B18:C18"/>
    <mergeCell ref="A35:M35"/>
    <mergeCell ref="B2:C2"/>
    <mergeCell ref="B16:C16"/>
    <mergeCell ref="A1:M1"/>
    <mergeCell ref="A16:A34"/>
    <mergeCell ref="A3:B6"/>
    <mergeCell ref="A13:B15"/>
    <mergeCell ref="A7:B12"/>
    <mergeCell ref="B22:C22"/>
    <mergeCell ref="B21:C21"/>
    <mergeCell ref="B34:C34"/>
    <mergeCell ref="B31:C31"/>
    <mergeCell ref="B32:C32"/>
    <mergeCell ref="B33:C33"/>
    <mergeCell ref="B17:C17"/>
    <mergeCell ref="B20:C20"/>
  </mergeCells>
  <phoneticPr fontId="3" type="noConversion"/>
  <hyperlinks>
    <hyperlink ref="N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7"/>
  <sheetViews>
    <sheetView showGridLines="0" zoomScale="84" zoomScaleNormal="120" workbookViewId="0">
      <selection sqref="A1:Q1"/>
    </sheetView>
  </sheetViews>
  <sheetFormatPr defaultColWidth="9" defaultRowHeight="15.75"/>
  <cols>
    <col min="1" max="1" width="39.375" style="95" bestFit="1" customWidth="1"/>
    <col min="2" max="17" width="9.625" style="95" customWidth="1"/>
    <col min="18" max="18" width="12.625" style="95" bestFit="1" customWidth="1"/>
    <col min="19" max="16384" width="9" style="95"/>
  </cols>
  <sheetData>
    <row r="1" spans="1:18" ht="26.25" customHeight="1">
      <c r="A1" s="221" t="s">
        <v>448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165" t="s">
        <v>447</v>
      </c>
    </row>
    <row r="2" spans="1:18" ht="24.95" customHeight="1">
      <c r="A2" s="99"/>
      <c r="B2" s="223" t="s">
        <v>315</v>
      </c>
      <c r="C2" s="223"/>
      <c r="D2" s="223"/>
      <c r="E2" s="223"/>
      <c r="F2" s="223" t="s">
        <v>316</v>
      </c>
      <c r="G2" s="223"/>
      <c r="H2" s="223"/>
      <c r="I2" s="223"/>
      <c r="J2" s="223" t="s">
        <v>317</v>
      </c>
      <c r="K2" s="223"/>
      <c r="L2" s="223"/>
      <c r="M2" s="223"/>
      <c r="N2" s="223" t="s">
        <v>318</v>
      </c>
      <c r="O2" s="223"/>
      <c r="P2" s="223"/>
      <c r="Q2" s="223"/>
    </row>
    <row r="3" spans="1:18" ht="24.95" customHeight="1">
      <c r="B3" s="224" t="s">
        <v>314</v>
      </c>
      <c r="C3" s="225"/>
      <c r="D3" s="225"/>
      <c r="E3" s="225"/>
      <c r="F3" s="224" t="s">
        <v>314</v>
      </c>
      <c r="G3" s="225"/>
      <c r="H3" s="225"/>
      <c r="I3" s="225"/>
      <c r="J3" s="224" t="s">
        <v>314</v>
      </c>
      <c r="K3" s="225"/>
      <c r="L3" s="225"/>
      <c r="M3" s="225"/>
      <c r="N3" s="224" t="s">
        <v>319</v>
      </c>
      <c r="O3" s="225"/>
      <c r="P3" s="225"/>
      <c r="Q3" s="225"/>
    </row>
    <row r="4" spans="1:18" ht="24.95" customHeight="1">
      <c r="B4" s="102"/>
      <c r="C4" s="226" t="s">
        <v>320</v>
      </c>
      <c r="D4" s="226"/>
      <c r="E4" s="226"/>
      <c r="F4" s="102"/>
      <c r="G4" s="226" t="s">
        <v>321</v>
      </c>
      <c r="H4" s="226"/>
      <c r="I4" s="226"/>
      <c r="J4" s="102"/>
      <c r="K4" s="226" t="s">
        <v>322</v>
      </c>
      <c r="L4" s="226"/>
      <c r="M4" s="226"/>
      <c r="N4" s="102"/>
      <c r="O4" s="226" t="s">
        <v>321</v>
      </c>
      <c r="P4" s="226"/>
      <c r="Q4" s="226"/>
    </row>
    <row r="5" spans="1:18" ht="24.95" customHeight="1">
      <c r="B5" s="102"/>
      <c r="C5" s="98" t="s">
        <v>323</v>
      </c>
      <c r="D5" s="98" t="s">
        <v>330</v>
      </c>
      <c r="E5" s="98" t="s">
        <v>324</v>
      </c>
      <c r="F5" s="102"/>
      <c r="G5" s="98" t="s">
        <v>325</v>
      </c>
      <c r="H5" s="98" t="s">
        <v>330</v>
      </c>
      <c r="I5" s="98" t="s">
        <v>326</v>
      </c>
      <c r="J5" s="102"/>
      <c r="K5" s="98" t="s">
        <v>323</v>
      </c>
      <c r="L5" s="98" t="s">
        <v>330</v>
      </c>
      <c r="M5" s="98" t="s">
        <v>326</v>
      </c>
      <c r="N5" s="102"/>
      <c r="O5" s="98" t="s">
        <v>325</v>
      </c>
      <c r="P5" s="98" t="s">
        <v>330</v>
      </c>
      <c r="Q5" s="98" t="s">
        <v>327</v>
      </c>
    </row>
    <row r="6" spans="1:18" ht="16.5">
      <c r="A6" s="101" t="s">
        <v>313</v>
      </c>
      <c r="B6" s="96">
        <f>SUM(F6,J6,N6)</f>
        <v>340187</v>
      </c>
      <c r="C6" s="96">
        <f>SUM(G6,K6,O6)</f>
        <v>255</v>
      </c>
      <c r="D6" s="103">
        <f>C6/B6*100</f>
        <v>7.4958772675028734E-2</v>
      </c>
      <c r="E6" s="96">
        <f>SUM(I6,M6,Q6)</f>
        <v>531</v>
      </c>
      <c r="F6" s="96">
        <f>SUM(F7,F49,F79)</f>
        <v>305285</v>
      </c>
      <c r="G6" s="96">
        <f>SUM(G7,G49,G79)</f>
        <v>142</v>
      </c>
      <c r="H6" s="103">
        <f>G6/F6*100</f>
        <v>4.651391322862243E-2</v>
      </c>
      <c r="I6" s="96">
        <v>340</v>
      </c>
      <c r="J6" s="96">
        <v>34671</v>
      </c>
      <c r="K6" s="96">
        <v>113</v>
      </c>
      <c r="L6" s="103">
        <f>IFERROR(K6/J6*100,"-")</f>
        <v>0.32592079836174326</v>
      </c>
      <c r="M6" s="96">
        <v>191</v>
      </c>
      <c r="N6" s="96">
        <v>231</v>
      </c>
      <c r="O6" s="96" t="s">
        <v>1</v>
      </c>
      <c r="P6" s="96" t="s">
        <v>1</v>
      </c>
      <c r="Q6" s="96" t="s">
        <v>1</v>
      </c>
    </row>
    <row r="7" spans="1:18" ht="16.5">
      <c r="A7" s="107" t="s">
        <v>328</v>
      </c>
      <c r="B7" s="96">
        <f t="shared" ref="B7:B39" si="0">SUM(F7,J7,N7)</f>
        <v>261440</v>
      </c>
      <c r="C7" s="96">
        <f t="shared" ref="C7:C70" si="1">SUM(G7,K7,O7)</f>
        <v>217</v>
      </c>
      <c r="D7" s="103">
        <f t="shared" ref="D7:D70" si="2">C7/B7*100</f>
        <v>8.300183598531212E-2</v>
      </c>
      <c r="E7" s="96">
        <f t="shared" ref="E7:E70" si="3">SUM(I7,M7,Q7)</f>
        <v>416</v>
      </c>
      <c r="F7" s="96">
        <f>SUM(F8:F48)</f>
        <v>240439</v>
      </c>
      <c r="G7" s="96">
        <f>SUM(G8:G48)</f>
        <v>123</v>
      </c>
      <c r="H7" s="103">
        <f t="shared" ref="H7:H49" si="4">G7/F7*100</f>
        <v>5.1156426370098027E-2</v>
      </c>
      <c r="I7" s="96">
        <v>254</v>
      </c>
      <c r="J7" s="96">
        <v>20957</v>
      </c>
      <c r="K7" s="96">
        <v>94</v>
      </c>
      <c r="L7" s="103">
        <f t="shared" ref="L7:L43" si="5">IFERROR(K7/J7*100,"-")</f>
        <v>0.44853748150975808</v>
      </c>
      <c r="M7" s="96">
        <v>162</v>
      </c>
      <c r="N7" s="96">
        <v>44</v>
      </c>
      <c r="O7" s="96" t="s">
        <v>1</v>
      </c>
      <c r="P7" s="96" t="s">
        <v>1</v>
      </c>
      <c r="Q7" s="96" t="s">
        <v>1</v>
      </c>
    </row>
    <row r="8" spans="1:18">
      <c r="A8" s="100" t="s">
        <v>356</v>
      </c>
      <c r="B8" s="96">
        <f t="shared" si="0"/>
        <v>2846</v>
      </c>
      <c r="C8" s="96">
        <f t="shared" ref="C8:C39" si="6">SUM(G8,K8,O8)</f>
        <v>30</v>
      </c>
      <c r="D8" s="103">
        <f t="shared" ref="D8:D39" si="7">C8/B8*100</f>
        <v>1.0541110330288124</v>
      </c>
      <c r="E8" s="96">
        <f t="shared" ref="E8:E39" si="8">SUM(I8,M8,Q8)</f>
        <v>55</v>
      </c>
      <c r="F8" s="96">
        <v>2259</v>
      </c>
      <c r="G8" s="96">
        <v>22</v>
      </c>
      <c r="H8" s="103">
        <f t="shared" ref="H8:H19" si="9">G8/F8*100</f>
        <v>0.97388224878264718</v>
      </c>
      <c r="I8" s="96">
        <v>38</v>
      </c>
      <c r="J8" s="96">
        <v>587</v>
      </c>
      <c r="K8" s="96">
        <v>8</v>
      </c>
      <c r="L8" s="103">
        <f t="shared" ref="L8:L39" si="10">IFERROR(K8/J8*100,"-")</f>
        <v>1.362862010221465</v>
      </c>
      <c r="M8" s="96">
        <v>17</v>
      </c>
      <c r="N8" s="96" t="s">
        <v>1</v>
      </c>
      <c r="O8" s="96" t="s">
        <v>1</v>
      </c>
      <c r="P8" s="96" t="s">
        <v>1</v>
      </c>
      <c r="Q8" s="96" t="s">
        <v>1</v>
      </c>
    </row>
    <row r="9" spans="1:18">
      <c r="A9" s="100" t="s">
        <v>357</v>
      </c>
      <c r="B9" s="96">
        <f t="shared" si="0"/>
        <v>1401</v>
      </c>
      <c r="C9" s="96">
        <f t="shared" si="6"/>
        <v>27</v>
      </c>
      <c r="D9" s="103">
        <f t="shared" si="7"/>
        <v>1.9271948608137044</v>
      </c>
      <c r="E9" s="96">
        <f t="shared" si="8"/>
        <v>51</v>
      </c>
      <c r="F9" s="96">
        <v>914</v>
      </c>
      <c r="G9" s="96">
        <v>15</v>
      </c>
      <c r="H9" s="103">
        <f t="shared" si="9"/>
        <v>1.6411378555798686</v>
      </c>
      <c r="I9" s="96">
        <v>28</v>
      </c>
      <c r="J9" s="96">
        <v>487</v>
      </c>
      <c r="K9" s="96">
        <v>12</v>
      </c>
      <c r="L9" s="103">
        <f t="shared" si="10"/>
        <v>2.4640657084188913</v>
      </c>
      <c r="M9" s="96">
        <v>23</v>
      </c>
      <c r="N9" s="96" t="s">
        <v>1</v>
      </c>
      <c r="O9" s="96" t="s">
        <v>1</v>
      </c>
      <c r="P9" s="96" t="s">
        <v>1</v>
      </c>
      <c r="Q9" s="96" t="s">
        <v>1</v>
      </c>
    </row>
    <row r="10" spans="1:18">
      <c r="A10" s="100" t="s">
        <v>358</v>
      </c>
      <c r="B10" s="96">
        <f t="shared" si="0"/>
        <v>1009</v>
      </c>
      <c r="C10" s="96">
        <f t="shared" si="6"/>
        <v>19</v>
      </c>
      <c r="D10" s="103">
        <f t="shared" si="7"/>
        <v>1.8830525272547076</v>
      </c>
      <c r="E10" s="96">
        <f t="shared" si="8"/>
        <v>30</v>
      </c>
      <c r="F10" s="96">
        <v>607</v>
      </c>
      <c r="G10" s="96">
        <v>12</v>
      </c>
      <c r="H10" s="103">
        <f t="shared" si="9"/>
        <v>1.9769357495881383</v>
      </c>
      <c r="I10" s="96">
        <v>19</v>
      </c>
      <c r="J10" s="96">
        <v>402</v>
      </c>
      <c r="K10" s="96">
        <v>7</v>
      </c>
      <c r="L10" s="103">
        <f t="shared" si="10"/>
        <v>1.7412935323383085</v>
      </c>
      <c r="M10" s="96">
        <v>11</v>
      </c>
      <c r="N10" s="96" t="s">
        <v>1</v>
      </c>
      <c r="O10" s="96" t="s">
        <v>1</v>
      </c>
      <c r="P10" s="96" t="s">
        <v>1</v>
      </c>
      <c r="Q10" s="96" t="s">
        <v>1</v>
      </c>
    </row>
    <row r="11" spans="1:18">
      <c r="A11" s="100" t="s">
        <v>360</v>
      </c>
      <c r="B11" s="96">
        <f t="shared" si="0"/>
        <v>287</v>
      </c>
      <c r="C11" s="96">
        <f t="shared" si="6"/>
        <v>16</v>
      </c>
      <c r="D11" s="103">
        <f t="shared" si="7"/>
        <v>5.5749128919860631</v>
      </c>
      <c r="E11" s="96">
        <f t="shared" si="8"/>
        <v>31</v>
      </c>
      <c r="F11" s="96">
        <v>152</v>
      </c>
      <c r="G11" s="96">
        <v>9</v>
      </c>
      <c r="H11" s="103">
        <f t="shared" si="9"/>
        <v>5.9210526315789469</v>
      </c>
      <c r="I11" s="96">
        <v>19</v>
      </c>
      <c r="J11" s="96">
        <v>135</v>
      </c>
      <c r="K11" s="96">
        <v>7</v>
      </c>
      <c r="L11" s="103">
        <f t="shared" si="10"/>
        <v>5.1851851851851851</v>
      </c>
      <c r="M11" s="96">
        <v>12</v>
      </c>
      <c r="N11" s="96" t="s">
        <v>1</v>
      </c>
      <c r="O11" s="96" t="s">
        <v>1</v>
      </c>
      <c r="P11" s="96" t="s">
        <v>1</v>
      </c>
      <c r="Q11" s="96" t="s">
        <v>1</v>
      </c>
    </row>
    <row r="12" spans="1:18">
      <c r="A12" s="100" t="s">
        <v>363</v>
      </c>
      <c r="B12" s="96">
        <f t="shared" si="0"/>
        <v>1192</v>
      </c>
      <c r="C12" s="96">
        <f t="shared" si="6"/>
        <v>15</v>
      </c>
      <c r="D12" s="103">
        <f t="shared" si="7"/>
        <v>1.2583892617449663</v>
      </c>
      <c r="E12" s="96">
        <f t="shared" si="8"/>
        <v>30</v>
      </c>
      <c r="F12" s="96">
        <v>957</v>
      </c>
      <c r="G12" s="96">
        <v>8</v>
      </c>
      <c r="H12" s="103">
        <f t="shared" si="9"/>
        <v>0.8359456635318705</v>
      </c>
      <c r="I12" s="96">
        <v>13</v>
      </c>
      <c r="J12" s="96">
        <v>235</v>
      </c>
      <c r="K12" s="96">
        <v>7</v>
      </c>
      <c r="L12" s="103">
        <f t="shared" si="10"/>
        <v>2.9787234042553195</v>
      </c>
      <c r="M12" s="96">
        <v>17</v>
      </c>
      <c r="N12" s="96" t="s">
        <v>1</v>
      </c>
      <c r="O12" s="96" t="s">
        <v>1</v>
      </c>
      <c r="P12" s="96" t="s">
        <v>1</v>
      </c>
      <c r="Q12" s="96" t="s">
        <v>1</v>
      </c>
    </row>
    <row r="13" spans="1:18">
      <c r="A13" s="100" t="s">
        <v>361</v>
      </c>
      <c r="B13" s="96">
        <f t="shared" si="0"/>
        <v>321</v>
      </c>
      <c r="C13" s="96">
        <f t="shared" si="6"/>
        <v>14</v>
      </c>
      <c r="D13" s="103">
        <f t="shared" si="7"/>
        <v>4.361370716510903</v>
      </c>
      <c r="E13" s="96">
        <f t="shared" si="8"/>
        <v>84</v>
      </c>
      <c r="F13" s="96">
        <v>245</v>
      </c>
      <c r="G13" s="96">
        <v>9</v>
      </c>
      <c r="H13" s="103">
        <f t="shared" si="9"/>
        <v>3.6734693877551026</v>
      </c>
      <c r="I13" s="96">
        <v>74</v>
      </c>
      <c r="J13" s="96">
        <v>76</v>
      </c>
      <c r="K13" s="96">
        <v>5</v>
      </c>
      <c r="L13" s="103">
        <f t="shared" si="10"/>
        <v>6.5789473684210522</v>
      </c>
      <c r="M13" s="96">
        <v>10</v>
      </c>
      <c r="N13" s="96" t="s">
        <v>1</v>
      </c>
      <c r="O13" s="96" t="s">
        <v>1</v>
      </c>
      <c r="P13" s="96" t="s">
        <v>1</v>
      </c>
      <c r="Q13" s="96" t="s">
        <v>1</v>
      </c>
    </row>
    <row r="14" spans="1:18">
      <c r="A14" s="100" t="s">
        <v>359</v>
      </c>
      <c r="B14" s="96">
        <f t="shared" si="0"/>
        <v>29966</v>
      </c>
      <c r="C14" s="96">
        <f t="shared" si="6"/>
        <v>13</v>
      </c>
      <c r="D14" s="103">
        <f t="shared" si="7"/>
        <v>4.338250016685577E-2</v>
      </c>
      <c r="E14" s="96">
        <f t="shared" si="8"/>
        <v>14</v>
      </c>
      <c r="F14" s="96">
        <v>28865</v>
      </c>
      <c r="G14" s="96">
        <v>9</v>
      </c>
      <c r="H14" s="103">
        <f t="shared" si="9"/>
        <v>3.1179629308851552E-2</v>
      </c>
      <c r="I14" s="96">
        <v>10</v>
      </c>
      <c r="J14" s="96">
        <v>1101</v>
      </c>
      <c r="K14" s="96">
        <v>4</v>
      </c>
      <c r="L14" s="103">
        <f t="shared" si="10"/>
        <v>0.36330608537693004</v>
      </c>
      <c r="M14" s="96">
        <v>4</v>
      </c>
      <c r="N14" s="96" t="s">
        <v>1</v>
      </c>
      <c r="O14" s="96" t="s">
        <v>1</v>
      </c>
      <c r="P14" s="96" t="s">
        <v>1</v>
      </c>
      <c r="Q14" s="96" t="s">
        <v>1</v>
      </c>
    </row>
    <row r="15" spans="1:18">
      <c r="A15" s="100" t="s">
        <v>362</v>
      </c>
      <c r="B15" s="96">
        <f t="shared" si="0"/>
        <v>648</v>
      </c>
      <c r="C15" s="96">
        <f t="shared" si="6"/>
        <v>11</v>
      </c>
      <c r="D15" s="103">
        <f t="shared" si="7"/>
        <v>1.6975308641975309</v>
      </c>
      <c r="E15" s="96">
        <f t="shared" si="8"/>
        <v>18</v>
      </c>
      <c r="F15" s="96">
        <v>433</v>
      </c>
      <c r="G15" s="96">
        <v>8</v>
      </c>
      <c r="H15" s="103">
        <f t="shared" si="9"/>
        <v>1.8475750577367205</v>
      </c>
      <c r="I15" s="96">
        <v>14</v>
      </c>
      <c r="J15" s="96">
        <v>215</v>
      </c>
      <c r="K15" s="96">
        <v>3</v>
      </c>
      <c r="L15" s="103">
        <f t="shared" si="10"/>
        <v>1.3953488372093024</v>
      </c>
      <c r="M15" s="96">
        <v>4</v>
      </c>
      <c r="N15" s="96" t="s">
        <v>1</v>
      </c>
      <c r="O15" s="96" t="s">
        <v>1</v>
      </c>
      <c r="P15" s="96" t="s">
        <v>1</v>
      </c>
      <c r="Q15" s="96" t="s">
        <v>1</v>
      </c>
    </row>
    <row r="16" spans="1:18">
      <c r="A16" s="100" t="s">
        <v>364</v>
      </c>
      <c r="B16" s="96">
        <f t="shared" si="0"/>
        <v>227</v>
      </c>
      <c r="C16" s="96">
        <f t="shared" si="6"/>
        <v>8</v>
      </c>
      <c r="D16" s="103">
        <f t="shared" si="7"/>
        <v>3.5242290748898681</v>
      </c>
      <c r="E16" s="96">
        <f t="shared" si="8"/>
        <v>11</v>
      </c>
      <c r="F16" s="96">
        <v>118</v>
      </c>
      <c r="G16" s="96">
        <v>6</v>
      </c>
      <c r="H16" s="103">
        <f t="shared" si="9"/>
        <v>5.0847457627118651</v>
      </c>
      <c r="I16" s="96">
        <v>8</v>
      </c>
      <c r="J16" s="96">
        <v>109</v>
      </c>
      <c r="K16" s="96">
        <v>2</v>
      </c>
      <c r="L16" s="103">
        <f t="shared" si="10"/>
        <v>1.834862385321101</v>
      </c>
      <c r="M16" s="96">
        <v>3</v>
      </c>
      <c r="N16" s="96" t="s">
        <v>1</v>
      </c>
      <c r="O16" s="96" t="s">
        <v>1</v>
      </c>
      <c r="P16" s="96" t="s">
        <v>1</v>
      </c>
      <c r="Q16" s="96" t="s">
        <v>1</v>
      </c>
    </row>
    <row r="17" spans="1:17">
      <c r="A17" s="100" t="s">
        <v>369</v>
      </c>
      <c r="B17" s="96">
        <f t="shared" si="0"/>
        <v>31004</v>
      </c>
      <c r="C17" s="96">
        <f t="shared" si="6"/>
        <v>8</v>
      </c>
      <c r="D17" s="103">
        <f t="shared" si="7"/>
        <v>2.5803122177783511E-2</v>
      </c>
      <c r="E17" s="96">
        <f t="shared" si="8"/>
        <v>17</v>
      </c>
      <c r="F17" s="96">
        <v>24811</v>
      </c>
      <c r="G17" s="96">
        <v>2</v>
      </c>
      <c r="H17" s="103">
        <f t="shared" si="9"/>
        <v>8.0609407117810655E-3</v>
      </c>
      <c r="I17" s="96">
        <v>4</v>
      </c>
      <c r="J17" s="96">
        <v>6173</v>
      </c>
      <c r="K17" s="96">
        <v>6</v>
      </c>
      <c r="L17" s="103">
        <f t="shared" si="10"/>
        <v>9.71974728657055E-2</v>
      </c>
      <c r="M17" s="96">
        <v>13</v>
      </c>
      <c r="N17" s="96">
        <v>20</v>
      </c>
      <c r="O17" s="96" t="s">
        <v>1</v>
      </c>
      <c r="P17" s="96" t="s">
        <v>1</v>
      </c>
      <c r="Q17" s="96" t="s">
        <v>1</v>
      </c>
    </row>
    <row r="18" spans="1:17">
      <c r="A18" s="100" t="s">
        <v>365</v>
      </c>
      <c r="B18" s="96">
        <f t="shared" si="0"/>
        <v>18257</v>
      </c>
      <c r="C18" s="96">
        <f t="shared" si="6"/>
        <v>7</v>
      </c>
      <c r="D18" s="103">
        <f t="shared" si="7"/>
        <v>3.8341458070876924E-2</v>
      </c>
      <c r="E18" s="96">
        <f t="shared" si="8"/>
        <v>7</v>
      </c>
      <c r="F18" s="96">
        <v>16772</v>
      </c>
      <c r="G18" s="96">
        <v>4</v>
      </c>
      <c r="H18" s="103">
        <f t="shared" si="9"/>
        <v>2.3849272597185785E-2</v>
      </c>
      <c r="I18" s="96">
        <v>4</v>
      </c>
      <c r="J18" s="96">
        <v>1485</v>
      </c>
      <c r="K18" s="96">
        <v>3</v>
      </c>
      <c r="L18" s="103">
        <f t="shared" si="10"/>
        <v>0.20202020202020202</v>
      </c>
      <c r="M18" s="96">
        <v>3</v>
      </c>
      <c r="N18" s="96" t="s">
        <v>1</v>
      </c>
      <c r="O18" s="96" t="s">
        <v>1</v>
      </c>
      <c r="P18" s="96" t="s">
        <v>1</v>
      </c>
      <c r="Q18" s="96" t="s">
        <v>1</v>
      </c>
    </row>
    <row r="19" spans="1:17">
      <c r="A19" s="100" t="s">
        <v>368</v>
      </c>
      <c r="B19" s="96">
        <f t="shared" si="0"/>
        <v>786</v>
      </c>
      <c r="C19" s="96">
        <f t="shared" si="6"/>
        <v>5</v>
      </c>
      <c r="D19" s="103">
        <f t="shared" si="7"/>
        <v>0.63613231552162841</v>
      </c>
      <c r="E19" s="96">
        <f t="shared" si="8"/>
        <v>5</v>
      </c>
      <c r="F19" s="96">
        <v>573</v>
      </c>
      <c r="G19" s="96">
        <v>2</v>
      </c>
      <c r="H19" s="103">
        <f t="shared" si="9"/>
        <v>0.34904013961605584</v>
      </c>
      <c r="I19" s="96">
        <v>2</v>
      </c>
      <c r="J19" s="96">
        <v>213</v>
      </c>
      <c r="K19" s="96">
        <v>3</v>
      </c>
      <c r="L19" s="103">
        <f t="shared" si="10"/>
        <v>1.4084507042253522</v>
      </c>
      <c r="M19" s="96">
        <v>3</v>
      </c>
      <c r="N19" s="96" t="s">
        <v>1</v>
      </c>
      <c r="O19" s="96" t="s">
        <v>1</v>
      </c>
      <c r="P19" s="96" t="s">
        <v>1</v>
      </c>
      <c r="Q19" s="96" t="s">
        <v>1</v>
      </c>
    </row>
    <row r="20" spans="1:17">
      <c r="A20" s="100" t="s">
        <v>380</v>
      </c>
      <c r="B20" s="96">
        <f t="shared" si="0"/>
        <v>197</v>
      </c>
      <c r="C20" s="96">
        <f t="shared" si="6"/>
        <v>5</v>
      </c>
      <c r="D20" s="103">
        <f t="shared" si="7"/>
        <v>2.5380710659898478</v>
      </c>
      <c r="E20" s="96">
        <f t="shared" si="8"/>
        <v>5</v>
      </c>
      <c r="F20" s="96" t="s">
        <v>1</v>
      </c>
      <c r="G20" s="96" t="s">
        <v>1</v>
      </c>
      <c r="H20" s="96" t="s">
        <v>1</v>
      </c>
      <c r="I20" s="96" t="s">
        <v>1</v>
      </c>
      <c r="J20" s="96">
        <v>197</v>
      </c>
      <c r="K20" s="96">
        <v>5</v>
      </c>
      <c r="L20" s="103">
        <f t="shared" si="10"/>
        <v>2.5380710659898478</v>
      </c>
      <c r="M20" s="96">
        <v>5</v>
      </c>
      <c r="N20" s="96" t="s">
        <v>1</v>
      </c>
      <c r="O20" s="96" t="s">
        <v>1</v>
      </c>
      <c r="P20" s="96" t="s">
        <v>1</v>
      </c>
      <c r="Q20" s="96" t="s">
        <v>1</v>
      </c>
    </row>
    <row r="21" spans="1:17">
      <c r="A21" s="100" t="s">
        <v>367</v>
      </c>
      <c r="B21" s="96">
        <f t="shared" si="0"/>
        <v>595</v>
      </c>
      <c r="C21" s="96">
        <f t="shared" si="6"/>
        <v>4</v>
      </c>
      <c r="D21" s="103">
        <f t="shared" si="7"/>
        <v>0.67226890756302526</v>
      </c>
      <c r="E21" s="96">
        <f t="shared" si="8"/>
        <v>4</v>
      </c>
      <c r="F21" s="96">
        <v>349</v>
      </c>
      <c r="G21" s="96">
        <v>3</v>
      </c>
      <c r="H21" s="103">
        <f>G21/F21*100</f>
        <v>0.8595988538681949</v>
      </c>
      <c r="I21" s="96">
        <v>3</v>
      </c>
      <c r="J21" s="96">
        <v>246</v>
      </c>
      <c r="K21" s="96">
        <v>1</v>
      </c>
      <c r="L21" s="103">
        <f t="shared" si="10"/>
        <v>0.40650406504065045</v>
      </c>
      <c r="M21" s="96">
        <v>1</v>
      </c>
      <c r="N21" s="96" t="s">
        <v>1</v>
      </c>
      <c r="O21" s="96" t="s">
        <v>1</v>
      </c>
      <c r="P21" s="96" t="s">
        <v>1</v>
      </c>
      <c r="Q21" s="96" t="s">
        <v>1</v>
      </c>
    </row>
    <row r="22" spans="1:17">
      <c r="A22" s="100" t="s">
        <v>376</v>
      </c>
      <c r="B22" s="96">
        <f t="shared" si="0"/>
        <v>4810</v>
      </c>
      <c r="C22" s="96">
        <f t="shared" si="6"/>
        <v>4</v>
      </c>
      <c r="D22" s="103">
        <f t="shared" si="7"/>
        <v>8.3160083160083165E-2</v>
      </c>
      <c r="E22" s="96">
        <f t="shared" si="8"/>
        <v>5</v>
      </c>
      <c r="F22" s="96">
        <v>4019</v>
      </c>
      <c r="G22" s="96">
        <v>1</v>
      </c>
      <c r="H22" s="103">
        <f>G22/F22*100</f>
        <v>2.4881811395869619E-2</v>
      </c>
      <c r="I22" s="96">
        <v>1</v>
      </c>
      <c r="J22" s="96">
        <v>783</v>
      </c>
      <c r="K22" s="96">
        <v>3</v>
      </c>
      <c r="L22" s="103">
        <f t="shared" si="10"/>
        <v>0.38314176245210724</v>
      </c>
      <c r="M22" s="96">
        <v>4</v>
      </c>
      <c r="N22" s="96">
        <v>8</v>
      </c>
      <c r="O22" s="96" t="s">
        <v>1</v>
      </c>
      <c r="P22" s="96" t="s">
        <v>1</v>
      </c>
      <c r="Q22" s="96" t="s">
        <v>1</v>
      </c>
    </row>
    <row r="23" spans="1:17">
      <c r="A23" s="100" t="s">
        <v>381</v>
      </c>
      <c r="B23" s="96">
        <f t="shared" si="0"/>
        <v>19</v>
      </c>
      <c r="C23" s="96">
        <f t="shared" si="6"/>
        <v>4</v>
      </c>
      <c r="D23" s="103">
        <f t="shared" si="7"/>
        <v>21.052631578947366</v>
      </c>
      <c r="E23" s="96">
        <f t="shared" si="8"/>
        <v>7</v>
      </c>
      <c r="F23" s="96" t="s">
        <v>1</v>
      </c>
      <c r="G23" s="96" t="s">
        <v>1</v>
      </c>
      <c r="H23" s="96" t="s">
        <v>1</v>
      </c>
      <c r="I23" s="96" t="s">
        <v>1</v>
      </c>
      <c r="J23" s="96">
        <v>19</v>
      </c>
      <c r="K23" s="96">
        <v>4</v>
      </c>
      <c r="L23" s="103">
        <f t="shared" si="10"/>
        <v>21.052631578947366</v>
      </c>
      <c r="M23" s="96">
        <v>7</v>
      </c>
      <c r="N23" s="96" t="s">
        <v>1</v>
      </c>
      <c r="O23" s="96" t="s">
        <v>1</v>
      </c>
      <c r="P23" s="96" t="s">
        <v>1</v>
      </c>
      <c r="Q23" s="96" t="s">
        <v>1</v>
      </c>
    </row>
    <row r="24" spans="1:17">
      <c r="A24" s="100" t="s">
        <v>366</v>
      </c>
      <c r="B24" s="96">
        <f t="shared" si="0"/>
        <v>975</v>
      </c>
      <c r="C24" s="96">
        <f t="shared" si="6"/>
        <v>3</v>
      </c>
      <c r="D24" s="103">
        <f t="shared" si="7"/>
        <v>0.30769230769230771</v>
      </c>
      <c r="E24" s="96">
        <f t="shared" si="8"/>
        <v>3</v>
      </c>
      <c r="F24" s="96">
        <v>975</v>
      </c>
      <c r="G24" s="96">
        <v>3</v>
      </c>
      <c r="H24" s="103">
        <f t="shared" ref="H24:H30" si="11">G24/F24*100</f>
        <v>0.30769230769230771</v>
      </c>
      <c r="I24" s="96">
        <v>3</v>
      </c>
      <c r="J24" s="96" t="s">
        <v>0</v>
      </c>
      <c r="K24" s="96" t="s">
        <v>0</v>
      </c>
      <c r="L24" s="103" t="str">
        <f t="shared" si="10"/>
        <v>-</v>
      </c>
      <c r="M24" s="96" t="s">
        <v>0</v>
      </c>
      <c r="N24" s="96" t="s">
        <v>1</v>
      </c>
      <c r="O24" s="96" t="s">
        <v>1</v>
      </c>
      <c r="P24" s="96" t="s">
        <v>1</v>
      </c>
      <c r="Q24" s="96" t="s">
        <v>1</v>
      </c>
    </row>
    <row r="25" spans="1:17">
      <c r="A25" s="100" t="s">
        <v>377</v>
      </c>
      <c r="B25" s="96">
        <f t="shared" si="0"/>
        <v>414</v>
      </c>
      <c r="C25" s="96">
        <f t="shared" si="6"/>
        <v>3</v>
      </c>
      <c r="D25" s="103">
        <f t="shared" si="7"/>
        <v>0.72463768115942029</v>
      </c>
      <c r="E25" s="96">
        <f t="shared" si="8"/>
        <v>3</v>
      </c>
      <c r="F25" s="96">
        <v>281</v>
      </c>
      <c r="G25" s="96">
        <v>1</v>
      </c>
      <c r="H25" s="103">
        <f t="shared" si="11"/>
        <v>0.35587188612099641</v>
      </c>
      <c r="I25" s="96">
        <v>1</v>
      </c>
      <c r="J25" s="96">
        <v>131</v>
      </c>
      <c r="K25" s="96">
        <v>2</v>
      </c>
      <c r="L25" s="103">
        <f t="shared" si="10"/>
        <v>1.5267175572519083</v>
      </c>
      <c r="M25" s="96">
        <v>2</v>
      </c>
      <c r="N25" s="96">
        <v>2</v>
      </c>
      <c r="O25" s="96" t="s">
        <v>1</v>
      </c>
      <c r="P25" s="96" t="s">
        <v>1</v>
      </c>
      <c r="Q25" s="96" t="s">
        <v>1</v>
      </c>
    </row>
    <row r="26" spans="1:17">
      <c r="A26" s="100" t="s">
        <v>370</v>
      </c>
      <c r="B26" s="96">
        <f t="shared" si="0"/>
        <v>71866</v>
      </c>
      <c r="C26" s="96">
        <f t="shared" si="6"/>
        <v>2</v>
      </c>
      <c r="D26" s="103">
        <f t="shared" si="7"/>
        <v>2.7829571702891495E-3</v>
      </c>
      <c r="E26" s="96">
        <f t="shared" si="8"/>
        <v>2</v>
      </c>
      <c r="F26" s="96">
        <v>71866</v>
      </c>
      <c r="G26" s="96">
        <v>2</v>
      </c>
      <c r="H26" s="103">
        <f t="shared" si="11"/>
        <v>2.7829571702891495E-3</v>
      </c>
      <c r="I26" s="96">
        <v>2</v>
      </c>
      <c r="J26" s="96" t="s">
        <v>0</v>
      </c>
      <c r="K26" s="96" t="s">
        <v>0</v>
      </c>
      <c r="L26" s="103" t="str">
        <f t="shared" si="10"/>
        <v>-</v>
      </c>
      <c r="M26" s="96" t="s">
        <v>0</v>
      </c>
      <c r="N26" s="96" t="s">
        <v>1</v>
      </c>
      <c r="O26" s="96" t="s">
        <v>1</v>
      </c>
      <c r="P26" s="96" t="s">
        <v>1</v>
      </c>
      <c r="Q26" s="96" t="s">
        <v>1</v>
      </c>
    </row>
    <row r="27" spans="1:17">
      <c r="A27" s="100" t="s">
        <v>371</v>
      </c>
      <c r="B27" s="96">
        <f t="shared" si="0"/>
        <v>80</v>
      </c>
      <c r="C27" s="96">
        <f t="shared" si="6"/>
        <v>2</v>
      </c>
      <c r="D27" s="103">
        <f t="shared" si="7"/>
        <v>2.5</v>
      </c>
      <c r="E27" s="96">
        <f t="shared" si="8"/>
        <v>2</v>
      </c>
      <c r="F27" s="96">
        <v>80</v>
      </c>
      <c r="G27" s="96">
        <v>2</v>
      </c>
      <c r="H27" s="103">
        <f t="shared" si="11"/>
        <v>2.5</v>
      </c>
      <c r="I27" s="96">
        <v>2</v>
      </c>
      <c r="J27" s="96" t="s">
        <v>0</v>
      </c>
      <c r="K27" s="96" t="s">
        <v>0</v>
      </c>
      <c r="L27" s="103" t="str">
        <f t="shared" si="10"/>
        <v>-</v>
      </c>
      <c r="M27" s="96" t="s">
        <v>0</v>
      </c>
      <c r="N27" s="96" t="s">
        <v>1</v>
      </c>
      <c r="O27" s="96" t="s">
        <v>1</v>
      </c>
      <c r="P27" s="96" t="s">
        <v>1</v>
      </c>
      <c r="Q27" s="96" t="s">
        <v>1</v>
      </c>
    </row>
    <row r="28" spans="1:17">
      <c r="A28" s="100" t="s">
        <v>372</v>
      </c>
      <c r="B28" s="96">
        <f t="shared" si="0"/>
        <v>84</v>
      </c>
      <c r="C28" s="96">
        <f t="shared" si="6"/>
        <v>2</v>
      </c>
      <c r="D28" s="103">
        <f t="shared" si="7"/>
        <v>2.3809523809523809</v>
      </c>
      <c r="E28" s="96">
        <f t="shared" si="8"/>
        <v>4</v>
      </c>
      <c r="F28" s="96">
        <v>57</v>
      </c>
      <c r="G28" s="96">
        <v>1</v>
      </c>
      <c r="H28" s="103">
        <f t="shared" si="11"/>
        <v>1.7543859649122806</v>
      </c>
      <c r="I28" s="96">
        <v>2</v>
      </c>
      <c r="J28" s="96">
        <v>27</v>
      </c>
      <c r="K28" s="96">
        <v>1</v>
      </c>
      <c r="L28" s="103">
        <f t="shared" si="10"/>
        <v>3.7037037037037033</v>
      </c>
      <c r="M28" s="96">
        <v>2</v>
      </c>
      <c r="N28" s="96" t="s">
        <v>1</v>
      </c>
      <c r="O28" s="96" t="s">
        <v>1</v>
      </c>
      <c r="P28" s="96" t="s">
        <v>1</v>
      </c>
      <c r="Q28" s="96" t="s">
        <v>1</v>
      </c>
    </row>
    <row r="29" spans="1:17">
      <c r="A29" s="100" t="s">
        <v>373</v>
      </c>
      <c r="B29" s="96">
        <f t="shared" si="0"/>
        <v>168</v>
      </c>
      <c r="C29" s="96">
        <f t="shared" si="6"/>
        <v>2</v>
      </c>
      <c r="D29" s="103">
        <f t="shared" si="7"/>
        <v>1.1904761904761905</v>
      </c>
      <c r="E29" s="96">
        <f t="shared" si="8"/>
        <v>2</v>
      </c>
      <c r="F29" s="96">
        <v>127</v>
      </c>
      <c r="G29" s="96">
        <v>1</v>
      </c>
      <c r="H29" s="103">
        <f t="shared" si="11"/>
        <v>0.78740157480314954</v>
      </c>
      <c r="I29" s="96">
        <v>1</v>
      </c>
      <c r="J29" s="96">
        <v>40</v>
      </c>
      <c r="K29" s="96">
        <v>1</v>
      </c>
      <c r="L29" s="103">
        <f t="shared" si="10"/>
        <v>2.5</v>
      </c>
      <c r="M29" s="96">
        <v>1</v>
      </c>
      <c r="N29" s="96">
        <v>1</v>
      </c>
      <c r="O29" s="96" t="s">
        <v>1</v>
      </c>
      <c r="P29" s="96" t="s">
        <v>1</v>
      </c>
      <c r="Q29" s="96" t="s">
        <v>1</v>
      </c>
    </row>
    <row r="30" spans="1:17">
      <c r="A30" s="100" t="s">
        <v>374</v>
      </c>
      <c r="B30" s="96">
        <f t="shared" si="0"/>
        <v>4520</v>
      </c>
      <c r="C30" s="96">
        <f t="shared" si="6"/>
        <v>2</v>
      </c>
      <c r="D30" s="103">
        <f t="shared" si="7"/>
        <v>4.4247787610619468E-2</v>
      </c>
      <c r="E30" s="96">
        <f t="shared" si="8"/>
        <v>6</v>
      </c>
      <c r="F30" s="96">
        <v>3966</v>
      </c>
      <c r="G30" s="96">
        <v>1</v>
      </c>
      <c r="H30" s="103">
        <f t="shared" si="11"/>
        <v>2.5214321734745339E-2</v>
      </c>
      <c r="I30" s="96">
        <v>1</v>
      </c>
      <c r="J30" s="96">
        <v>554</v>
      </c>
      <c r="K30" s="96">
        <v>1</v>
      </c>
      <c r="L30" s="103">
        <f t="shared" si="10"/>
        <v>0.18050541516245489</v>
      </c>
      <c r="M30" s="96">
        <v>5</v>
      </c>
      <c r="N30" s="96" t="s">
        <v>1</v>
      </c>
      <c r="O30" s="96" t="s">
        <v>1</v>
      </c>
      <c r="P30" s="96" t="s">
        <v>1</v>
      </c>
      <c r="Q30" s="96" t="s">
        <v>1</v>
      </c>
    </row>
    <row r="31" spans="1:17">
      <c r="A31" s="100" t="s">
        <v>382</v>
      </c>
      <c r="B31" s="96">
        <f t="shared" si="0"/>
        <v>43</v>
      </c>
      <c r="C31" s="96">
        <f t="shared" si="6"/>
        <v>2</v>
      </c>
      <c r="D31" s="103">
        <f t="shared" si="7"/>
        <v>4.6511627906976747</v>
      </c>
      <c r="E31" s="96">
        <f t="shared" si="8"/>
        <v>2</v>
      </c>
      <c r="F31" s="96" t="s">
        <v>1</v>
      </c>
      <c r="G31" s="96" t="s">
        <v>1</v>
      </c>
      <c r="H31" s="96" t="s">
        <v>1</v>
      </c>
      <c r="I31" s="96" t="s">
        <v>1</v>
      </c>
      <c r="J31" s="96">
        <v>43</v>
      </c>
      <c r="K31" s="96">
        <v>2</v>
      </c>
      <c r="L31" s="103">
        <f t="shared" si="10"/>
        <v>4.6511627906976747</v>
      </c>
      <c r="M31" s="96">
        <v>2</v>
      </c>
      <c r="N31" s="96" t="s">
        <v>1</v>
      </c>
      <c r="O31" s="96" t="s">
        <v>1</v>
      </c>
      <c r="P31" s="96" t="s">
        <v>1</v>
      </c>
      <c r="Q31" s="96" t="s">
        <v>1</v>
      </c>
    </row>
    <row r="32" spans="1:17">
      <c r="A32" s="100" t="s">
        <v>383</v>
      </c>
      <c r="B32" s="96">
        <f t="shared" si="0"/>
        <v>1201</v>
      </c>
      <c r="C32" s="96">
        <f t="shared" si="6"/>
        <v>2</v>
      </c>
      <c r="D32" s="103">
        <f t="shared" si="7"/>
        <v>0.16652789342214822</v>
      </c>
      <c r="E32" s="96">
        <f t="shared" si="8"/>
        <v>5</v>
      </c>
      <c r="F32" s="96" t="s">
        <v>1</v>
      </c>
      <c r="G32" s="96" t="s">
        <v>1</v>
      </c>
      <c r="H32" s="96" t="s">
        <v>1</v>
      </c>
      <c r="I32" s="96" t="s">
        <v>1</v>
      </c>
      <c r="J32" s="96">
        <v>1201</v>
      </c>
      <c r="K32" s="96">
        <v>2</v>
      </c>
      <c r="L32" s="103">
        <f t="shared" si="10"/>
        <v>0.16652789342214822</v>
      </c>
      <c r="M32" s="96">
        <v>5</v>
      </c>
      <c r="N32" s="96" t="s">
        <v>1</v>
      </c>
      <c r="O32" s="96" t="s">
        <v>1</v>
      </c>
      <c r="P32" s="96" t="s">
        <v>1</v>
      </c>
      <c r="Q32" s="96" t="s">
        <v>1</v>
      </c>
    </row>
    <row r="33" spans="1:17" ht="16.5">
      <c r="A33" s="136" t="s">
        <v>379</v>
      </c>
      <c r="B33" s="96">
        <f t="shared" si="0"/>
        <v>77</v>
      </c>
      <c r="C33" s="96">
        <f t="shared" si="6"/>
        <v>1</v>
      </c>
      <c r="D33" s="103">
        <f t="shared" si="7"/>
        <v>1.2987012987012987</v>
      </c>
      <c r="E33" s="96">
        <f t="shared" si="8"/>
        <v>1</v>
      </c>
      <c r="F33" s="96">
        <v>77</v>
      </c>
      <c r="G33" s="96">
        <v>1</v>
      </c>
      <c r="H33" s="103">
        <f>G33/F33*100</f>
        <v>1.2987012987012987</v>
      </c>
      <c r="I33" s="96">
        <v>1</v>
      </c>
      <c r="J33" s="96" t="s">
        <v>0</v>
      </c>
      <c r="K33" s="96" t="s">
        <v>0</v>
      </c>
      <c r="L33" s="103" t="str">
        <f t="shared" si="10"/>
        <v>-</v>
      </c>
      <c r="M33" s="96" t="s">
        <v>0</v>
      </c>
      <c r="N33" s="96" t="s">
        <v>1</v>
      </c>
      <c r="O33" s="96" t="s">
        <v>1</v>
      </c>
      <c r="P33" s="96" t="s">
        <v>1</v>
      </c>
      <c r="Q33" s="96" t="s">
        <v>1</v>
      </c>
    </row>
    <row r="34" spans="1:17">
      <c r="A34" s="100" t="s">
        <v>375</v>
      </c>
      <c r="B34" s="96">
        <f t="shared" si="0"/>
        <v>776</v>
      </c>
      <c r="C34" s="96">
        <f t="shared" si="6"/>
        <v>1</v>
      </c>
      <c r="D34" s="103">
        <f t="shared" si="7"/>
        <v>0.12886597938144329</v>
      </c>
      <c r="E34" s="96">
        <f t="shared" si="8"/>
        <v>4</v>
      </c>
      <c r="F34" s="96">
        <v>776</v>
      </c>
      <c r="G34" s="96">
        <v>1</v>
      </c>
      <c r="H34" s="103">
        <f>G34/F34*100</f>
        <v>0.12886597938144329</v>
      </c>
      <c r="I34" s="96">
        <v>4</v>
      </c>
      <c r="J34" s="96" t="s">
        <v>0</v>
      </c>
      <c r="K34" s="96" t="s">
        <v>0</v>
      </c>
      <c r="L34" s="103" t="str">
        <f t="shared" si="10"/>
        <v>-</v>
      </c>
      <c r="M34" s="96" t="s">
        <v>0</v>
      </c>
      <c r="N34" s="96" t="s">
        <v>1</v>
      </c>
      <c r="O34" s="96" t="s">
        <v>1</v>
      </c>
      <c r="P34" s="96" t="s">
        <v>1</v>
      </c>
      <c r="Q34" s="96" t="s">
        <v>1</v>
      </c>
    </row>
    <row r="35" spans="1:17">
      <c r="A35" s="100" t="s">
        <v>384</v>
      </c>
      <c r="B35" s="96">
        <f t="shared" si="0"/>
        <v>15</v>
      </c>
      <c r="C35" s="96">
        <f t="shared" si="6"/>
        <v>1</v>
      </c>
      <c r="D35" s="103">
        <f t="shared" si="7"/>
        <v>6.666666666666667</v>
      </c>
      <c r="E35" s="96">
        <f t="shared" si="8"/>
        <v>3</v>
      </c>
      <c r="F35" s="96" t="s">
        <v>1</v>
      </c>
      <c r="G35" s="96" t="s">
        <v>1</v>
      </c>
      <c r="H35" s="96" t="s">
        <v>1</v>
      </c>
      <c r="I35" s="96" t="s">
        <v>1</v>
      </c>
      <c r="J35" s="96">
        <v>15</v>
      </c>
      <c r="K35" s="96">
        <v>1</v>
      </c>
      <c r="L35" s="103">
        <f t="shared" si="10"/>
        <v>6.666666666666667</v>
      </c>
      <c r="M35" s="96">
        <v>3</v>
      </c>
      <c r="N35" s="96" t="s">
        <v>1</v>
      </c>
      <c r="O35" s="96" t="s">
        <v>1</v>
      </c>
      <c r="P35" s="96" t="s">
        <v>1</v>
      </c>
      <c r="Q35" s="96" t="s">
        <v>1</v>
      </c>
    </row>
    <row r="36" spans="1:17">
      <c r="A36" s="100" t="s">
        <v>385</v>
      </c>
      <c r="B36" s="96">
        <f t="shared" si="0"/>
        <v>2</v>
      </c>
      <c r="C36" s="96">
        <f t="shared" si="6"/>
        <v>1</v>
      </c>
      <c r="D36" s="103">
        <f t="shared" si="7"/>
        <v>50</v>
      </c>
      <c r="E36" s="96">
        <f t="shared" si="8"/>
        <v>2</v>
      </c>
      <c r="F36" s="96" t="s">
        <v>1</v>
      </c>
      <c r="G36" s="96" t="s">
        <v>1</v>
      </c>
      <c r="H36" s="96" t="s">
        <v>1</v>
      </c>
      <c r="I36" s="96" t="s">
        <v>1</v>
      </c>
      <c r="J36" s="96">
        <v>2</v>
      </c>
      <c r="K36" s="96">
        <v>1</v>
      </c>
      <c r="L36" s="103">
        <f t="shared" si="10"/>
        <v>50</v>
      </c>
      <c r="M36" s="96">
        <v>2</v>
      </c>
      <c r="N36" s="96" t="s">
        <v>1</v>
      </c>
      <c r="O36" s="96" t="s">
        <v>1</v>
      </c>
      <c r="P36" s="96" t="s">
        <v>1</v>
      </c>
      <c r="Q36" s="96" t="s">
        <v>1</v>
      </c>
    </row>
    <row r="37" spans="1:17">
      <c r="A37" s="100" t="s">
        <v>386</v>
      </c>
      <c r="B37" s="96">
        <f t="shared" si="0"/>
        <v>5</v>
      </c>
      <c r="C37" s="96">
        <f t="shared" si="6"/>
        <v>1</v>
      </c>
      <c r="D37" s="103">
        <f t="shared" si="7"/>
        <v>20</v>
      </c>
      <c r="E37" s="96">
        <f t="shared" si="8"/>
        <v>1</v>
      </c>
      <c r="F37" s="96" t="s">
        <v>1</v>
      </c>
      <c r="G37" s="96" t="s">
        <v>1</v>
      </c>
      <c r="H37" s="96" t="s">
        <v>1</v>
      </c>
      <c r="I37" s="96" t="s">
        <v>1</v>
      </c>
      <c r="J37" s="96">
        <v>5</v>
      </c>
      <c r="K37" s="96">
        <v>1</v>
      </c>
      <c r="L37" s="103">
        <f t="shared" si="10"/>
        <v>20</v>
      </c>
      <c r="M37" s="96">
        <v>1</v>
      </c>
      <c r="N37" s="96" t="s">
        <v>1</v>
      </c>
      <c r="O37" s="96" t="s">
        <v>1</v>
      </c>
      <c r="P37" s="96" t="s">
        <v>1</v>
      </c>
      <c r="Q37" s="96" t="s">
        <v>1</v>
      </c>
    </row>
    <row r="38" spans="1:17">
      <c r="A38" s="100" t="s">
        <v>387</v>
      </c>
      <c r="B38" s="96">
        <f t="shared" si="0"/>
        <v>75</v>
      </c>
      <c r="C38" s="96">
        <f t="shared" si="6"/>
        <v>1</v>
      </c>
      <c r="D38" s="103">
        <f t="shared" si="7"/>
        <v>1.3333333333333335</v>
      </c>
      <c r="E38" s="96">
        <f t="shared" si="8"/>
        <v>1</v>
      </c>
      <c r="F38" s="96" t="s">
        <v>1</v>
      </c>
      <c r="G38" s="96" t="s">
        <v>1</v>
      </c>
      <c r="H38" s="96" t="s">
        <v>1</v>
      </c>
      <c r="I38" s="96" t="s">
        <v>1</v>
      </c>
      <c r="J38" s="96">
        <v>75</v>
      </c>
      <c r="K38" s="96">
        <v>1</v>
      </c>
      <c r="L38" s="103">
        <f t="shared" si="10"/>
        <v>1.3333333333333335</v>
      </c>
      <c r="M38" s="96">
        <v>1</v>
      </c>
      <c r="N38" s="96" t="s">
        <v>1</v>
      </c>
      <c r="O38" s="96" t="s">
        <v>1</v>
      </c>
      <c r="P38" s="96" t="s">
        <v>1</v>
      </c>
      <c r="Q38" s="96" t="s">
        <v>1</v>
      </c>
    </row>
    <row r="39" spans="1:17">
      <c r="A39" s="100" t="s">
        <v>388</v>
      </c>
      <c r="B39" s="96">
        <f t="shared" si="0"/>
        <v>320</v>
      </c>
      <c r="C39" s="96">
        <f t="shared" si="6"/>
        <v>1</v>
      </c>
      <c r="D39" s="103">
        <f t="shared" si="7"/>
        <v>0.3125</v>
      </c>
      <c r="E39" s="96">
        <f t="shared" si="8"/>
        <v>1</v>
      </c>
      <c r="F39" s="96" t="s">
        <v>1</v>
      </c>
      <c r="G39" s="96" t="s">
        <v>1</v>
      </c>
      <c r="H39" s="96" t="s">
        <v>1</v>
      </c>
      <c r="I39" s="96" t="s">
        <v>1</v>
      </c>
      <c r="J39" s="96">
        <v>319</v>
      </c>
      <c r="K39" s="96">
        <v>1</v>
      </c>
      <c r="L39" s="103">
        <f t="shared" si="10"/>
        <v>0.31347962382445138</v>
      </c>
      <c r="M39" s="96">
        <v>1</v>
      </c>
      <c r="N39" s="96">
        <v>1</v>
      </c>
      <c r="O39" s="96" t="s">
        <v>1</v>
      </c>
      <c r="P39" s="96" t="s">
        <v>1</v>
      </c>
      <c r="Q39" s="96" t="s">
        <v>1</v>
      </c>
    </row>
    <row r="40" spans="1:17">
      <c r="A40" s="100" t="s">
        <v>407</v>
      </c>
      <c r="B40" s="96">
        <f t="shared" ref="B40:B47" si="12">SUM(F40,J40,N40)</f>
        <v>3</v>
      </c>
      <c r="C40" s="96">
        <f t="shared" si="1"/>
        <v>0</v>
      </c>
      <c r="D40" s="103">
        <f t="shared" si="2"/>
        <v>0</v>
      </c>
      <c r="E40" s="96">
        <f t="shared" si="3"/>
        <v>0</v>
      </c>
      <c r="F40" s="96" t="s">
        <v>1</v>
      </c>
      <c r="G40" s="96" t="s">
        <v>1</v>
      </c>
      <c r="H40" s="96" t="s">
        <v>1</v>
      </c>
      <c r="I40" s="96" t="s">
        <v>1</v>
      </c>
      <c r="J40" s="96" t="s">
        <v>1</v>
      </c>
      <c r="K40" s="96" t="s">
        <v>1</v>
      </c>
      <c r="L40" s="103" t="str">
        <f t="shared" si="5"/>
        <v>-</v>
      </c>
      <c r="M40" s="96" t="s">
        <v>1</v>
      </c>
      <c r="N40" s="96">
        <v>3</v>
      </c>
      <c r="O40" s="96" t="s">
        <v>1</v>
      </c>
      <c r="P40" s="96" t="s">
        <v>1</v>
      </c>
      <c r="Q40" s="96" t="s">
        <v>1</v>
      </c>
    </row>
    <row r="41" spans="1:17">
      <c r="A41" s="100" t="s">
        <v>408</v>
      </c>
      <c r="B41" s="96">
        <f t="shared" si="12"/>
        <v>2</v>
      </c>
      <c r="C41" s="96">
        <f t="shared" si="1"/>
        <v>0</v>
      </c>
      <c r="D41" s="103">
        <f t="shared" si="2"/>
        <v>0</v>
      </c>
      <c r="E41" s="96">
        <f t="shared" si="3"/>
        <v>0</v>
      </c>
      <c r="F41" s="96" t="s">
        <v>1</v>
      </c>
      <c r="G41" s="96" t="s">
        <v>1</v>
      </c>
      <c r="H41" s="96" t="s">
        <v>1</v>
      </c>
      <c r="I41" s="96" t="s">
        <v>1</v>
      </c>
      <c r="J41" s="96" t="s">
        <v>1</v>
      </c>
      <c r="K41" s="96" t="s">
        <v>1</v>
      </c>
      <c r="L41" s="103" t="str">
        <f t="shared" si="5"/>
        <v>-</v>
      </c>
      <c r="M41" s="96" t="s">
        <v>1</v>
      </c>
      <c r="N41" s="96">
        <v>2</v>
      </c>
      <c r="O41" s="96" t="s">
        <v>1</v>
      </c>
      <c r="P41" s="96" t="s">
        <v>1</v>
      </c>
      <c r="Q41" s="96" t="s">
        <v>1</v>
      </c>
    </row>
    <row r="42" spans="1:17">
      <c r="A42" s="100" t="s">
        <v>409</v>
      </c>
      <c r="B42" s="96">
        <f t="shared" si="12"/>
        <v>2</v>
      </c>
      <c r="C42" s="96">
        <f t="shared" si="1"/>
        <v>0</v>
      </c>
      <c r="D42" s="103">
        <f t="shared" si="2"/>
        <v>0</v>
      </c>
      <c r="E42" s="96">
        <f t="shared" si="3"/>
        <v>0</v>
      </c>
      <c r="F42" s="96" t="s">
        <v>1</v>
      </c>
      <c r="G42" s="96" t="s">
        <v>1</v>
      </c>
      <c r="H42" s="96" t="s">
        <v>1</v>
      </c>
      <c r="I42" s="96" t="s">
        <v>1</v>
      </c>
      <c r="J42" s="96" t="s">
        <v>1</v>
      </c>
      <c r="K42" s="96" t="s">
        <v>1</v>
      </c>
      <c r="L42" s="103" t="str">
        <f t="shared" si="5"/>
        <v>-</v>
      </c>
      <c r="M42" s="96" t="s">
        <v>1</v>
      </c>
      <c r="N42" s="96">
        <v>2</v>
      </c>
      <c r="O42" s="96" t="s">
        <v>1</v>
      </c>
      <c r="P42" s="96" t="s">
        <v>1</v>
      </c>
      <c r="Q42" s="96" t="s">
        <v>1</v>
      </c>
    </row>
    <row r="43" spans="1:17">
      <c r="A43" s="100" t="s">
        <v>410</v>
      </c>
      <c r="B43" s="96">
        <f t="shared" si="12"/>
        <v>1</v>
      </c>
      <c r="C43" s="96">
        <f t="shared" si="1"/>
        <v>0</v>
      </c>
      <c r="D43" s="103">
        <f t="shared" si="2"/>
        <v>0</v>
      </c>
      <c r="E43" s="96">
        <f t="shared" si="3"/>
        <v>0</v>
      </c>
      <c r="F43" s="96" t="s">
        <v>1</v>
      </c>
      <c r="G43" s="96" t="s">
        <v>1</v>
      </c>
      <c r="H43" s="96" t="s">
        <v>1</v>
      </c>
      <c r="I43" s="96" t="s">
        <v>1</v>
      </c>
      <c r="J43" s="96" t="s">
        <v>1</v>
      </c>
      <c r="K43" s="96" t="s">
        <v>1</v>
      </c>
      <c r="L43" s="103" t="str">
        <f t="shared" si="5"/>
        <v>-</v>
      </c>
      <c r="M43" s="96" t="s">
        <v>1</v>
      </c>
      <c r="N43" s="96">
        <v>1</v>
      </c>
      <c r="O43" s="96" t="s">
        <v>1</v>
      </c>
      <c r="P43" s="96" t="s">
        <v>1</v>
      </c>
      <c r="Q43" s="96" t="s">
        <v>1</v>
      </c>
    </row>
    <row r="44" spans="1:17">
      <c r="A44" s="100" t="s">
        <v>411</v>
      </c>
      <c r="B44" s="96">
        <f t="shared" si="12"/>
        <v>1</v>
      </c>
      <c r="C44" s="96">
        <f t="shared" si="1"/>
        <v>0</v>
      </c>
      <c r="D44" s="103">
        <f t="shared" si="2"/>
        <v>0</v>
      </c>
      <c r="E44" s="96">
        <f t="shared" si="3"/>
        <v>0</v>
      </c>
      <c r="F44" s="96" t="s">
        <v>1</v>
      </c>
      <c r="G44" s="96" t="s">
        <v>1</v>
      </c>
      <c r="H44" s="96" t="s">
        <v>1</v>
      </c>
      <c r="I44" s="96" t="s">
        <v>1</v>
      </c>
      <c r="J44" s="96" t="s">
        <v>1</v>
      </c>
      <c r="K44" s="96" t="s">
        <v>1</v>
      </c>
      <c r="L44" s="96" t="s">
        <v>1</v>
      </c>
      <c r="M44" s="96" t="s">
        <v>1</v>
      </c>
      <c r="N44" s="96">
        <v>1</v>
      </c>
      <c r="O44" s="96" t="s">
        <v>1</v>
      </c>
      <c r="P44" s="96" t="s">
        <v>1</v>
      </c>
      <c r="Q44" s="96" t="s">
        <v>1</v>
      </c>
    </row>
    <row r="45" spans="1:17">
      <c r="A45" s="100" t="s">
        <v>412</v>
      </c>
      <c r="B45" s="96">
        <f t="shared" si="12"/>
        <v>1</v>
      </c>
      <c r="C45" s="96">
        <f t="shared" si="1"/>
        <v>0</v>
      </c>
      <c r="D45" s="103">
        <f t="shared" si="2"/>
        <v>0</v>
      </c>
      <c r="E45" s="96">
        <f t="shared" si="3"/>
        <v>0</v>
      </c>
      <c r="F45" s="96" t="s">
        <v>1</v>
      </c>
      <c r="G45" s="96" t="s">
        <v>1</v>
      </c>
      <c r="H45" s="96" t="s">
        <v>1</v>
      </c>
      <c r="I45" s="96" t="s">
        <v>1</v>
      </c>
      <c r="J45" s="96" t="s">
        <v>1</v>
      </c>
      <c r="K45" s="96" t="s">
        <v>1</v>
      </c>
      <c r="L45" s="96" t="s">
        <v>1</v>
      </c>
      <c r="M45" s="96" t="s">
        <v>1</v>
      </c>
      <c r="N45" s="96">
        <v>1</v>
      </c>
      <c r="O45" s="96" t="s">
        <v>1</v>
      </c>
      <c r="P45" s="96" t="s">
        <v>1</v>
      </c>
      <c r="Q45" s="96" t="s">
        <v>1</v>
      </c>
    </row>
    <row r="46" spans="1:17">
      <c r="A46" s="100" t="s">
        <v>413</v>
      </c>
      <c r="B46" s="96">
        <f t="shared" si="12"/>
        <v>1</v>
      </c>
      <c r="C46" s="96">
        <f t="shared" si="1"/>
        <v>0</v>
      </c>
      <c r="D46" s="103">
        <f t="shared" si="2"/>
        <v>0</v>
      </c>
      <c r="E46" s="96">
        <f t="shared" si="3"/>
        <v>0</v>
      </c>
      <c r="F46" s="96" t="s">
        <v>1</v>
      </c>
      <c r="G46" s="96" t="s">
        <v>1</v>
      </c>
      <c r="H46" s="96" t="s">
        <v>1</v>
      </c>
      <c r="I46" s="96" t="s">
        <v>1</v>
      </c>
      <c r="J46" s="96" t="s">
        <v>1</v>
      </c>
      <c r="K46" s="96" t="s">
        <v>1</v>
      </c>
      <c r="L46" s="96" t="s">
        <v>1</v>
      </c>
      <c r="M46" s="96" t="s">
        <v>1</v>
      </c>
      <c r="N46" s="96">
        <v>1</v>
      </c>
      <c r="O46" s="96" t="s">
        <v>1</v>
      </c>
      <c r="P46" s="96" t="s">
        <v>1</v>
      </c>
      <c r="Q46" s="96" t="s">
        <v>1</v>
      </c>
    </row>
    <row r="47" spans="1:17">
      <c r="A47" s="100" t="s">
        <v>414</v>
      </c>
      <c r="B47" s="96">
        <f t="shared" si="12"/>
        <v>1</v>
      </c>
      <c r="C47" s="96">
        <f t="shared" si="1"/>
        <v>0</v>
      </c>
      <c r="D47" s="103">
        <f t="shared" si="2"/>
        <v>0</v>
      </c>
      <c r="E47" s="96">
        <f t="shared" si="3"/>
        <v>0</v>
      </c>
      <c r="F47" s="96" t="s">
        <v>1</v>
      </c>
      <c r="G47" s="96" t="s">
        <v>1</v>
      </c>
      <c r="H47" s="96" t="s">
        <v>1</v>
      </c>
      <c r="I47" s="96" t="s">
        <v>1</v>
      </c>
      <c r="J47" s="96" t="s">
        <v>1</v>
      </c>
      <c r="K47" s="96" t="s">
        <v>1</v>
      </c>
      <c r="L47" s="96" t="s">
        <v>1</v>
      </c>
      <c r="M47" s="96" t="s">
        <v>1</v>
      </c>
      <c r="N47" s="96">
        <v>1</v>
      </c>
      <c r="O47" s="96" t="s">
        <v>1</v>
      </c>
      <c r="P47" s="96" t="s">
        <v>1</v>
      </c>
      <c r="Q47" s="96" t="s">
        <v>1</v>
      </c>
    </row>
    <row r="48" spans="1:17">
      <c r="A48" s="100" t="s">
        <v>378</v>
      </c>
      <c r="B48" s="96">
        <f t="shared" ref="B48" si="13">SUM(F48,J48,N48)</f>
        <v>87242</v>
      </c>
      <c r="C48" s="96">
        <f t="shared" si="1"/>
        <v>0</v>
      </c>
      <c r="D48" s="103">
        <f t="shared" si="2"/>
        <v>0</v>
      </c>
      <c r="E48" s="96">
        <f t="shared" si="3"/>
        <v>0</v>
      </c>
      <c r="F48" s="96">
        <v>81160</v>
      </c>
      <c r="G48" s="96" t="s">
        <v>0</v>
      </c>
      <c r="H48" s="96" t="s">
        <v>0</v>
      </c>
      <c r="I48" s="96" t="s">
        <v>0</v>
      </c>
      <c r="J48" s="96">
        <v>6082</v>
      </c>
      <c r="K48" s="96" t="s">
        <v>0</v>
      </c>
      <c r="L48" s="103" t="str">
        <f t="shared" ref="L48:L49" si="14">IFERROR(K48/J48*100,"-")</f>
        <v>-</v>
      </c>
      <c r="M48" s="96" t="s">
        <v>0</v>
      </c>
      <c r="N48" s="96" t="s">
        <v>1</v>
      </c>
      <c r="O48" s="96" t="s">
        <v>1</v>
      </c>
      <c r="P48" s="96" t="s">
        <v>1</v>
      </c>
      <c r="Q48" s="96" t="s">
        <v>1</v>
      </c>
    </row>
    <row r="49" spans="1:17" ht="16.5">
      <c r="A49" s="107" t="s">
        <v>329</v>
      </c>
      <c r="B49" s="96">
        <f t="shared" ref="B49" si="15">SUM(F49,J49,N49)</f>
        <v>72463</v>
      </c>
      <c r="C49" s="96">
        <f t="shared" si="1"/>
        <v>32</v>
      </c>
      <c r="D49" s="103">
        <f t="shared" si="2"/>
        <v>4.4160468100961872E-2</v>
      </c>
      <c r="E49" s="96">
        <f t="shared" si="3"/>
        <v>49</v>
      </c>
      <c r="F49" s="96">
        <f>SUM($F50:$F78)</f>
        <v>59670</v>
      </c>
      <c r="G49" s="96">
        <f>SUM(G50:G78)</f>
        <v>16</v>
      </c>
      <c r="H49" s="103">
        <f t="shared" si="4"/>
        <v>2.6814144461203285E-2</v>
      </c>
      <c r="I49" s="96">
        <v>23</v>
      </c>
      <c r="J49" s="96">
        <f>SUM(J50:J78)</f>
        <v>12606</v>
      </c>
      <c r="K49" s="96">
        <f>SUM(K50:K78)</f>
        <v>16</v>
      </c>
      <c r="L49" s="103">
        <f t="shared" si="14"/>
        <v>0.12692368713311122</v>
      </c>
      <c r="M49" s="96">
        <f>SUM(M50:M78)</f>
        <v>26</v>
      </c>
      <c r="N49" s="96">
        <f>SUM(N50:N78)</f>
        <v>187</v>
      </c>
      <c r="O49" s="96" t="s">
        <v>1</v>
      </c>
      <c r="P49" s="96" t="s">
        <v>1</v>
      </c>
      <c r="Q49" s="96" t="s">
        <v>1</v>
      </c>
    </row>
    <row r="50" spans="1:17">
      <c r="A50" s="100" t="s">
        <v>398</v>
      </c>
      <c r="B50" s="96">
        <f t="shared" ref="B50:B67" si="16">SUM(F50,J50,N50)</f>
        <v>631</v>
      </c>
      <c r="C50" s="96">
        <f t="shared" si="1"/>
        <v>7</v>
      </c>
      <c r="D50" s="103">
        <f t="shared" ref="D50:D67" si="17">C50/B50*100</f>
        <v>1.1093502377179081</v>
      </c>
      <c r="E50" s="96">
        <f t="shared" ref="E50:E67" si="18">SUM(I50,M50,Q50)</f>
        <v>13</v>
      </c>
      <c r="F50" s="96">
        <v>458</v>
      </c>
      <c r="G50" s="96">
        <v>6</v>
      </c>
      <c r="H50" s="103">
        <f>G50/F50*100</f>
        <v>1.3100436681222707</v>
      </c>
      <c r="I50" s="96">
        <v>11</v>
      </c>
      <c r="J50" s="96">
        <v>173</v>
      </c>
      <c r="K50" s="96">
        <v>1</v>
      </c>
      <c r="L50" s="103">
        <f>IFERROR(K50/J50*100,"-")</f>
        <v>0.57803468208092479</v>
      </c>
      <c r="M50" s="96">
        <v>2</v>
      </c>
      <c r="N50" s="96" t="s">
        <v>1</v>
      </c>
      <c r="O50" s="96" t="s">
        <v>1</v>
      </c>
      <c r="P50" s="96" t="s">
        <v>1</v>
      </c>
      <c r="Q50" s="96" t="s">
        <v>1</v>
      </c>
    </row>
    <row r="51" spans="1:17">
      <c r="A51" s="100" t="s">
        <v>389</v>
      </c>
      <c r="B51" s="96">
        <f t="shared" si="16"/>
        <v>580</v>
      </c>
      <c r="C51" s="96">
        <f t="shared" si="1"/>
        <v>4</v>
      </c>
      <c r="D51" s="103">
        <f t="shared" si="17"/>
        <v>0.68965517241379315</v>
      </c>
      <c r="E51" s="96">
        <f t="shared" si="18"/>
        <v>5</v>
      </c>
      <c r="F51" s="96">
        <v>360</v>
      </c>
      <c r="G51" s="96">
        <v>1</v>
      </c>
      <c r="H51" s="103">
        <f>G51/F51*100</f>
        <v>0.27777777777777779</v>
      </c>
      <c r="I51" s="96">
        <v>1</v>
      </c>
      <c r="J51" s="96">
        <v>220</v>
      </c>
      <c r="K51" s="96">
        <v>3</v>
      </c>
      <c r="L51" s="103">
        <f>IFERROR(K51/J51*100,"-")</f>
        <v>1.3636363636363635</v>
      </c>
      <c r="M51" s="96">
        <v>4</v>
      </c>
      <c r="N51" s="96" t="s">
        <v>1</v>
      </c>
      <c r="O51" s="96" t="s">
        <v>1</v>
      </c>
      <c r="P51" s="96" t="s">
        <v>1</v>
      </c>
      <c r="Q51" s="96" t="s">
        <v>1</v>
      </c>
    </row>
    <row r="52" spans="1:17">
      <c r="A52" s="100" t="s">
        <v>390</v>
      </c>
      <c r="B52" s="96">
        <f t="shared" si="16"/>
        <v>240</v>
      </c>
      <c r="C52" s="96">
        <f t="shared" si="1"/>
        <v>3</v>
      </c>
      <c r="D52" s="103">
        <f t="shared" si="17"/>
        <v>1.25</v>
      </c>
      <c r="E52" s="96">
        <f t="shared" si="18"/>
        <v>9</v>
      </c>
      <c r="F52" s="96" t="s">
        <v>1</v>
      </c>
      <c r="G52" s="96" t="s">
        <v>1</v>
      </c>
      <c r="H52" s="96" t="s">
        <v>1</v>
      </c>
      <c r="I52" s="96" t="s">
        <v>1</v>
      </c>
      <c r="J52" s="96">
        <v>240</v>
      </c>
      <c r="K52" s="96">
        <v>3</v>
      </c>
      <c r="L52" s="103">
        <f>IFERROR(K52/J52*100,"-")</f>
        <v>1.25</v>
      </c>
      <c r="M52" s="96">
        <v>9</v>
      </c>
      <c r="N52" s="96" t="s">
        <v>1</v>
      </c>
      <c r="O52" s="96" t="s">
        <v>1</v>
      </c>
      <c r="P52" s="96" t="s">
        <v>1</v>
      </c>
      <c r="Q52" s="96" t="s">
        <v>1</v>
      </c>
    </row>
    <row r="53" spans="1:17">
      <c r="A53" s="100" t="s">
        <v>399</v>
      </c>
      <c r="B53" s="96">
        <f t="shared" si="16"/>
        <v>630</v>
      </c>
      <c r="C53" s="96">
        <f t="shared" si="1"/>
        <v>2</v>
      </c>
      <c r="D53" s="103">
        <f t="shared" si="17"/>
        <v>0.31746031746031744</v>
      </c>
      <c r="E53" s="96">
        <f t="shared" si="18"/>
        <v>3</v>
      </c>
      <c r="F53" s="96">
        <v>630</v>
      </c>
      <c r="G53" s="96">
        <v>2</v>
      </c>
      <c r="H53" s="103">
        <f t="shared" ref="H53:H60" si="19">G53/F53*100</f>
        <v>0.31746031746031744</v>
      </c>
      <c r="I53" s="96">
        <v>3</v>
      </c>
      <c r="J53" s="96" t="s">
        <v>1</v>
      </c>
      <c r="K53" s="96" t="s">
        <v>1</v>
      </c>
      <c r="L53" s="96" t="s">
        <v>0</v>
      </c>
      <c r="M53" s="96" t="s">
        <v>0</v>
      </c>
      <c r="N53" s="96" t="s">
        <v>1</v>
      </c>
      <c r="O53" s="96" t="s">
        <v>1</v>
      </c>
      <c r="P53" s="96" t="s">
        <v>1</v>
      </c>
      <c r="Q53" s="96" t="s">
        <v>1</v>
      </c>
    </row>
    <row r="54" spans="1:17">
      <c r="A54" s="100" t="s">
        <v>403</v>
      </c>
      <c r="B54" s="96">
        <f t="shared" si="16"/>
        <v>15913</v>
      </c>
      <c r="C54" s="96">
        <f t="shared" si="1"/>
        <v>2</v>
      </c>
      <c r="D54" s="103">
        <f t="shared" si="17"/>
        <v>1.2568340350656697E-2</v>
      </c>
      <c r="E54" s="96">
        <f t="shared" si="18"/>
        <v>5</v>
      </c>
      <c r="F54" s="96">
        <v>14420</v>
      </c>
      <c r="G54" s="96">
        <v>1</v>
      </c>
      <c r="H54" s="103">
        <f t="shared" si="19"/>
        <v>6.934812760055478E-3</v>
      </c>
      <c r="I54" s="96">
        <v>2</v>
      </c>
      <c r="J54" s="96">
        <v>1492</v>
      </c>
      <c r="K54" s="96">
        <v>1</v>
      </c>
      <c r="L54" s="103">
        <f>IFERROR(K54/J54*100,"-")</f>
        <v>6.7024128686327081E-2</v>
      </c>
      <c r="M54" s="96">
        <v>3</v>
      </c>
      <c r="N54" s="96">
        <v>1</v>
      </c>
      <c r="O54" s="96" t="s">
        <v>1</v>
      </c>
      <c r="P54" s="96" t="s">
        <v>1</v>
      </c>
      <c r="Q54" s="96" t="s">
        <v>1</v>
      </c>
    </row>
    <row r="55" spans="1:17">
      <c r="A55" s="100" t="s">
        <v>406</v>
      </c>
      <c r="B55" s="96">
        <f t="shared" si="16"/>
        <v>376</v>
      </c>
      <c r="C55" s="96">
        <f t="shared" si="1"/>
        <v>2</v>
      </c>
      <c r="D55" s="103">
        <f t="shared" si="17"/>
        <v>0.53191489361702127</v>
      </c>
      <c r="E55" s="96">
        <f t="shared" si="18"/>
        <v>2</v>
      </c>
      <c r="F55" s="96">
        <v>216</v>
      </c>
      <c r="G55" s="96">
        <v>1</v>
      </c>
      <c r="H55" s="103">
        <f t="shared" si="19"/>
        <v>0.46296296296296291</v>
      </c>
      <c r="I55" s="96">
        <v>1</v>
      </c>
      <c r="J55" s="96">
        <v>160</v>
      </c>
      <c r="K55" s="96">
        <v>1</v>
      </c>
      <c r="L55" s="103">
        <f>IFERROR(K55/J55*100,"-")</f>
        <v>0.625</v>
      </c>
      <c r="M55" s="96">
        <v>1</v>
      </c>
      <c r="N55" s="96" t="s">
        <v>1</v>
      </c>
      <c r="O55" s="96" t="s">
        <v>1</v>
      </c>
      <c r="P55" s="96" t="s">
        <v>1</v>
      </c>
      <c r="Q55" s="96" t="s">
        <v>1</v>
      </c>
    </row>
    <row r="56" spans="1:17">
      <c r="A56" s="100" t="s">
        <v>400</v>
      </c>
      <c r="B56" s="96">
        <f t="shared" si="16"/>
        <v>105</v>
      </c>
      <c r="C56" s="96">
        <f t="shared" si="1"/>
        <v>1</v>
      </c>
      <c r="D56" s="103">
        <f t="shared" si="17"/>
        <v>0.95238095238095244</v>
      </c>
      <c r="E56" s="96">
        <f t="shared" si="18"/>
        <v>1</v>
      </c>
      <c r="F56" s="96">
        <v>105</v>
      </c>
      <c r="G56" s="96">
        <v>1</v>
      </c>
      <c r="H56" s="103">
        <f t="shared" si="19"/>
        <v>0.95238095238095244</v>
      </c>
      <c r="I56" s="96">
        <v>1</v>
      </c>
      <c r="J56" s="96" t="s">
        <v>1</v>
      </c>
      <c r="K56" s="96" t="s">
        <v>1</v>
      </c>
      <c r="L56" s="96" t="s">
        <v>0</v>
      </c>
      <c r="M56" s="96" t="s">
        <v>0</v>
      </c>
      <c r="N56" s="96" t="s">
        <v>1</v>
      </c>
      <c r="O56" s="96" t="s">
        <v>1</v>
      </c>
      <c r="P56" s="96" t="s">
        <v>1</v>
      </c>
      <c r="Q56" s="96" t="s">
        <v>1</v>
      </c>
    </row>
    <row r="57" spans="1:17">
      <c r="A57" s="100" t="s">
        <v>401</v>
      </c>
      <c r="B57" s="96">
        <f t="shared" si="16"/>
        <v>88</v>
      </c>
      <c r="C57" s="96">
        <f t="shared" si="1"/>
        <v>1</v>
      </c>
      <c r="D57" s="103">
        <f t="shared" si="17"/>
        <v>1.1363636363636365</v>
      </c>
      <c r="E57" s="96">
        <f t="shared" si="18"/>
        <v>1</v>
      </c>
      <c r="F57" s="96">
        <v>88</v>
      </c>
      <c r="G57" s="96">
        <v>1</v>
      </c>
      <c r="H57" s="103">
        <f t="shared" si="19"/>
        <v>1.1363636363636365</v>
      </c>
      <c r="I57" s="96">
        <v>1</v>
      </c>
      <c r="J57" s="96" t="s">
        <v>1</v>
      </c>
      <c r="K57" s="96" t="s">
        <v>1</v>
      </c>
      <c r="L57" s="96" t="s">
        <v>0</v>
      </c>
      <c r="M57" s="96" t="s">
        <v>0</v>
      </c>
      <c r="N57" s="96" t="s">
        <v>1</v>
      </c>
      <c r="O57" s="96" t="s">
        <v>1</v>
      </c>
      <c r="P57" s="96" t="s">
        <v>1</v>
      </c>
      <c r="Q57" s="96" t="s">
        <v>1</v>
      </c>
    </row>
    <row r="58" spans="1:17">
      <c r="A58" s="100" t="s">
        <v>402</v>
      </c>
      <c r="B58" s="96">
        <f t="shared" si="16"/>
        <v>150</v>
      </c>
      <c r="C58" s="96">
        <f t="shared" si="1"/>
        <v>1</v>
      </c>
      <c r="D58" s="103">
        <f t="shared" si="17"/>
        <v>0.66666666666666674</v>
      </c>
      <c r="E58" s="96">
        <f t="shared" si="18"/>
        <v>1</v>
      </c>
      <c r="F58" s="96">
        <v>150</v>
      </c>
      <c r="G58" s="96">
        <v>1</v>
      </c>
      <c r="H58" s="103">
        <f t="shared" si="19"/>
        <v>0.66666666666666674</v>
      </c>
      <c r="I58" s="96">
        <v>1</v>
      </c>
      <c r="J58" s="96" t="s">
        <v>1</v>
      </c>
      <c r="K58" s="96" t="s">
        <v>1</v>
      </c>
      <c r="L58" s="96" t="s">
        <v>0</v>
      </c>
      <c r="M58" s="96" t="s">
        <v>0</v>
      </c>
      <c r="N58" s="96" t="s">
        <v>1</v>
      </c>
      <c r="O58" s="96" t="s">
        <v>1</v>
      </c>
      <c r="P58" s="96" t="s">
        <v>1</v>
      </c>
      <c r="Q58" s="96" t="s">
        <v>1</v>
      </c>
    </row>
    <row r="59" spans="1:17">
      <c r="A59" s="100" t="s">
        <v>404</v>
      </c>
      <c r="B59" s="96">
        <f t="shared" si="16"/>
        <v>173</v>
      </c>
      <c r="C59" s="96">
        <f t="shared" si="1"/>
        <v>1</v>
      </c>
      <c r="D59" s="103">
        <f t="shared" si="17"/>
        <v>0.57803468208092479</v>
      </c>
      <c r="E59" s="96">
        <f t="shared" si="18"/>
        <v>1</v>
      </c>
      <c r="F59" s="96">
        <v>173</v>
      </c>
      <c r="G59" s="96">
        <v>1</v>
      </c>
      <c r="H59" s="103">
        <f t="shared" si="19"/>
        <v>0.57803468208092479</v>
      </c>
      <c r="I59" s="96">
        <v>1</v>
      </c>
      <c r="J59" s="96" t="s">
        <v>0</v>
      </c>
      <c r="K59" s="96" t="s">
        <v>0</v>
      </c>
      <c r="L59" s="96" t="s">
        <v>0</v>
      </c>
      <c r="M59" s="96" t="s">
        <v>0</v>
      </c>
      <c r="N59" s="96" t="s">
        <v>1</v>
      </c>
      <c r="O59" s="96" t="s">
        <v>1</v>
      </c>
      <c r="P59" s="96" t="s">
        <v>1</v>
      </c>
      <c r="Q59" s="96" t="s">
        <v>1</v>
      </c>
    </row>
    <row r="60" spans="1:17">
      <c r="A60" s="100" t="s">
        <v>405</v>
      </c>
      <c r="B60" s="96">
        <f t="shared" si="16"/>
        <v>231</v>
      </c>
      <c r="C60" s="96">
        <f t="shared" si="1"/>
        <v>1</v>
      </c>
      <c r="D60" s="103">
        <f t="shared" si="17"/>
        <v>0.4329004329004329</v>
      </c>
      <c r="E60" s="96">
        <f t="shared" si="18"/>
        <v>1</v>
      </c>
      <c r="F60" s="96">
        <v>231</v>
      </c>
      <c r="G60" s="96">
        <v>1</v>
      </c>
      <c r="H60" s="103">
        <f t="shared" si="19"/>
        <v>0.4329004329004329</v>
      </c>
      <c r="I60" s="96">
        <v>1</v>
      </c>
      <c r="J60" s="96" t="s">
        <v>0</v>
      </c>
      <c r="K60" s="96" t="s">
        <v>0</v>
      </c>
      <c r="L60" s="96" t="s">
        <v>0</v>
      </c>
      <c r="M60" s="96" t="s">
        <v>0</v>
      </c>
      <c r="N60" s="96" t="s">
        <v>1</v>
      </c>
      <c r="O60" s="96" t="s">
        <v>1</v>
      </c>
      <c r="P60" s="96" t="s">
        <v>1</v>
      </c>
      <c r="Q60" s="96" t="s">
        <v>1</v>
      </c>
    </row>
    <row r="61" spans="1:17">
      <c r="A61" s="100" t="s">
        <v>391</v>
      </c>
      <c r="B61" s="96">
        <f t="shared" si="16"/>
        <v>21</v>
      </c>
      <c r="C61" s="96">
        <f t="shared" si="1"/>
        <v>1</v>
      </c>
      <c r="D61" s="103">
        <f t="shared" si="17"/>
        <v>4.7619047619047619</v>
      </c>
      <c r="E61" s="96">
        <f t="shared" si="18"/>
        <v>1</v>
      </c>
      <c r="F61" s="96" t="s">
        <v>1</v>
      </c>
      <c r="G61" s="96" t="s">
        <v>1</v>
      </c>
      <c r="H61" s="96" t="s">
        <v>1</v>
      </c>
      <c r="I61" s="96" t="s">
        <v>1</v>
      </c>
      <c r="J61" s="96">
        <v>21</v>
      </c>
      <c r="K61" s="96">
        <v>1</v>
      </c>
      <c r="L61" s="103">
        <f t="shared" ref="L61:L67" si="20">IFERROR(K61/J61*100,"-")</f>
        <v>4.7619047619047619</v>
      </c>
      <c r="M61" s="96">
        <v>1</v>
      </c>
      <c r="N61" s="96" t="s">
        <v>1</v>
      </c>
      <c r="O61" s="96" t="s">
        <v>1</v>
      </c>
      <c r="P61" s="96" t="s">
        <v>1</v>
      </c>
      <c r="Q61" s="96" t="s">
        <v>1</v>
      </c>
    </row>
    <row r="62" spans="1:17">
      <c r="A62" s="100" t="s">
        <v>392</v>
      </c>
      <c r="B62" s="96">
        <f t="shared" si="16"/>
        <v>1763</v>
      </c>
      <c r="C62" s="96">
        <f t="shared" si="1"/>
        <v>1</v>
      </c>
      <c r="D62" s="103">
        <f t="shared" si="17"/>
        <v>5.6721497447532618E-2</v>
      </c>
      <c r="E62" s="96">
        <f t="shared" si="18"/>
        <v>1</v>
      </c>
      <c r="F62" s="96" t="s">
        <v>1</v>
      </c>
      <c r="G62" s="96" t="s">
        <v>1</v>
      </c>
      <c r="H62" s="96" t="s">
        <v>1</v>
      </c>
      <c r="I62" s="96" t="s">
        <v>1</v>
      </c>
      <c r="J62" s="96">
        <v>1763</v>
      </c>
      <c r="K62" s="96">
        <v>1</v>
      </c>
      <c r="L62" s="103">
        <f t="shared" si="20"/>
        <v>5.6721497447532618E-2</v>
      </c>
      <c r="M62" s="96">
        <v>1</v>
      </c>
      <c r="N62" s="96" t="s">
        <v>1</v>
      </c>
      <c r="O62" s="96" t="s">
        <v>1</v>
      </c>
      <c r="P62" s="96" t="s">
        <v>1</v>
      </c>
      <c r="Q62" s="96" t="s">
        <v>1</v>
      </c>
    </row>
    <row r="63" spans="1:17">
      <c r="A63" s="100" t="s">
        <v>393</v>
      </c>
      <c r="B63" s="96">
        <f t="shared" si="16"/>
        <v>191</v>
      </c>
      <c r="C63" s="96">
        <f t="shared" si="1"/>
        <v>1</v>
      </c>
      <c r="D63" s="103">
        <f t="shared" si="17"/>
        <v>0.52356020942408377</v>
      </c>
      <c r="E63" s="96">
        <f t="shared" si="18"/>
        <v>1</v>
      </c>
      <c r="F63" s="96" t="s">
        <v>1</v>
      </c>
      <c r="G63" s="96" t="s">
        <v>1</v>
      </c>
      <c r="H63" s="96" t="s">
        <v>1</v>
      </c>
      <c r="I63" s="96" t="s">
        <v>1</v>
      </c>
      <c r="J63" s="96">
        <v>188</v>
      </c>
      <c r="K63" s="96">
        <v>1</v>
      </c>
      <c r="L63" s="103">
        <f t="shared" si="20"/>
        <v>0.53191489361702127</v>
      </c>
      <c r="M63" s="96">
        <v>1</v>
      </c>
      <c r="N63" s="96">
        <v>3</v>
      </c>
      <c r="O63" s="96" t="s">
        <v>1</v>
      </c>
      <c r="P63" s="96" t="s">
        <v>1</v>
      </c>
      <c r="Q63" s="96" t="s">
        <v>1</v>
      </c>
    </row>
    <row r="64" spans="1:17">
      <c r="A64" s="100" t="s">
        <v>394</v>
      </c>
      <c r="B64" s="96">
        <f t="shared" si="16"/>
        <v>97</v>
      </c>
      <c r="C64" s="96">
        <f t="shared" si="1"/>
        <v>1</v>
      </c>
      <c r="D64" s="103">
        <f t="shared" si="17"/>
        <v>1.0309278350515463</v>
      </c>
      <c r="E64" s="96">
        <f t="shared" si="18"/>
        <v>1</v>
      </c>
      <c r="F64" s="96" t="s">
        <v>1</v>
      </c>
      <c r="G64" s="96" t="s">
        <v>1</v>
      </c>
      <c r="H64" s="96" t="s">
        <v>1</v>
      </c>
      <c r="I64" s="96" t="s">
        <v>1</v>
      </c>
      <c r="J64" s="96">
        <v>97</v>
      </c>
      <c r="K64" s="96">
        <v>1</v>
      </c>
      <c r="L64" s="103">
        <f t="shared" si="20"/>
        <v>1.0309278350515463</v>
      </c>
      <c r="M64" s="96">
        <v>1</v>
      </c>
      <c r="N64" s="96" t="s">
        <v>1</v>
      </c>
      <c r="O64" s="96" t="s">
        <v>1</v>
      </c>
      <c r="P64" s="96" t="s">
        <v>1</v>
      </c>
      <c r="Q64" s="96" t="s">
        <v>1</v>
      </c>
    </row>
    <row r="65" spans="1:17">
      <c r="A65" s="100" t="s">
        <v>395</v>
      </c>
      <c r="B65" s="96">
        <f t="shared" si="16"/>
        <v>20</v>
      </c>
      <c r="C65" s="96">
        <f t="shared" si="1"/>
        <v>1</v>
      </c>
      <c r="D65" s="103">
        <f t="shared" si="17"/>
        <v>5</v>
      </c>
      <c r="E65" s="96">
        <f t="shared" si="18"/>
        <v>1</v>
      </c>
      <c r="F65" s="96" t="s">
        <v>1</v>
      </c>
      <c r="G65" s="96" t="s">
        <v>1</v>
      </c>
      <c r="H65" s="96" t="s">
        <v>1</v>
      </c>
      <c r="I65" s="96" t="s">
        <v>1</v>
      </c>
      <c r="J65" s="96">
        <v>20</v>
      </c>
      <c r="K65" s="96">
        <v>1</v>
      </c>
      <c r="L65" s="103">
        <f t="shared" si="20"/>
        <v>5</v>
      </c>
      <c r="M65" s="96">
        <v>1</v>
      </c>
      <c r="N65" s="96" t="s">
        <v>1</v>
      </c>
      <c r="O65" s="96" t="s">
        <v>1</v>
      </c>
      <c r="P65" s="96" t="s">
        <v>1</v>
      </c>
      <c r="Q65" s="96" t="s">
        <v>1</v>
      </c>
    </row>
    <row r="66" spans="1:17">
      <c r="A66" s="100" t="s">
        <v>396</v>
      </c>
      <c r="B66" s="96">
        <f t="shared" si="16"/>
        <v>897</v>
      </c>
      <c r="C66" s="96">
        <f t="shared" si="1"/>
        <v>1</v>
      </c>
      <c r="D66" s="103">
        <f t="shared" si="17"/>
        <v>0.11148272017837235</v>
      </c>
      <c r="E66" s="96">
        <f t="shared" si="18"/>
        <v>1</v>
      </c>
      <c r="F66" s="96" t="s">
        <v>1</v>
      </c>
      <c r="G66" s="96" t="s">
        <v>1</v>
      </c>
      <c r="H66" s="96" t="s">
        <v>1</v>
      </c>
      <c r="I66" s="96" t="s">
        <v>1</v>
      </c>
      <c r="J66" s="96">
        <v>897</v>
      </c>
      <c r="K66" s="96">
        <v>1</v>
      </c>
      <c r="L66" s="103">
        <f t="shared" si="20"/>
        <v>0.11148272017837235</v>
      </c>
      <c r="M66" s="96">
        <v>1</v>
      </c>
      <c r="N66" s="96" t="s">
        <v>1</v>
      </c>
      <c r="O66" s="96" t="s">
        <v>1</v>
      </c>
      <c r="P66" s="96" t="s">
        <v>1</v>
      </c>
      <c r="Q66" s="96" t="s">
        <v>1</v>
      </c>
    </row>
    <row r="67" spans="1:17">
      <c r="A67" s="100" t="s">
        <v>397</v>
      </c>
      <c r="B67" s="96">
        <f t="shared" si="16"/>
        <v>271</v>
      </c>
      <c r="C67" s="96">
        <f t="shared" si="1"/>
        <v>1</v>
      </c>
      <c r="D67" s="103">
        <f t="shared" si="17"/>
        <v>0.36900369003690037</v>
      </c>
      <c r="E67" s="96">
        <f t="shared" si="18"/>
        <v>1</v>
      </c>
      <c r="F67" s="96" t="s">
        <v>1</v>
      </c>
      <c r="G67" s="96" t="s">
        <v>1</v>
      </c>
      <c r="H67" s="96" t="s">
        <v>1</v>
      </c>
      <c r="I67" s="96" t="s">
        <v>1</v>
      </c>
      <c r="J67" s="96">
        <v>271</v>
      </c>
      <c r="K67" s="96">
        <v>1</v>
      </c>
      <c r="L67" s="103">
        <f t="shared" si="20"/>
        <v>0.36900369003690037</v>
      </c>
      <c r="M67" s="96">
        <v>1</v>
      </c>
      <c r="N67" s="96" t="s">
        <v>1</v>
      </c>
      <c r="O67" s="96" t="s">
        <v>1</v>
      </c>
      <c r="P67" s="96" t="s">
        <v>1</v>
      </c>
      <c r="Q67" s="96" t="s">
        <v>1</v>
      </c>
    </row>
    <row r="68" spans="1:17">
      <c r="A68" s="100" t="s">
        <v>415</v>
      </c>
      <c r="B68" s="96">
        <f t="shared" ref="B68:C78" si="21">SUM(F68,J68,N68)</f>
        <v>45</v>
      </c>
      <c r="C68" s="96">
        <f t="shared" si="1"/>
        <v>0</v>
      </c>
      <c r="D68" s="103">
        <f t="shared" si="2"/>
        <v>0</v>
      </c>
      <c r="E68" s="96">
        <f t="shared" si="3"/>
        <v>0</v>
      </c>
      <c r="F68" s="96" t="s">
        <v>1</v>
      </c>
      <c r="G68" s="96" t="s">
        <v>1</v>
      </c>
      <c r="H68" s="96" t="s">
        <v>1</v>
      </c>
      <c r="I68" s="96" t="s">
        <v>1</v>
      </c>
      <c r="J68" s="96" t="s">
        <v>1</v>
      </c>
      <c r="K68" s="96" t="s">
        <v>1</v>
      </c>
      <c r="L68" s="96" t="s">
        <v>1</v>
      </c>
      <c r="M68" s="96" t="s">
        <v>1</v>
      </c>
      <c r="N68" s="96">
        <v>45</v>
      </c>
      <c r="O68" s="96" t="s">
        <v>1</v>
      </c>
      <c r="P68" s="96" t="s">
        <v>1</v>
      </c>
      <c r="Q68" s="96" t="s">
        <v>1</v>
      </c>
    </row>
    <row r="69" spans="1:17">
      <c r="A69" s="100" t="s">
        <v>416</v>
      </c>
      <c r="B69" s="96">
        <f t="shared" si="21"/>
        <v>43</v>
      </c>
      <c r="C69" s="96">
        <f t="shared" si="1"/>
        <v>0</v>
      </c>
      <c r="D69" s="103">
        <f t="shared" si="2"/>
        <v>0</v>
      </c>
      <c r="E69" s="96">
        <f t="shared" si="3"/>
        <v>0</v>
      </c>
      <c r="F69" s="96" t="s">
        <v>1</v>
      </c>
      <c r="G69" s="96" t="s">
        <v>1</v>
      </c>
      <c r="H69" s="96" t="s">
        <v>1</v>
      </c>
      <c r="I69" s="96" t="s">
        <v>1</v>
      </c>
      <c r="J69" s="96" t="s">
        <v>1</v>
      </c>
      <c r="K69" s="96" t="s">
        <v>1</v>
      </c>
      <c r="L69" s="96" t="s">
        <v>1</v>
      </c>
      <c r="M69" s="96" t="s">
        <v>1</v>
      </c>
      <c r="N69" s="96">
        <v>43</v>
      </c>
      <c r="O69" s="96" t="s">
        <v>1</v>
      </c>
      <c r="P69" s="96" t="s">
        <v>1</v>
      </c>
      <c r="Q69" s="96" t="s">
        <v>1</v>
      </c>
    </row>
    <row r="70" spans="1:17">
      <c r="A70" s="100" t="s">
        <v>417</v>
      </c>
      <c r="B70" s="96">
        <f>SUM(F70,J70,N70)</f>
        <v>38</v>
      </c>
      <c r="C70" s="96">
        <f t="shared" si="1"/>
        <v>0</v>
      </c>
      <c r="D70" s="103">
        <f t="shared" si="2"/>
        <v>0</v>
      </c>
      <c r="E70" s="96">
        <f t="shared" si="3"/>
        <v>0</v>
      </c>
      <c r="F70" s="96" t="s">
        <v>1</v>
      </c>
      <c r="G70" s="96" t="s">
        <v>1</v>
      </c>
      <c r="H70" s="96" t="s">
        <v>1</v>
      </c>
      <c r="I70" s="96" t="s">
        <v>1</v>
      </c>
      <c r="J70" s="96" t="s">
        <v>1</v>
      </c>
      <c r="K70" s="96" t="s">
        <v>1</v>
      </c>
      <c r="L70" s="96" t="s">
        <v>1</v>
      </c>
      <c r="M70" s="96" t="s">
        <v>1</v>
      </c>
      <c r="N70" s="96">
        <v>38</v>
      </c>
      <c r="O70" s="96" t="s">
        <v>1</v>
      </c>
      <c r="P70" s="96" t="s">
        <v>1</v>
      </c>
      <c r="Q70" s="96" t="s">
        <v>1</v>
      </c>
    </row>
    <row r="71" spans="1:17">
      <c r="A71" s="100" t="s">
        <v>418</v>
      </c>
      <c r="B71" s="96">
        <f t="shared" si="21"/>
        <v>20</v>
      </c>
      <c r="C71" s="96">
        <f t="shared" si="21"/>
        <v>0</v>
      </c>
      <c r="D71" s="103">
        <f t="shared" ref="D71:D78" si="22">C71/B71*100</f>
        <v>0</v>
      </c>
      <c r="E71" s="96">
        <f t="shared" ref="E71:E78" si="23">SUM(I71,M71,Q71)</f>
        <v>0</v>
      </c>
      <c r="F71" s="96" t="s">
        <v>1</v>
      </c>
      <c r="G71" s="96" t="s">
        <v>1</v>
      </c>
      <c r="H71" s="96" t="s">
        <v>1</v>
      </c>
      <c r="I71" s="96" t="s">
        <v>1</v>
      </c>
      <c r="J71" s="96" t="s">
        <v>1</v>
      </c>
      <c r="K71" s="96" t="s">
        <v>1</v>
      </c>
      <c r="L71" s="96" t="s">
        <v>1</v>
      </c>
      <c r="M71" s="96" t="s">
        <v>1</v>
      </c>
      <c r="N71" s="96">
        <v>20</v>
      </c>
      <c r="O71" s="96" t="s">
        <v>1</v>
      </c>
      <c r="P71" s="96" t="s">
        <v>1</v>
      </c>
      <c r="Q71" s="96" t="s">
        <v>1</v>
      </c>
    </row>
    <row r="72" spans="1:17">
      <c r="A72" s="100" t="s">
        <v>419</v>
      </c>
      <c r="B72" s="96">
        <f t="shared" si="21"/>
        <v>19</v>
      </c>
      <c r="C72" s="96">
        <f t="shared" si="21"/>
        <v>0</v>
      </c>
      <c r="D72" s="103">
        <f t="shared" si="22"/>
        <v>0</v>
      </c>
      <c r="E72" s="96">
        <f t="shared" si="23"/>
        <v>0</v>
      </c>
      <c r="F72" s="96" t="s">
        <v>1</v>
      </c>
      <c r="G72" s="96" t="s">
        <v>1</v>
      </c>
      <c r="H72" s="96" t="s">
        <v>1</v>
      </c>
      <c r="I72" s="96" t="s">
        <v>1</v>
      </c>
      <c r="J72" s="96" t="s">
        <v>1</v>
      </c>
      <c r="K72" s="96" t="s">
        <v>1</v>
      </c>
      <c r="L72" s="96" t="s">
        <v>1</v>
      </c>
      <c r="M72" s="96" t="s">
        <v>1</v>
      </c>
      <c r="N72" s="96">
        <v>19</v>
      </c>
      <c r="O72" s="96" t="s">
        <v>1</v>
      </c>
      <c r="P72" s="96" t="s">
        <v>1</v>
      </c>
      <c r="Q72" s="96" t="s">
        <v>1</v>
      </c>
    </row>
    <row r="73" spans="1:17">
      <c r="A73" s="100" t="s">
        <v>420</v>
      </c>
      <c r="B73" s="96">
        <f t="shared" si="21"/>
        <v>12</v>
      </c>
      <c r="C73" s="96">
        <f t="shared" si="21"/>
        <v>0</v>
      </c>
      <c r="D73" s="103">
        <f t="shared" si="22"/>
        <v>0</v>
      </c>
      <c r="E73" s="96">
        <f t="shared" si="23"/>
        <v>0</v>
      </c>
      <c r="F73" s="96" t="s">
        <v>1</v>
      </c>
      <c r="G73" s="96" t="s">
        <v>1</v>
      </c>
      <c r="H73" s="96" t="s">
        <v>1</v>
      </c>
      <c r="I73" s="96" t="s">
        <v>1</v>
      </c>
      <c r="J73" s="96" t="s">
        <v>1</v>
      </c>
      <c r="K73" s="96" t="s">
        <v>1</v>
      </c>
      <c r="L73" s="96" t="s">
        <v>1</v>
      </c>
      <c r="M73" s="96" t="s">
        <v>1</v>
      </c>
      <c r="N73" s="96">
        <v>12</v>
      </c>
      <c r="O73" s="96" t="s">
        <v>1</v>
      </c>
      <c r="P73" s="96" t="s">
        <v>1</v>
      </c>
      <c r="Q73" s="96" t="s">
        <v>1</v>
      </c>
    </row>
    <row r="74" spans="1:17">
      <c r="A74" s="100" t="s">
        <v>421</v>
      </c>
      <c r="B74" s="96">
        <f t="shared" si="21"/>
        <v>3</v>
      </c>
      <c r="C74" s="96">
        <f t="shared" si="21"/>
        <v>0</v>
      </c>
      <c r="D74" s="103">
        <f t="shared" si="22"/>
        <v>0</v>
      </c>
      <c r="E74" s="96">
        <f t="shared" si="23"/>
        <v>0</v>
      </c>
      <c r="F74" s="96" t="s">
        <v>1</v>
      </c>
      <c r="G74" s="96" t="s">
        <v>1</v>
      </c>
      <c r="H74" s="96" t="s">
        <v>1</v>
      </c>
      <c r="I74" s="96" t="s">
        <v>1</v>
      </c>
      <c r="J74" s="96" t="s">
        <v>1</v>
      </c>
      <c r="K74" s="96" t="s">
        <v>1</v>
      </c>
      <c r="L74" s="96" t="s">
        <v>1</v>
      </c>
      <c r="M74" s="96" t="s">
        <v>1</v>
      </c>
      <c r="N74" s="96">
        <v>3</v>
      </c>
      <c r="O74" s="96" t="s">
        <v>1</v>
      </c>
      <c r="P74" s="96" t="s">
        <v>1</v>
      </c>
      <c r="Q74" s="96" t="s">
        <v>1</v>
      </c>
    </row>
    <row r="75" spans="1:17">
      <c r="A75" s="100" t="s">
        <v>422</v>
      </c>
      <c r="B75" s="96">
        <f>SUM(F75,J75,N75)</f>
        <v>1</v>
      </c>
      <c r="C75" s="96">
        <f t="shared" si="21"/>
        <v>0</v>
      </c>
      <c r="D75" s="103">
        <f t="shared" si="22"/>
        <v>0</v>
      </c>
      <c r="E75" s="96">
        <f t="shared" si="23"/>
        <v>0</v>
      </c>
      <c r="F75" s="96" t="s">
        <v>1</v>
      </c>
      <c r="G75" s="96" t="s">
        <v>1</v>
      </c>
      <c r="H75" s="96" t="s">
        <v>1</v>
      </c>
      <c r="I75" s="96" t="s">
        <v>1</v>
      </c>
      <c r="J75" s="96" t="s">
        <v>1</v>
      </c>
      <c r="K75" s="96" t="s">
        <v>1</v>
      </c>
      <c r="L75" s="96" t="s">
        <v>1</v>
      </c>
      <c r="M75" s="96" t="s">
        <v>1</v>
      </c>
      <c r="N75" s="96">
        <v>1</v>
      </c>
      <c r="O75" s="96" t="s">
        <v>1</v>
      </c>
      <c r="P75" s="96" t="s">
        <v>1</v>
      </c>
      <c r="Q75" s="96" t="s">
        <v>1</v>
      </c>
    </row>
    <row r="76" spans="1:17">
      <c r="A76" s="100" t="s">
        <v>423</v>
      </c>
      <c r="B76" s="96">
        <f t="shared" si="21"/>
        <v>1</v>
      </c>
      <c r="C76" s="96">
        <f t="shared" si="21"/>
        <v>0</v>
      </c>
      <c r="D76" s="103">
        <f t="shared" si="22"/>
        <v>0</v>
      </c>
      <c r="E76" s="96">
        <f t="shared" si="23"/>
        <v>0</v>
      </c>
      <c r="F76" s="96" t="s">
        <v>1</v>
      </c>
      <c r="G76" s="96" t="s">
        <v>1</v>
      </c>
      <c r="H76" s="96" t="s">
        <v>1</v>
      </c>
      <c r="I76" s="96" t="s">
        <v>1</v>
      </c>
      <c r="J76" s="96" t="s">
        <v>1</v>
      </c>
      <c r="K76" s="96" t="s">
        <v>1</v>
      </c>
      <c r="L76" s="96" t="s">
        <v>1</v>
      </c>
      <c r="M76" s="96" t="s">
        <v>1</v>
      </c>
      <c r="N76" s="96">
        <v>1</v>
      </c>
      <c r="O76" s="96" t="s">
        <v>1</v>
      </c>
      <c r="P76" s="96" t="s">
        <v>1</v>
      </c>
      <c r="Q76" s="96" t="s">
        <v>1</v>
      </c>
    </row>
    <row r="77" spans="1:17">
      <c r="A77" s="100" t="s">
        <v>424</v>
      </c>
      <c r="B77" s="96">
        <f t="shared" si="21"/>
        <v>1</v>
      </c>
      <c r="C77" s="96">
        <f t="shared" si="21"/>
        <v>0</v>
      </c>
      <c r="D77" s="103">
        <f t="shared" si="22"/>
        <v>0</v>
      </c>
      <c r="E77" s="96">
        <f t="shared" si="23"/>
        <v>0</v>
      </c>
      <c r="F77" s="96" t="s">
        <v>1</v>
      </c>
      <c r="G77" s="96" t="s">
        <v>1</v>
      </c>
      <c r="H77" s="96" t="s">
        <v>1</v>
      </c>
      <c r="I77" s="96" t="s">
        <v>1</v>
      </c>
      <c r="J77" s="96" t="s">
        <v>1</v>
      </c>
      <c r="K77" s="96" t="s">
        <v>1</v>
      </c>
      <c r="L77" s="96" t="s">
        <v>1</v>
      </c>
      <c r="M77" s="96" t="s">
        <v>1</v>
      </c>
      <c r="N77" s="96">
        <v>1</v>
      </c>
      <c r="O77" s="96" t="s">
        <v>1</v>
      </c>
      <c r="P77" s="96" t="s">
        <v>1</v>
      </c>
      <c r="Q77" s="96" t="s">
        <v>1</v>
      </c>
    </row>
    <row r="78" spans="1:17">
      <c r="A78" s="100" t="s">
        <v>348</v>
      </c>
      <c r="B78" s="96">
        <f>SUM(F78,J78,N78)</f>
        <v>49903</v>
      </c>
      <c r="C78" s="96">
        <f t="shared" si="21"/>
        <v>0</v>
      </c>
      <c r="D78" s="103">
        <f t="shared" si="22"/>
        <v>0</v>
      </c>
      <c r="E78" s="96">
        <f t="shared" si="23"/>
        <v>0</v>
      </c>
      <c r="F78" s="96">
        <v>42839</v>
      </c>
      <c r="G78" s="96" t="s">
        <v>1</v>
      </c>
      <c r="H78" s="96" t="s">
        <v>0</v>
      </c>
      <c r="I78" s="96" t="s">
        <v>0</v>
      </c>
      <c r="J78" s="96">
        <v>7064</v>
      </c>
      <c r="K78" s="96" t="s">
        <v>0</v>
      </c>
      <c r="L78" s="96" t="s">
        <v>0</v>
      </c>
      <c r="M78" s="96" t="s">
        <v>0</v>
      </c>
      <c r="N78" s="96" t="s">
        <v>1</v>
      </c>
      <c r="O78" s="97" t="s">
        <v>1</v>
      </c>
      <c r="P78" s="97" t="s">
        <v>1</v>
      </c>
      <c r="Q78" s="97" t="s">
        <v>1</v>
      </c>
    </row>
    <row r="79" spans="1:17" ht="16.5">
      <c r="A79" s="106" t="s">
        <v>312</v>
      </c>
      <c r="B79" s="104">
        <f>SUM(F79,J79,N79)</f>
        <v>6284</v>
      </c>
      <c r="C79" s="104">
        <f t="shared" ref="C79" si="24">SUM(G79,K79,O79)</f>
        <v>6</v>
      </c>
      <c r="D79" s="105">
        <f t="shared" ref="D79" si="25">C79/B79*100</f>
        <v>9.5480585614258429E-2</v>
      </c>
      <c r="E79" s="104">
        <f t="shared" ref="E79" si="26">SUM(I79,M79,Q79)</f>
        <v>66</v>
      </c>
      <c r="F79" s="104">
        <v>5176</v>
      </c>
      <c r="G79" s="104">
        <v>3</v>
      </c>
      <c r="H79" s="105">
        <f t="shared" ref="H79" si="27">G79/F79*100</f>
        <v>5.7959814528593508E-2</v>
      </c>
      <c r="I79" s="104">
        <v>63</v>
      </c>
      <c r="J79" s="104">
        <v>1108</v>
      </c>
      <c r="K79" s="104">
        <v>3</v>
      </c>
      <c r="L79" s="105">
        <f t="shared" ref="L79" si="28">K79/J79*100</f>
        <v>0.27075812274368227</v>
      </c>
      <c r="M79" s="104">
        <v>3</v>
      </c>
      <c r="N79" s="104" t="s">
        <v>0</v>
      </c>
      <c r="O79" s="97" t="s">
        <v>0</v>
      </c>
      <c r="P79" s="97" t="s">
        <v>0</v>
      </c>
      <c r="Q79" s="97" t="s">
        <v>0</v>
      </c>
    </row>
    <row r="80" spans="1:17" ht="90" customHeight="1">
      <c r="A80" s="229" t="s">
        <v>446</v>
      </c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</row>
    <row r="81" spans="1:17">
      <c r="A81" s="227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</row>
    <row r="86" spans="1:17">
      <c r="A86" s="108"/>
      <c r="E86" s="108"/>
      <c r="K86" s="108"/>
    </row>
    <row r="87" spans="1:17">
      <c r="A87" s="108"/>
      <c r="E87" s="108"/>
      <c r="K87" s="108"/>
    </row>
  </sheetData>
  <sortState ref="A50:Q67">
    <sortCondition descending="1" ref="C50:C67"/>
  </sortState>
  <mergeCells count="15">
    <mergeCell ref="A1:Q1"/>
    <mergeCell ref="B2:E2"/>
    <mergeCell ref="B3:E3"/>
    <mergeCell ref="C4:E4"/>
    <mergeCell ref="A81:Q81"/>
    <mergeCell ref="A80:Q80"/>
    <mergeCell ref="F2:I2"/>
    <mergeCell ref="J2:M2"/>
    <mergeCell ref="N2:Q2"/>
    <mergeCell ref="G4:I4"/>
    <mergeCell ref="F3:I3"/>
    <mergeCell ref="J3:M3"/>
    <mergeCell ref="K4:M4"/>
    <mergeCell ref="N3:Q3"/>
    <mergeCell ref="O4:Q4"/>
  </mergeCells>
  <phoneticPr fontId="3" type="noConversion"/>
  <hyperlinks>
    <hyperlink ref="R1" location="本篇表次!A1" display="回本篇表次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U23"/>
  <sheetViews>
    <sheetView showGridLines="0" zoomScale="90" zoomScaleNormal="90" workbookViewId="0">
      <pane xSplit="2" ySplit="2" topLeftCell="C3" activePane="bottomRight" state="frozen"/>
      <selection activeCell="K11" sqref="K11"/>
      <selection pane="topRight" activeCell="K11" sqref="K11"/>
      <selection pane="bottomLeft" activeCell="K11" sqref="K11"/>
      <selection pane="bottomRight" activeCell="F31" sqref="F31"/>
    </sheetView>
  </sheetViews>
  <sheetFormatPr defaultColWidth="8.875" defaultRowHeight="15.75"/>
  <cols>
    <col min="1" max="1" width="7.125" style="8" customWidth="1"/>
    <col min="2" max="2" width="30.125" style="8" customWidth="1"/>
    <col min="3" max="12" width="9.625" style="8" customWidth="1"/>
    <col min="13" max="13" width="12.625" style="8" bestFit="1" customWidth="1"/>
    <col min="14" max="257" width="8.875" style="8"/>
    <col min="258" max="258" width="29.625" style="8" customWidth="1"/>
    <col min="259" max="268" width="9.625" style="8" customWidth="1"/>
    <col min="269" max="513" width="8.875" style="8"/>
    <col min="514" max="514" width="29.625" style="8" customWidth="1"/>
    <col min="515" max="524" width="9.625" style="8" customWidth="1"/>
    <col min="525" max="769" width="8.875" style="8"/>
    <col min="770" max="770" width="29.625" style="8" customWidth="1"/>
    <col min="771" max="780" width="9.625" style="8" customWidth="1"/>
    <col min="781" max="1025" width="8.875" style="8"/>
    <col min="1026" max="1026" width="29.625" style="8" customWidth="1"/>
    <col min="1027" max="1036" width="9.625" style="8" customWidth="1"/>
    <col min="1037" max="1281" width="8.875" style="8"/>
    <col min="1282" max="1282" width="29.625" style="8" customWidth="1"/>
    <col min="1283" max="1292" width="9.625" style="8" customWidth="1"/>
    <col min="1293" max="1537" width="8.875" style="8"/>
    <col min="1538" max="1538" width="29.625" style="8" customWidth="1"/>
    <col min="1539" max="1548" width="9.625" style="8" customWidth="1"/>
    <col min="1549" max="1793" width="8.875" style="8"/>
    <col min="1794" max="1794" width="29.625" style="8" customWidth="1"/>
    <col min="1795" max="1804" width="9.625" style="8" customWidth="1"/>
    <col min="1805" max="2049" width="8.875" style="8"/>
    <col min="2050" max="2050" width="29.625" style="8" customWidth="1"/>
    <col min="2051" max="2060" width="9.625" style="8" customWidth="1"/>
    <col min="2061" max="2305" width="8.875" style="8"/>
    <col min="2306" max="2306" width="29.625" style="8" customWidth="1"/>
    <col min="2307" max="2316" width="9.625" style="8" customWidth="1"/>
    <col min="2317" max="2561" width="8.875" style="8"/>
    <col min="2562" max="2562" width="29.625" style="8" customWidth="1"/>
    <col min="2563" max="2572" width="9.625" style="8" customWidth="1"/>
    <col min="2573" max="2817" width="8.875" style="8"/>
    <col min="2818" max="2818" width="29.625" style="8" customWidth="1"/>
    <col min="2819" max="2828" width="9.625" style="8" customWidth="1"/>
    <col min="2829" max="3073" width="8.875" style="8"/>
    <col min="3074" max="3074" width="29.625" style="8" customWidth="1"/>
    <col min="3075" max="3084" width="9.625" style="8" customWidth="1"/>
    <col min="3085" max="3329" width="8.875" style="8"/>
    <col min="3330" max="3330" width="29.625" style="8" customWidth="1"/>
    <col min="3331" max="3340" width="9.625" style="8" customWidth="1"/>
    <col min="3341" max="3585" width="8.875" style="8"/>
    <col min="3586" max="3586" width="29.625" style="8" customWidth="1"/>
    <col min="3587" max="3596" width="9.625" style="8" customWidth="1"/>
    <col min="3597" max="3841" width="8.875" style="8"/>
    <col min="3842" max="3842" width="29.625" style="8" customWidth="1"/>
    <col min="3843" max="3852" width="9.625" style="8" customWidth="1"/>
    <col min="3853" max="4097" width="8.875" style="8"/>
    <col min="4098" max="4098" width="29.625" style="8" customWidth="1"/>
    <col min="4099" max="4108" width="9.625" style="8" customWidth="1"/>
    <col min="4109" max="4353" width="8.875" style="8"/>
    <col min="4354" max="4354" width="29.625" style="8" customWidth="1"/>
    <col min="4355" max="4364" width="9.625" style="8" customWidth="1"/>
    <col min="4365" max="4609" width="8.875" style="8"/>
    <col min="4610" max="4610" width="29.625" style="8" customWidth="1"/>
    <col min="4611" max="4620" width="9.625" style="8" customWidth="1"/>
    <col min="4621" max="4865" width="8.875" style="8"/>
    <col min="4866" max="4866" width="29.625" style="8" customWidth="1"/>
    <col min="4867" max="4876" width="9.625" style="8" customWidth="1"/>
    <col min="4877" max="5121" width="8.875" style="8"/>
    <col min="5122" max="5122" width="29.625" style="8" customWidth="1"/>
    <col min="5123" max="5132" width="9.625" style="8" customWidth="1"/>
    <col min="5133" max="5377" width="8.875" style="8"/>
    <col min="5378" max="5378" width="29.625" style="8" customWidth="1"/>
    <col min="5379" max="5388" width="9.625" style="8" customWidth="1"/>
    <col min="5389" max="5633" width="8.875" style="8"/>
    <col min="5634" max="5634" width="29.625" style="8" customWidth="1"/>
    <col min="5635" max="5644" width="9.625" style="8" customWidth="1"/>
    <col min="5645" max="5889" width="8.875" style="8"/>
    <col min="5890" max="5890" width="29.625" style="8" customWidth="1"/>
    <col min="5891" max="5900" width="9.625" style="8" customWidth="1"/>
    <col min="5901" max="6145" width="8.875" style="8"/>
    <col min="6146" max="6146" width="29.625" style="8" customWidth="1"/>
    <col min="6147" max="6156" width="9.625" style="8" customWidth="1"/>
    <col min="6157" max="6401" width="8.875" style="8"/>
    <col min="6402" max="6402" width="29.625" style="8" customWidth="1"/>
    <col min="6403" max="6412" width="9.625" style="8" customWidth="1"/>
    <col min="6413" max="6657" width="8.875" style="8"/>
    <col min="6658" max="6658" width="29.625" style="8" customWidth="1"/>
    <col min="6659" max="6668" width="9.625" style="8" customWidth="1"/>
    <col min="6669" max="6913" width="8.875" style="8"/>
    <col min="6914" max="6914" width="29.625" style="8" customWidth="1"/>
    <col min="6915" max="6924" width="9.625" style="8" customWidth="1"/>
    <col min="6925" max="7169" width="8.875" style="8"/>
    <col min="7170" max="7170" width="29.625" style="8" customWidth="1"/>
    <col min="7171" max="7180" width="9.625" style="8" customWidth="1"/>
    <col min="7181" max="7425" width="8.875" style="8"/>
    <col min="7426" max="7426" width="29.625" style="8" customWidth="1"/>
    <col min="7427" max="7436" width="9.625" style="8" customWidth="1"/>
    <col min="7437" max="7681" width="8.875" style="8"/>
    <col min="7682" max="7682" width="29.625" style="8" customWidth="1"/>
    <col min="7683" max="7692" width="9.625" style="8" customWidth="1"/>
    <col min="7693" max="7937" width="8.875" style="8"/>
    <col min="7938" max="7938" width="29.625" style="8" customWidth="1"/>
    <col min="7939" max="7948" width="9.625" style="8" customWidth="1"/>
    <col min="7949" max="8193" width="8.875" style="8"/>
    <col min="8194" max="8194" width="29.625" style="8" customWidth="1"/>
    <col min="8195" max="8204" width="9.625" style="8" customWidth="1"/>
    <col min="8205" max="8449" width="8.875" style="8"/>
    <col min="8450" max="8450" width="29.625" style="8" customWidth="1"/>
    <col min="8451" max="8460" width="9.625" style="8" customWidth="1"/>
    <col min="8461" max="8705" width="8.875" style="8"/>
    <col min="8706" max="8706" width="29.625" style="8" customWidth="1"/>
    <col min="8707" max="8716" width="9.625" style="8" customWidth="1"/>
    <col min="8717" max="8961" width="8.875" style="8"/>
    <col min="8962" max="8962" width="29.625" style="8" customWidth="1"/>
    <col min="8963" max="8972" width="9.625" style="8" customWidth="1"/>
    <col min="8973" max="9217" width="8.875" style="8"/>
    <col min="9218" max="9218" width="29.625" style="8" customWidth="1"/>
    <col min="9219" max="9228" width="9.625" style="8" customWidth="1"/>
    <col min="9229" max="9473" width="8.875" style="8"/>
    <col min="9474" max="9474" width="29.625" style="8" customWidth="1"/>
    <col min="9475" max="9484" width="9.625" style="8" customWidth="1"/>
    <col min="9485" max="9729" width="8.875" style="8"/>
    <col min="9730" max="9730" width="29.625" style="8" customWidth="1"/>
    <col min="9731" max="9740" width="9.625" style="8" customWidth="1"/>
    <col min="9741" max="9985" width="8.875" style="8"/>
    <col min="9986" max="9986" width="29.625" style="8" customWidth="1"/>
    <col min="9987" max="9996" width="9.625" style="8" customWidth="1"/>
    <col min="9997" max="10241" width="8.875" style="8"/>
    <col min="10242" max="10242" width="29.625" style="8" customWidth="1"/>
    <col min="10243" max="10252" width="9.625" style="8" customWidth="1"/>
    <col min="10253" max="10497" width="8.875" style="8"/>
    <col min="10498" max="10498" width="29.625" style="8" customWidth="1"/>
    <col min="10499" max="10508" width="9.625" style="8" customWidth="1"/>
    <col min="10509" max="10753" width="8.875" style="8"/>
    <col min="10754" max="10754" width="29.625" style="8" customWidth="1"/>
    <col min="10755" max="10764" width="9.625" style="8" customWidth="1"/>
    <col min="10765" max="11009" width="8.875" style="8"/>
    <col min="11010" max="11010" width="29.625" style="8" customWidth="1"/>
    <col min="11011" max="11020" width="9.625" style="8" customWidth="1"/>
    <col min="11021" max="11265" width="8.875" style="8"/>
    <col min="11266" max="11266" width="29.625" style="8" customWidth="1"/>
    <col min="11267" max="11276" width="9.625" style="8" customWidth="1"/>
    <col min="11277" max="11521" width="8.875" style="8"/>
    <col min="11522" max="11522" width="29.625" style="8" customWidth="1"/>
    <col min="11523" max="11532" width="9.625" style="8" customWidth="1"/>
    <col min="11533" max="11777" width="8.875" style="8"/>
    <col min="11778" max="11778" width="29.625" style="8" customWidth="1"/>
    <col min="11779" max="11788" width="9.625" style="8" customWidth="1"/>
    <col min="11789" max="12033" width="8.875" style="8"/>
    <col min="12034" max="12034" width="29.625" style="8" customWidth="1"/>
    <col min="12035" max="12044" width="9.625" style="8" customWidth="1"/>
    <col min="12045" max="12289" width="8.875" style="8"/>
    <col min="12290" max="12290" width="29.625" style="8" customWidth="1"/>
    <col min="12291" max="12300" width="9.625" style="8" customWidth="1"/>
    <col min="12301" max="12545" width="8.875" style="8"/>
    <col min="12546" max="12546" width="29.625" style="8" customWidth="1"/>
    <col min="12547" max="12556" width="9.625" style="8" customWidth="1"/>
    <col min="12557" max="12801" width="8.875" style="8"/>
    <col min="12802" max="12802" width="29.625" style="8" customWidth="1"/>
    <col min="12803" max="12812" width="9.625" style="8" customWidth="1"/>
    <col min="12813" max="13057" width="8.875" style="8"/>
    <col min="13058" max="13058" width="29.625" style="8" customWidth="1"/>
    <col min="13059" max="13068" width="9.625" style="8" customWidth="1"/>
    <col min="13069" max="13313" width="8.875" style="8"/>
    <col min="13314" max="13314" width="29.625" style="8" customWidth="1"/>
    <col min="13315" max="13324" width="9.625" style="8" customWidth="1"/>
    <col min="13325" max="13569" width="8.875" style="8"/>
    <col min="13570" max="13570" width="29.625" style="8" customWidth="1"/>
    <col min="13571" max="13580" width="9.625" style="8" customWidth="1"/>
    <col min="13581" max="13825" width="8.875" style="8"/>
    <col min="13826" max="13826" width="29.625" style="8" customWidth="1"/>
    <col min="13827" max="13836" width="9.625" style="8" customWidth="1"/>
    <col min="13837" max="14081" width="8.875" style="8"/>
    <col min="14082" max="14082" width="29.625" style="8" customWidth="1"/>
    <col min="14083" max="14092" width="9.625" style="8" customWidth="1"/>
    <col min="14093" max="14337" width="8.875" style="8"/>
    <col min="14338" max="14338" width="29.625" style="8" customWidth="1"/>
    <col min="14339" max="14348" width="9.625" style="8" customWidth="1"/>
    <col min="14349" max="14593" width="8.875" style="8"/>
    <col min="14594" max="14594" width="29.625" style="8" customWidth="1"/>
    <col min="14595" max="14604" width="9.625" style="8" customWidth="1"/>
    <col min="14605" max="14849" width="8.875" style="8"/>
    <col min="14850" max="14850" width="29.625" style="8" customWidth="1"/>
    <col min="14851" max="14860" width="9.625" style="8" customWidth="1"/>
    <col min="14861" max="15105" width="8.875" style="8"/>
    <col min="15106" max="15106" width="29.625" style="8" customWidth="1"/>
    <col min="15107" max="15116" width="9.625" style="8" customWidth="1"/>
    <col min="15117" max="15361" width="8.875" style="8"/>
    <col min="15362" max="15362" width="29.625" style="8" customWidth="1"/>
    <col min="15363" max="15372" width="9.625" style="8" customWidth="1"/>
    <col min="15373" max="15617" width="8.875" style="8"/>
    <col min="15618" max="15618" width="29.625" style="8" customWidth="1"/>
    <col min="15619" max="15628" width="9.625" style="8" customWidth="1"/>
    <col min="15629" max="15873" width="8.875" style="8"/>
    <col min="15874" max="15874" width="29.625" style="8" customWidth="1"/>
    <col min="15875" max="15884" width="9.625" style="8" customWidth="1"/>
    <col min="15885" max="16129" width="8.875" style="8"/>
    <col min="16130" max="16130" width="29.625" style="8" customWidth="1"/>
    <col min="16131" max="16140" width="9.625" style="8" customWidth="1"/>
    <col min="16141" max="16384" width="8.875" style="8"/>
  </cols>
  <sheetData>
    <row r="1" spans="1:13" s="31" customFormat="1" ht="29.25" customHeight="1">
      <c r="A1" s="234" t="s">
        <v>449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165" t="s">
        <v>447</v>
      </c>
    </row>
    <row r="2" spans="1:13" ht="25.5" customHeight="1">
      <c r="A2" s="124"/>
      <c r="B2" s="23"/>
      <c r="C2" s="12" t="s">
        <v>196</v>
      </c>
      <c r="D2" s="12" t="s">
        <v>195</v>
      </c>
      <c r="E2" s="12" t="s">
        <v>194</v>
      </c>
      <c r="F2" s="12" t="s">
        <v>193</v>
      </c>
      <c r="G2" s="12" t="s">
        <v>192</v>
      </c>
      <c r="H2" s="12" t="s">
        <v>191</v>
      </c>
      <c r="I2" s="12" t="s">
        <v>190</v>
      </c>
      <c r="J2" s="12" t="s">
        <v>189</v>
      </c>
      <c r="K2" s="12" t="s">
        <v>309</v>
      </c>
      <c r="L2" s="12" t="s">
        <v>349</v>
      </c>
    </row>
    <row r="3" spans="1:13" ht="18.95" customHeight="1">
      <c r="A3" s="230" t="s">
        <v>260</v>
      </c>
      <c r="B3" s="125" t="s">
        <v>261</v>
      </c>
      <c r="C3" s="41">
        <v>1582</v>
      </c>
      <c r="D3" s="41">
        <v>1662</v>
      </c>
      <c r="E3" s="41">
        <v>1741</v>
      </c>
      <c r="F3" s="41">
        <v>1803</v>
      </c>
      <c r="G3" s="41">
        <v>2073</v>
      </c>
      <c r="H3" s="41">
        <v>1893</v>
      </c>
      <c r="I3" s="41">
        <v>1723</v>
      </c>
      <c r="J3" s="41">
        <v>1971</v>
      </c>
      <c r="K3" s="41">
        <f>SUM(K4:K7)</f>
        <v>1830</v>
      </c>
      <c r="L3" s="41">
        <f>SUM(L4:L7)</f>
        <v>2045</v>
      </c>
    </row>
    <row r="4" spans="1:13" ht="18.95" customHeight="1">
      <c r="A4" s="230"/>
      <c r="B4" s="126" t="s">
        <v>188</v>
      </c>
      <c r="C4" s="113">
        <v>1144</v>
      </c>
      <c r="D4" s="113">
        <v>1199</v>
      </c>
      <c r="E4" s="113">
        <v>1284</v>
      </c>
      <c r="F4" s="113">
        <v>1330</v>
      </c>
      <c r="G4" s="113">
        <v>1378</v>
      </c>
      <c r="H4" s="113">
        <v>1318</v>
      </c>
      <c r="I4" s="113">
        <v>1258</v>
      </c>
      <c r="J4" s="113">
        <v>1382</v>
      </c>
      <c r="K4" s="113">
        <v>1279</v>
      </c>
      <c r="L4" s="113">
        <v>1391</v>
      </c>
    </row>
    <row r="5" spans="1:13" ht="18.95" customHeight="1">
      <c r="A5" s="230"/>
      <c r="B5" s="126" t="s">
        <v>181</v>
      </c>
      <c r="C5" s="113">
        <v>413</v>
      </c>
      <c r="D5" s="113">
        <v>431</v>
      </c>
      <c r="E5" s="113">
        <v>438</v>
      </c>
      <c r="F5" s="113">
        <v>456</v>
      </c>
      <c r="G5" s="113">
        <v>669</v>
      </c>
      <c r="H5" s="113">
        <v>548</v>
      </c>
      <c r="I5" s="113">
        <v>444</v>
      </c>
      <c r="J5" s="113">
        <v>549</v>
      </c>
      <c r="K5" s="113">
        <v>509</v>
      </c>
      <c r="L5" s="113">
        <v>597</v>
      </c>
    </row>
    <row r="6" spans="1:13" ht="18.95" customHeight="1">
      <c r="A6" s="230"/>
      <c r="B6" s="127" t="s">
        <v>182</v>
      </c>
      <c r="C6" s="113">
        <v>12</v>
      </c>
      <c r="D6" s="113">
        <v>28</v>
      </c>
      <c r="E6" s="113">
        <v>14</v>
      </c>
      <c r="F6" s="113">
        <v>14</v>
      </c>
      <c r="G6" s="113">
        <v>18</v>
      </c>
      <c r="H6" s="113">
        <v>16</v>
      </c>
      <c r="I6" s="113">
        <v>9</v>
      </c>
      <c r="J6" s="113">
        <v>22</v>
      </c>
      <c r="K6" s="113">
        <v>22</v>
      </c>
      <c r="L6" s="113">
        <v>30</v>
      </c>
    </row>
    <row r="7" spans="1:13" ht="18.95" customHeight="1">
      <c r="A7" s="230"/>
      <c r="B7" s="126" t="s">
        <v>186</v>
      </c>
      <c r="C7" s="113">
        <v>13</v>
      </c>
      <c r="D7" s="113">
        <v>4</v>
      </c>
      <c r="E7" s="113">
        <v>5</v>
      </c>
      <c r="F7" s="113">
        <v>3</v>
      </c>
      <c r="G7" s="113">
        <v>8</v>
      </c>
      <c r="H7" s="113">
        <v>11</v>
      </c>
      <c r="I7" s="113">
        <v>12</v>
      </c>
      <c r="J7" s="113">
        <v>18</v>
      </c>
      <c r="K7" s="113">
        <v>20</v>
      </c>
      <c r="L7" s="113">
        <v>27</v>
      </c>
    </row>
    <row r="8" spans="1:13" ht="18.95" customHeight="1">
      <c r="A8" s="231" t="s">
        <v>263</v>
      </c>
      <c r="B8" s="125" t="s">
        <v>262</v>
      </c>
      <c r="C8" s="113">
        <f t="shared" ref="C8:J8" si="0">SUM(C9,C14,C18,C19)</f>
        <v>1422</v>
      </c>
      <c r="D8" s="113">
        <f t="shared" si="0"/>
        <v>1607</v>
      </c>
      <c r="E8" s="113">
        <f t="shared" si="0"/>
        <v>1430</v>
      </c>
      <c r="F8" s="113">
        <f t="shared" si="0"/>
        <v>1543</v>
      </c>
      <c r="G8" s="113">
        <f t="shared" si="0"/>
        <v>1650</v>
      </c>
      <c r="H8" s="113">
        <f t="shared" si="0"/>
        <v>1781</v>
      </c>
      <c r="I8" s="113">
        <f t="shared" si="0"/>
        <v>1587</v>
      </c>
      <c r="J8" s="113">
        <f t="shared" si="0"/>
        <v>2098</v>
      </c>
      <c r="K8" s="113">
        <f>SUM(K9,K14,K18,K19)</f>
        <v>1602</v>
      </c>
      <c r="L8" s="113">
        <f>SUM(L9,L14,L18,L19)</f>
        <v>1881</v>
      </c>
    </row>
    <row r="9" spans="1:13" ht="18.95" customHeight="1">
      <c r="A9" s="231"/>
      <c r="B9" s="78" t="s">
        <v>256</v>
      </c>
      <c r="C9" s="113">
        <f t="shared" ref="C9:J9" si="1">SUM(C10:C13)</f>
        <v>1032</v>
      </c>
      <c r="D9" s="113">
        <f t="shared" si="1"/>
        <v>1196</v>
      </c>
      <c r="E9" s="113">
        <f t="shared" si="1"/>
        <v>1073</v>
      </c>
      <c r="F9" s="113">
        <f t="shared" si="1"/>
        <v>1178</v>
      </c>
      <c r="G9" s="113">
        <f t="shared" si="1"/>
        <v>1352</v>
      </c>
      <c r="H9" s="113">
        <f t="shared" si="1"/>
        <v>1345</v>
      </c>
      <c r="I9" s="113">
        <f t="shared" si="1"/>
        <v>1261</v>
      </c>
      <c r="J9" s="113">
        <f t="shared" si="1"/>
        <v>1495</v>
      </c>
      <c r="K9" s="113">
        <f>SUM(K10:K13)</f>
        <v>1176</v>
      </c>
      <c r="L9" s="113">
        <v>1375</v>
      </c>
    </row>
    <row r="10" spans="1:13" ht="18.95" customHeight="1">
      <c r="A10" s="231"/>
      <c r="B10" s="126" t="s">
        <v>185</v>
      </c>
      <c r="C10" s="113">
        <v>512</v>
      </c>
      <c r="D10" s="113">
        <v>585</v>
      </c>
      <c r="E10" s="113">
        <v>490</v>
      </c>
      <c r="F10" s="113">
        <v>549</v>
      </c>
      <c r="G10" s="113">
        <v>707</v>
      </c>
      <c r="H10" s="113">
        <v>637</v>
      </c>
      <c r="I10" s="113">
        <v>539</v>
      </c>
      <c r="J10" s="113">
        <v>663</v>
      </c>
      <c r="K10" s="113">
        <v>558</v>
      </c>
      <c r="L10" s="113">
        <v>716</v>
      </c>
    </row>
    <row r="11" spans="1:13" ht="18.95" customHeight="1">
      <c r="A11" s="231"/>
      <c r="B11" s="126" t="s">
        <v>184</v>
      </c>
      <c r="C11" s="113">
        <v>318</v>
      </c>
      <c r="D11" s="113">
        <v>393</v>
      </c>
      <c r="E11" s="113">
        <v>391</v>
      </c>
      <c r="F11" s="113">
        <v>378</v>
      </c>
      <c r="G11" s="113">
        <v>394</v>
      </c>
      <c r="H11" s="113">
        <v>498</v>
      </c>
      <c r="I11" s="113">
        <v>491</v>
      </c>
      <c r="J11" s="113">
        <v>550</v>
      </c>
      <c r="K11" s="113">
        <v>455</v>
      </c>
      <c r="L11" s="113">
        <v>449</v>
      </c>
    </row>
    <row r="12" spans="1:13" ht="18.95" customHeight="1">
      <c r="A12" s="231"/>
      <c r="B12" s="126" t="s">
        <v>187</v>
      </c>
      <c r="C12" s="113">
        <v>138</v>
      </c>
      <c r="D12" s="113">
        <v>178</v>
      </c>
      <c r="E12" s="113">
        <v>168</v>
      </c>
      <c r="F12" s="113">
        <v>189</v>
      </c>
      <c r="G12" s="113">
        <v>194</v>
      </c>
      <c r="H12" s="113">
        <v>170</v>
      </c>
      <c r="I12" s="113">
        <v>193</v>
      </c>
      <c r="J12" s="113">
        <v>217</v>
      </c>
      <c r="K12" s="113">
        <v>131</v>
      </c>
      <c r="L12" s="113">
        <v>169</v>
      </c>
    </row>
    <row r="13" spans="1:13" ht="18.95" customHeight="1">
      <c r="A13" s="231"/>
      <c r="B13" s="126" t="s">
        <v>183</v>
      </c>
      <c r="C13" s="113">
        <v>64</v>
      </c>
      <c r="D13" s="113">
        <v>40</v>
      </c>
      <c r="E13" s="113">
        <v>24</v>
      </c>
      <c r="F13" s="113">
        <v>62</v>
      </c>
      <c r="G13" s="113">
        <v>57</v>
      </c>
      <c r="H13" s="113">
        <v>40</v>
      </c>
      <c r="I13" s="113">
        <v>38</v>
      </c>
      <c r="J13" s="113">
        <v>65</v>
      </c>
      <c r="K13" s="113">
        <v>32</v>
      </c>
      <c r="L13" s="113">
        <v>41</v>
      </c>
    </row>
    <row r="14" spans="1:13" ht="18.95" customHeight="1">
      <c r="A14" s="231"/>
      <c r="B14" s="78" t="s">
        <v>257</v>
      </c>
      <c r="C14" s="113">
        <v>8</v>
      </c>
      <c r="D14" s="113">
        <v>6</v>
      </c>
      <c r="E14" s="113">
        <v>9</v>
      </c>
      <c r="F14" s="113">
        <v>2</v>
      </c>
      <c r="G14" s="113">
        <v>3</v>
      </c>
      <c r="H14" s="113">
        <v>12</v>
      </c>
      <c r="I14" s="113">
        <v>10</v>
      </c>
      <c r="J14" s="113">
        <v>19</v>
      </c>
      <c r="K14" s="113">
        <f>SUM(K15:K17)</f>
        <v>17</v>
      </c>
      <c r="L14" s="113">
        <v>27</v>
      </c>
    </row>
    <row r="15" spans="1:13" ht="18.95" customHeight="1">
      <c r="A15" s="231"/>
      <c r="B15" s="126" t="s">
        <v>185</v>
      </c>
      <c r="C15" s="113" t="s">
        <v>0</v>
      </c>
      <c r="D15" s="113">
        <v>2</v>
      </c>
      <c r="E15" s="113">
        <v>2</v>
      </c>
      <c r="F15" s="113">
        <v>1</v>
      </c>
      <c r="G15" s="113" t="s">
        <v>0</v>
      </c>
      <c r="H15" s="113">
        <v>4</v>
      </c>
      <c r="I15" s="113">
        <v>3</v>
      </c>
      <c r="J15" s="113">
        <v>3</v>
      </c>
      <c r="K15" s="113">
        <v>4</v>
      </c>
      <c r="L15" s="113">
        <v>11</v>
      </c>
    </row>
    <row r="16" spans="1:13" ht="18.95" customHeight="1">
      <c r="A16" s="231"/>
      <c r="B16" s="126" t="s">
        <v>184</v>
      </c>
      <c r="C16" s="113">
        <v>5</v>
      </c>
      <c r="D16" s="113">
        <v>1</v>
      </c>
      <c r="E16" s="113">
        <v>3</v>
      </c>
      <c r="F16" s="113" t="s">
        <v>0</v>
      </c>
      <c r="G16" s="113">
        <v>1</v>
      </c>
      <c r="H16" s="113">
        <v>4</v>
      </c>
      <c r="I16" s="113">
        <v>1</v>
      </c>
      <c r="J16" s="113">
        <v>5</v>
      </c>
      <c r="K16" s="113">
        <v>6</v>
      </c>
      <c r="L16" s="113">
        <v>7</v>
      </c>
    </row>
    <row r="17" spans="1:255" ht="18.95" customHeight="1">
      <c r="A17" s="231"/>
      <c r="B17" s="126" t="s">
        <v>183</v>
      </c>
      <c r="C17" s="113">
        <v>3</v>
      </c>
      <c r="D17" s="113">
        <v>3</v>
      </c>
      <c r="E17" s="113">
        <v>4</v>
      </c>
      <c r="F17" s="113">
        <v>1</v>
      </c>
      <c r="G17" s="113">
        <v>2</v>
      </c>
      <c r="H17" s="113">
        <v>4</v>
      </c>
      <c r="I17" s="113">
        <v>6</v>
      </c>
      <c r="J17" s="113">
        <v>11</v>
      </c>
      <c r="K17" s="113">
        <v>7</v>
      </c>
      <c r="L17" s="113">
        <v>9</v>
      </c>
    </row>
    <row r="18" spans="1:255" ht="18.95" customHeight="1">
      <c r="A18" s="231"/>
      <c r="B18" s="128" t="s">
        <v>258</v>
      </c>
      <c r="C18" s="113">
        <v>16</v>
      </c>
      <c r="D18" s="113">
        <v>24</v>
      </c>
      <c r="E18" s="113">
        <v>13</v>
      </c>
      <c r="F18" s="113">
        <v>22</v>
      </c>
      <c r="G18" s="113">
        <v>13</v>
      </c>
      <c r="H18" s="113">
        <v>17</v>
      </c>
      <c r="I18" s="113">
        <v>14</v>
      </c>
      <c r="J18" s="113">
        <v>17</v>
      </c>
      <c r="K18" s="113">
        <v>23</v>
      </c>
      <c r="L18" s="113">
        <v>28</v>
      </c>
    </row>
    <row r="19" spans="1:255" ht="18.95" customHeight="1">
      <c r="A19" s="231"/>
      <c r="B19" s="78" t="s">
        <v>259</v>
      </c>
      <c r="C19" s="113">
        <f t="shared" ref="C19:J19" si="2">SUM(C20:C22)</f>
        <v>366</v>
      </c>
      <c r="D19" s="113">
        <f t="shared" si="2"/>
        <v>381</v>
      </c>
      <c r="E19" s="113">
        <f t="shared" si="2"/>
        <v>335</v>
      </c>
      <c r="F19" s="113">
        <f t="shared" si="2"/>
        <v>341</v>
      </c>
      <c r="G19" s="113">
        <f t="shared" si="2"/>
        <v>282</v>
      </c>
      <c r="H19" s="113">
        <f t="shared" si="2"/>
        <v>407</v>
      </c>
      <c r="I19" s="113">
        <f t="shared" si="2"/>
        <v>302</v>
      </c>
      <c r="J19" s="113">
        <f t="shared" si="2"/>
        <v>567</v>
      </c>
      <c r="K19" s="113">
        <f>SUM(K20:K22)</f>
        <v>386</v>
      </c>
      <c r="L19" s="113">
        <v>451</v>
      </c>
    </row>
    <row r="20" spans="1:255" ht="18.95" customHeight="1">
      <c r="A20" s="231"/>
      <c r="B20" s="126" t="s">
        <v>179</v>
      </c>
      <c r="C20" s="113">
        <v>275</v>
      </c>
      <c r="D20" s="113">
        <v>289</v>
      </c>
      <c r="E20" s="113">
        <v>262</v>
      </c>
      <c r="F20" s="113">
        <v>244</v>
      </c>
      <c r="G20" s="113">
        <v>200</v>
      </c>
      <c r="H20" s="113">
        <v>303</v>
      </c>
      <c r="I20" s="113">
        <v>210</v>
      </c>
      <c r="J20" s="113">
        <v>434</v>
      </c>
      <c r="K20" s="113">
        <v>265</v>
      </c>
      <c r="L20" s="113">
        <v>295</v>
      </c>
    </row>
    <row r="21" spans="1:255" s="19" customFormat="1" ht="18.95" customHeight="1">
      <c r="A21" s="231"/>
      <c r="B21" s="126" t="s">
        <v>180</v>
      </c>
      <c r="C21" s="113">
        <v>47</v>
      </c>
      <c r="D21" s="113">
        <v>45</v>
      </c>
      <c r="E21" s="113">
        <v>33</v>
      </c>
      <c r="F21" s="113">
        <v>59</v>
      </c>
      <c r="G21" s="113">
        <v>53</v>
      </c>
      <c r="H21" s="113">
        <v>61</v>
      </c>
      <c r="I21" s="113">
        <v>59</v>
      </c>
      <c r="J21" s="113">
        <v>73</v>
      </c>
      <c r="K21" s="113">
        <v>80</v>
      </c>
      <c r="L21" s="113">
        <v>92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19" customFormat="1" ht="18.95" customHeight="1">
      <c r="A22" s="232"/>
      <c r="B22" s="129" t="s">
        <v>178</v>
      </c>
      <c r="C22" s="130">
        <v>44</v>
      </c>
      <c r="D22" s="130">
        <v>47</v>
      </c>
      <c r="E22" s="130">
        <v>40</v>
      </c>
      <c r="F22" s="130">
        <v>38</v>
      </c>
      <c r="G22" s="130">
        <v>29</v>
      </c>
      <c r="H22" s="130">
        <v>43</v>
      </c>
      <c r="I22" s="130">
        <v>33</v>
      </c>
      <c r="J22" s="130">
        <v>60</v>
      </c>
      <c r="K22" s="130">
        <v>41</v>
      </c>
      <c r="L22" s="130">
        <v>64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131" customFormat="1" ht="14.25">
      <c r="A23" s="233" t="s">
        <v>264</v>
      </c>
      <c r="B23" s="233"/>
      <c r="C23" s="233"/>
    </row>
  </sheetData>
  <sortState ref="B20:L21">
    <sortCondition descending="1" ref="L20:L21"/>
  </sortState>
  <mergeCells count="4">
    <mergeCell ref="A3:A7"/>
    <mergeCell ref="A8:A22"/>
    <mergeCell ref="A23:C23"/>
    <mergeCell ref="A1:L1"/>
  </mergeCells>
  <phoneticPr fontId="3" type="noConversion"/>
  <hyperlinks>
    <hyperlink ref="M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5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3"/>
  <sheetViews>
    <sheetView showGridLines="0" zoomScale="90" zoomScaleNormal="90" workbookViewId="0">
      <selection activeCell="E18" sqref="E18"/>
    </sheetView>
  </sheetViews>
  <sheetFormatPr defaultColWidth="8.875" defaultRowHeight="15.75"/>
  <cols>
    <col min="1" max="1" width="30" style="8" customWidth="1"/>
    <col min="2" max="11" width="9.625" style="8" customWidth="1"/>
    <col min="12" max="12" width="12.625" style="8" bestFit="1" customWidth="1"/>
    <col min="13" max="256" width="8.875" style="8"/>
    <col min="257" max="257" width="24.375" style="8" customWidth="1"/>
    <col min="258" max="267" width="9.625" style="8" customWidth="1"/>
    <col min="268" max="512" width="8.875" style="8"/>
    <col min="513" max="513" width="24.375" style="8" customWidth="1"/>
    <col min="514" max="523" width="9.625" style="8" customWidth="1"/>
    <col min="524" max="768" width="8.875" style="8"/>
    <col min="769" max="769" width="24.375" style="8" customWidth="1"/>
    <col min="770" max="779" width="9.625" style="8" customWidth="1"/>
    <col min="780" max="1024" width="8.875" style="8"/>
    <col min="1025" max="1025" width="24.375" style="8" customWidth="1"/>
    <col min="1026" max="1035" width="9.625" style="8" customWidth="1"/>
    <col min="1036" max="1280" width="8.875" style="8"/>
    <col min="1281" max="1281" width="24.375" style="8" customWidth="1"/>
    <col min="1282" max="1291" width="9.625" style="8" customWidth="1"/>
    <col min="1292" max="1536" width="8.875" style="8"/>
    <col min="1537" max="1537" width="24.375" style="8" customWidth="1"/>
    <col min="1538" max="1547" width="9.625" style="8" customWidth="1"/>
    <col min="1548" max="1792" width="8.875" style="8"/>
    <col min="1793" max="1793" width="24.375" style="8" customWidth="1"/>
    <col min="1794" max="1803" width="9.625" style="8" customWidth="1"/>
    <col min="1804" max="2048" width="8.875" style="8"/>
    <col min="2049" max="2049" width="24.375" style="8" customWidth="1"/>
    <col min="2050" max="2059" width="9.625" style="8" customWidth="1"/>
    <col min="2060" max="2304" width="8.875" style="8"/>
    <col min="2305" max="2305" width="24.375" style="8" customWidth="1"/>
    <col min="2306" max="2315" width="9.625" style="8" customWidth="1"/>
    <col min="2316" max="2560" width="8.875" style="8"/>
    <col min="2561" max="2561" width="24.375" style="8" customWidth="1"/>
    <col min="2562" max="2571" width="9.625" style="8" customWidth="1"/>
    <col min="2572" max="2816" width="8.875" style="8"/>
    <col min="2817" max="2817" width="24.375" style="8" customWidth="1"/>
    <col min="2818" max="2827" width="9.625" style="8" customWidth="1"/>
    <col min="2828" max="3072" width="8.875" style="8"/>
    <col min="3073" max="3073" width="24.375" style="8" customWidth="1"/>
    <col min="3074" max="3083" width="9.625" style="8" customWidth="1"/>
    <col min="3084" max="3328" width="8.875" style="8"/>
    <col min="3329" max="3329" width="24.375" style="8" customWidth="1"/>
    <col min="3330" max="3339" width="9.625" style="8" customWidth="1"/>
    <col min="3340" max="3584" width="8.875" style="8"/>
    <col min="3585" max="3585" width="24.375" style="8" customWidth="1"/>
    <col min="3586" max="3595" width="9.625" style="8" customWidth="1"/>
    <col min="3596" max="3840" width="8.875" style="8"/>
    <col min="3841" max="3841" width="24.375" style="8" customWidth="1"/>
    <col min="3842" max="3851" width="9.625" style="8" customWidth="1"/>
    <col min="3852" max="4096" width="8.875" style="8"/>
    <col min="4097" max="4097" width="24.375" style="8" customWidth="1"/>
    <col min="4098" max="4107" width="9.625" style="8" customWidth="1"/>
    <col min="4108" max="4352" width="8.875" style="8"/>
    <col min="4353" max="4353" width="24.375" style="8" customWidth="1"/>
    <col min="4354" max="4363" width="9.625" style="8" customWidth="1"/>
    <col min="4364" max="4608" width="8.875" style="8"/>
    <col min="4609" max="4609" width="24.375" style="8" customWidth="1"/>
    <col min="4610" max="4619" width="9.625" style="8" customWidth="1"/>
    <col min="4620" max="4864" width="8.875" style="8"/>
    <col min="4865" max="4865" width="24.375" style="8" customWidth="1"/>
    <col min="4866" max="4875" width="9.625" style="8" customWidth="1"/>
    <col min="4876" max="5120" width="8.875" style="8"/>
    <col min="5121" max="5121" width="24.375" style="8" customWidth="1"/>
    <col min="5122" max="5131" width="9.625" style="8" customWidth="1"/>
    <col min="5132" max="5376" width="8.875" style="8"/>
    <col min="5377" max="5377" width="24.375" style="8" customWidth="1"/>
    <col min="5378" max="5387" width="9.625" style="8" customWidth="1"/>
    <col min="5388" max="5632" width="8.875" style="8"/>
    <col min="5633" max="5633" width="24.375" style="8" customWidth="1"/>
    <col min="5634" max="5643" width="9.625" style="8" customWidth="1"/>
    <col min="5644" max="5888" width="8.875" style="8"/>
    <col min="5889" max="5889" width="24.375" style="8" customWidth="1"/>
    <col min="5890" max="5899" width="9.625" style="8" customWidth="1"/>
    <col min="5900" max="6144" width="8.875" style="8"/>
    <col min="6145" max="6145" width="24.375" style="8" customWidth="1"/>
    <col min="6146" max="6155" width="9.625" style="8" customWidth="1"/>
    <col min="6156" max="6400" width="8.875" style="8"/>
    <col min="6401" max="6401" width="24.375" style="8" customWidth="1"/>
    <col min="6402" max="6411" width="9.625" style="8" customWidth="1"/>
    <col min="6412" max="6656" width="8.875" style="8"/>
    <col min="6657" max="6657" width="24.375" style="8" customWidth="1"/>
    <col min="6658" max="6667" width="9.625" style="8" customWidth="1"/>
    <col min="6668" max="6912" width="8.875" style="8"/>
    <col min="6913" max="6913" width="24.375" style="8" customWidth="1"/>
    <col min="6914" max="6923" width="9.625" style="8" customWidth="1"/>
    <col min="6924" max="7168" width="8.875" style="8"/>
    <col min="7169" max="7169" width="24.375" style="8" customWidth="1"/>
    <col min="7170" max="7179" width="9.625" style="8" customWidth="1"/>
    <col min="7180" max="7424" width="8.875" style="8"/>
    <col min="7425" max="7425" width="24.375" style="8" customWidth="1"/>
    <col min="7426" max="7435" width="9.625" style="8" customWidth="1"/>
    <col min="7436" max="7680" width="8.875" style="8"/>
    <col min="7681" max="7681" width="24.375" style="8" customWidth="1"/>
    <col min="7682" max="7691" width="9.625" style="8" customWidth="1"/>
    <col min="7692" max="7936" width="8.875" style="8"/>
    <col min="7937" max="7937" width="24.375" style="8" customWidth="1"/>
    <col min="7938" max="7947" width="9.625" style="8" customWidth="1"/>
    <col min="7948" max="8192" width="8.875" style="8"/>
    <col min="8193" max="8193" width="24.375" style="8" customWidth="1"/>
    <col min="8194" max="8203" width="9.625" style="8" customWidth="1"/>
    <col min="8204" max="8448" width="8.875" style="8"/>
    <col min="8449" max="8449" width="24.375" style="8" customWidth="1"/>
    <col min="8450" max="8459" width="9.625" style="8" customWidth="1"/>
    <col min="8460" max="8704" width="8.875" style="8"/>
    <col min="8705" max="8705" width="24.375" style="8" customWidth="1"/>
    <col min="8706" max="8715" width="9.625" style="8" customWidth="1"/>
    <col min="8716" max="8960" width="8.875" style="8"/>
    <col min="8961" max="8961" width="24.375" style="8" customWidth="1"/>
    <col min="8962" max="8971" width="9.625" style="8" customWidth="1"/>
    <col min="8972" max="9216" width="8.875" style="8"/>
    <col min="9217" max="9217" width="24.375" style="8" customWidth="1"/>
    <col min="9218" max="9227" width="9.625" style="8" customWidth="1"/>
    <col min="9228" max="9472" width="8.875" style="8"/>
    <col min="9473" max="9473" width="24.375" style="8" customWidth="1"/>
    <col min="9474" max="9483" width="9.625" style="8" customWidth="1"/>
    <col min="9484" max="9728" width="8.875" style="8"/>
    <col min="9729" max="9729" width="24.375" style="8" customWidth="1"/>
    <col min="9730" max="9739" width="9.625" style="8" customWidth="1"/>
    <col min="9740" max="9984" width="8.875" style="8"/>
    <col min="9985" max="9985" width="24.375" style="8" customWidth="1"/>
    <col min="9986" max="9995" width="9.625" style="8" customWidth="1"/>
    <col min="9996" max="10240" width="8.875" style="8"/>
    <col min="10241" max="10241" width="24.375" style="8" customWidth="1"/>
    <col min="10242" max="10251" width="9.625" style="8" customWidth="1"/>
    <col min="10252" max="10496" width="8.875" style="8"/>
    <col min="10497" max="10497" width="24.375" style="8" customWidth="1"/>
    <col min="10498" max="10507" width="9.625" style="8" customWidth="1"/>
    <col min="10508" max="10752" width="8.875" style="8"/>
    <col min="10753" max="10753" width="24.375" style="8" customWidth="1"/>
    <col min="10754" max="10763" width="9.625" style="8" customWidth="1"/>
    <col min="10764" max="11008" width="8.875" style="8"/>
    <col min="11009" max="11009" width="24.375" style="8" customWidth="1"/>
    <col min="11010" max="11019" width="9.625" style="8" customWidth="1"/>
    <col min="11020" max="11264" width="8.875" style="8"/>
    <col min="11265" max="11265" width="24.375" style="8" customWidth="1"/>
    <col min="11266" max="11275" width="9.625" style="8" customWidth="1"/>
    <col min="11276" max="11520" width="8.875" style="8"/>
    <col min="11521" max="11521" width="24.375" style="8" customWidth="1"/>
    <col min="11522" max="11531" width="9.625" style="8" customWidth="1"/>
    <col min="11532" max="11776" width="8.875" style="8"/>
    <col min="11777" max="11777" width="24.375" style="8" customWidth="1"/>
    <col min="11778" max="11787" width="9.625" style="8" customWidth="1"/>
    <col min="11788" max="12032" width="8.875" style="8"/>
    <col min="12033" max="12033" width="24.375" style="8" customWidth="1"/>
    <col min="12034" max="12043" width="9.625" style="8" customWidth="1"/>
    <col min="12044" max="12288" width="8.875" style="8"/>
    <col min="12289" max="12289" width="24.375" style="8" customWidth="1"/>
    <col min="12290" max="12299" width="9.625" style="8" customWidth="1"/>
    <col min="12300" max="12544" width="8.875" style="8"/>
    <col min="12545" max="12545" width="24.375" style="8" customWidth="1"/>
    <col min="12546" max="12555" width="9.625" style="8" customWidth="1"/>
    <col min="12556" max="12800" width="8.875" style="8"/>
    <col min="12801" max="12801" width="24.375" style="8" customWidth="1"/>
    <col min="12802" max="12811" width="9.625" style="8" customWidth="1"/>
    <col min="12812" max="13056" width="8.875" style="8"/>
    <col min="13057" max="13057" width="24.375" style="8" customWidth="1"/>
    <col min="13058" max="13067" width="9.625" style="8" customWidth="1"/>
    <col min="13068" max="13312" width="8.875" style="8"/>
    <col min="13313" max="13313" width="24.375" style="8" customWidth="1"/>
    <col min="13314" max="13323" width="9.625" style="8" customWidth="1"/>
    <col min="13324" max="13568" width="8.875" style="8"/>
    <col min="13569" max="13569" width="24.375" style="8" customWidth="1"/>
    <col min="13570" max="13579" width="9.625" style="8" customWidth="1"/>
    <col min="13580" max="13824" width="8.875" style="8"/>
    <col min="13825" max="13825" width="24.375" style="8" customWidth="1"/>
    <col min="13826" max="13835" width="9.625" style="8" customWidth="1"/>
    <col min="13836" max="14080" width="8.875" style="8"/>
    <col min="14081" max="14081" width="24.375" style="8" customWidth="1"/>
    <col min="14082" max="14091" width="9.625" style="8" customWidth="1"/>
    <col min="14092" max="14336" width="8.875" style="8"/>
    <col min="14337" max="14337" width="24.375" style="8" customWidth="1"/>
    <col min="14338" max="14347" width="9.625" style="8" customWidth="1"/>
    <col min="14348" max="14592" width="8.875" style="8"/>
    <col min="14593" max="14593" width="24.375" style="8" customWidth="1"/>
    <col min="14594" max="14603" width="9.625" style="8" customWidth="1"/>
    <col min="14604" max="14848" width="8.875" style="8"/>
    <col min="14849" max="14849" width="24.375" style="8" customWidth="1"/>
    <col min="14850" max="14859" width="9.625" style="8" customWidth="1"/>
    <col min="14860" max="15104" width="8.875" style="8"/>
    <col min="15105" max="15105" width="24.375" style="8" customWidth="1"/>
    <col min="15106" max="15115" width="9.625" style="8" customWidth="1"/>
    <col min="15116" max="15360" width="8.875" style="8"/>
    <col min="15361" max="15361" width="24.375" style="8" customWidth="1"/>
    <col min="15362" max="15371" width="9.625" style="8" customWidth="1"/>
    <col min="15372" max="15616" width="8.875" style="8"/>
    <col min="15617" max="15617" width="24.375" style="8" customWidth="1"/>
    <col min="15618" max="15627" width="9.625" style="8" customWidth="1"/>
    <col min="15628" max="15872" width="8.875" style="8"/>
    <col min="15873" max="15873" width="24.375" style="8" customWidth="1"/>
    <col min="15874" max="15883" width="9.625" style="8" customWidth="1"/>
    <col min="15884" max="16128" width="8.875" style="8"/>
    <col min="16129" max="16129" width="24.375" style="8" customWidth="1"/>
    <col min="16130" max="16139" width="9.625" style="8" customWidth="1"/>
    <col min="16140" max="16384" width="8.875" style="8"/>
  </cols>
  <sheetData>
    <row r="1" spans="1:17" s="31" customFormat="1" ht="20.25">
      <c r="A1" s="235" t="s">
        <v>335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165" t="s">
        <v>447</v>
      </c>
    </row>
    <row r="2" spans="1:17">
      <c r="A2" s="19"/>
      <c r="B2" s="9"/>
      <c r="C2" s="9"/>
      <c r="D2" s="9"/>
      <c r="E2" s="9"/>
      <c r="F2" s="9"/>
      <c r="G2" s="9"/>
      <c r="H2" s="9"/>
      <c r="I2" s="236" t="s">
        <v>265</v>
      </c>
      <c r="J2" s="236"/>
      <c r="K2" s="236"/>
    </row>
    <row r="3" spans="1:17" ht="30.75" customHeight="1">
      <c r="A3" s="23"/>
      <c r="B3" s="12" t="s">
        <v>196</v>
      </c>
      <c r="C3" s="12" t="s">
        <v>195</v>
      </c>
      <c r="D3" s="12" t="s">
        <v>194</v>
      </c>
      <c r="E3" s="12" t="s">
        <v>193</v>
      </c>
      <c r="F3" s="12" t="s">
        <v>192</v>
      </c>
      <c r="G3" s="12" t="s">
        <v>191</v>
      </c>
      <c r="H3" s="12" t="s">
        <v>190</v>
      </c>
      <c r="I3" s="12" t="s">
        <v>189</v>
      </c>
      <c r="J3" s="12" t="s">
        <v>309</v>
      </c>
      <c r="K3" s="12" t="s">
        <v>355</v>
      </c>
    </row>
    <row r="4" spans="1:17" s="48" customFormat="1" ht="27" customHeight="1">
      <c r="A4" s="46" t="s">
        <v>198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7" s="48" customFormat="1" ht="27" customHeight="1">
      <c r="A5" s="78" t="s">
        <v>266</v>
      </c>
      <c r="B5" s="47"/>
      <c r="C5" s="47"/>
      <c r="D5" s="47"/>
      <c r="E5" s="47"/>
      <c r="F5" s="47"/>
      <c r="G5" s="47"/>
      <c r="H5" s="47"/>
      <c r="I5" s="47"/>
      <c r="J5" s="47"/>
      <c r="O5" s="10"/>
      <c r="P5" s="10"/>
      <c r="Q5" s="10"/>
    </row>
    <row r="6" spans="1:17" ht="40.35" customHeight="1">
      <c r="A6" s="49" t="s">
        <v>267</v>
      </c>
      <c r="B6" s="16">
        <v>512</v>
      </c>
      <c r="C6" s="16">
        <v>585</v>
      </c>
      <c r="D6" s="16">
        <v>490</v>
      </c>
      <c r="E6" s="16">
        <v>549</v>
      </c>
      <c r="F6" s="16">
        <v>707</v>
      </c>
      <c r="G6" s="16">
        <v>637</v>
      </c>
      <c r="H6" s="50">
        <v>539</v>
      </c>
      <c r="I6" s="16">
        <v>663</v>
      </c>
      <c r="J6" s="16">
        <v>552</v>
      </c>
      <c r="K6" s="16">
        <v>716</v>
      </c>
    </row>
    <row r="7" spans="1:17" ht="40.35" customHeight="1">
      <c r="A7" s="49" t="s">
        <v>268</v>
      </c>
      <c r="B7" s="16">
        <v>650</v>
      </c>
      <c r="C7" s="16">
        <v>748</v>
      </c>
      <c r="D7" s="16">
        <v>588</v>
      </c>
      <c r="E7" s="16">
        <v>649</v>
      </c>
      <c r="F7" s="16">
        <v>932</v>
      </c>
      <c r="G7" s="16">
        <v>726</v>
      </c>
      <c r="H7" s="50">
        <v>652</v>
      </c>
      <c r="I7" s="16">
        <v>765</v>
      </c>
      <c r="J7" s="16">
        <v>651</v>
      </c>
      <c r="K7" s="16">
        <v>873</v>
      </c>
    </row>
    <row r="8" spans="1:17" ht="40.35" customHeight="1">
      <c r="A8" s="49" t="s">
        <v>269</v>
      </c>
      <c r="B8" s="246">
        <v>243145.11900000001</v>
      </c>
      <c r="C8" s="16">
        <v>329261.16499999998</v>
      </c>
      <c r="D8" s="16">
        <v>254860.16099999999</v>
      </c>
      <c r="E8" s="16">
        <v>349446.66600000003</v>
      </c>
      <c r="F8" s="16">
        <v>491346.83500000002</v>
      </c>
      <c r="G8" s="16">
        <v>387535.951</v>
      </c>
      <c r="H8" s="50">
        <v>300592.85700000002</v>
      </c>
      <c r="I8" s="16">
        <v>288164.84899999999</v>
      </c>
      <c r="J8" s="16">
        <v>266897.33</v>
      </c>
      <c r="K8" s="16">
        <v>332585.56</v>
      </c>
    </row>
    <row r="9" spans="1:17" ht="27" customHeight="1">
      <c r="A9" s="46" t="s">
        <v>197</v>
      </c>
      <c r="B9" s="51"/>
      <c r="C9" s="51"/>
      <c r="D9" s="51"/>
      <c r="E9" s="51"/>
      <c r="F9" s="51"/>
      <c r="G9" s="51"/>
      <c r="H9" s="51"/>
      <c r="I9" s="51"/>
      <c r="J9" s="51"/>
    </row>
    <row r="10" spans="1:17" ht="27" customHeight="1">
      <c r="A10" s="78" t="s">
        <v>270</v>
      </c>
      <c r="B10" s="51"/>
      <c r="C10" s="51"/>
      <c r="D10" s="51"/>
      <c r="E10" s="51"/>
      <c r="F10" s="51"/>
      <c r="G10" s="51"/>
      <c r="H10" s="51"/>
      <c r="I10" s="51"/>
      <c r="J10" s="51"/>
      <c r="K10" s="135"/>
    </row>
    <row r="11" spans="1:17" ht="40.35" customHeight="1">
      <c r="A11" s="49" t="s">
        <v>272</v>
      </c>
      <c r="B11" s="16" t="s">
        <v>0</v>
      </c>
      <c r="C11" s="16">
        <v>2</v>
      </c>
      <c r="D11" s="16">
        <v>2</v>
      </c>
      <c r="E11" s="16">
        <v>1</v>
      </c>
      <c r="F11" s="16" t="s">
        <v>0</v>
      </c>
      <c r="G11" s="16">
        <v>4</v>
      </c>
      <c r="H11" s="16">
        <v>3</v>
      </c>
      <c r="I11" s="16">
        <v>3</v>
      </c>
      <c r="J11" s="16">
        <v>4</v>
      </c>
      <c r="K11" s="16">
        <v>11</v>
      </c>
    </row>
    <row r="12" spans="1:17" ht="40.35" customHeight="1">
      <c r="A12" s="52" t="s">
        <v>269</v>
      </c>
      <c r="B12" s="36" t="s">
        <v>0</v>
      </c>
      <c r="C12" s="36">
        <v>823.16399999999999</v>
      </c>
      <c r="D12" s="36">
        <v>272.24200000000002</v>
      </c>
      <c r="E12" s="36">
        <v>200</v>
      </c>
      <c r="F12" s="36" t="s">
        <v>0</v>
      </c>
      <c r="G12" s="36">
        <v>1400</v>
      </c>
      <c r="H12" s="36">
        <v>1000</v>
      </c>
      <c r="I12" s="36">
        <v>900</v>
      </c>
      <c r="J12" s="36">
        <v>850</v>
      </c>
      <c r="K12" s="36">
        <v>2509.2339999999999</v>
      </c>
    </row>
    <row r="13" spans="1:17" ht="16.5">
      <c r="A13" s="79" t="s">
        <v>271</v>
      </c>
      <c r="L13" s="133"/>
    </row>
  </sheetData>
  <mergeCells count="2">
    <mergeCell ref="A1:K1"/>
    <mergeCell ref="I2:K2"/>
  </mergeCells>
  <phoneticPr fontId="3" type="noConversion"/>
  <hyperlinks>
    <hyperlink ref="L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"/>
  <sheetViews>
    <sheetView showGridLines="0" zoomScale="90" zoomScaleNormal="90" workbookViewId="0">
      <selection activeCell="E20" sqref="E20"/>
    </sheetView>
  </sheetViews>
  <sheetFormatPr defaultColWidth="8.875" defaultRowHeight="15.75"/>
  <cols>
    <col min="1" max="1" width="11.5" style="8" customWidth="1"/>
    <col min="2" max="7" width="17.625" style="8" customWidth="1"/>
    <col min="8" max="8" width="12.625" style="8" bestFit="1" customWidth="1"/>
    <col min="9" max="255" width="8.875" style="8"/>
    <col min="256" max="256" width="11.5" style="8" customWidth="1"/>
    <col min="257" max="257" width="3.125" style="8" customWidth="1"/>
    <col min="258" max="263" width="17.625" style="8" customWidth="1"/>
    <col min="264" max="511" width="8.875" style="8"/>
    <col min="512" max="512" width="11.5" style="8" customWidth="1"/>
    <col min="513" max="513" width="3.125" style="8" customWidth="1"/>
    <col min="514" max="519" width="17.625" style="8" customWidth="1"/>
    <col min="520" max="767" width="8.875" style="8"/>
    <col min="768" max="768" width="11.5" style="8" customWidth="1"/>
    <col min="769" max="769" width="3.125" style="8" customWidth="1"/>
    <col min="770" max="775" width="17.625" style="8" customWidth="1"/>
    <col min="776" max="1023" width="8.875" style="8"/>
    <col min="1024" max="1024" width="11.5" style="8" customWidth="1"/>
    <col min="1025" max="1025" width="3.125" style="8" customWidth="1"/>
    <col min="1026" max="1031" width="17.625" style="8" customWidth="1"/>
    <col min="1032" max="1279" width="8.875" style="8"/>
    <col min="1280" max="1280" width="11.5" style="8" customWidth="1"/>
    <col min="1281" max="1281" width="3.125" style="8" customWidth="1"/>
    <col min="1282" max="1287" width="17.625" style="8" customWidth="1"/>
    <col min="1288" max="1535" width="8.875" style="8"/>
    <col min="1536" max="1536" width="11.5" style="8" customWidth="1"/>
    <col min="1537" max="1537" width="3.125" style="8" customWidth="1"/>
    <col min="1538" max="1543" width="17.625" style="8" customWidth="1"/>
    <col min="1544" max="1791" width="8.875" style="8"/>
    <col min="1792" max="1792" width="11.5" style="8" customWidth="1"/>
    <col min="1793" max="1793" width="3.125" style="8" customWidth="1"/>
    <col min="1794" max="1799" width="17.625" style="8" customWidth="1"/>
    <col min="1800" max="2047" width="8.875" style="8"/>
    <col min="2048" max="2048" width="11.5" style="8" customWidth="1"/>
    <col min="2049" max="2049" width="3.125" style="8" customWidth="1"/>
    <col min="2050" max="2055" width="17.625" style="8" customWidth="1"/>
    <col min="2056" max="2303" width="8.875" style="8"/>
    <col min="2304" max="2304" width="11.5" style="8" customWidth="1"/>
    <col min="2305" max="2305" width="3.125" style="8" customWidth="1"/>
    <col min="2306" max="2311" width="17.625" style="8" customWidth="1"/>
    <col min="2312" max="2559" width="8.875" style="8"/>
    <col min="2560" max="2560" width="11.5" style="8" customWidth="1"/>
    <col min="2561" max="2561" width="3.125" style="8" customWidth="1"/>
    <col min="2562" max="2567" width="17.625" style="8" customWidth="1"/>
    <col min="2568" max="2815" width="8.875" style="8"/>
    <col min="2816" max="2816" width="11.5" style="8" customWidth="1"/>
    <col min="2817" max="2817" width="3.125" style="8" customWidth="1"/>
    <col min="2818" max="2823" width="17.625" style="8" customWidth="1"/>
    <col min="2824" max="3071" width="8.875" style="8"/>
    <col min="3072" max="3072" width="11.5" style="8" customWidth="1"/>
    <col min="3073" max="3073" width="3.125" style="8" customWidth="1"/>
    <col min="3074" max="3079" width="17.625" style="8" customWidth="1"/>
    <col min="3080" max="3327" width="8.875" style="8"/>
    <col min="3328" max="3328" width="11.5" style="8" customWidth="1"/>
    <col min="3329" max="3329" width="3.125" style="8" customWidth="1"/>
    <col min="3330" max="3335" width="17.625" style="8" customWidth="1"/>
    <col min="3336" max="3583" width="8.875" style="8"/>
    <col min="3584" max="3584" width="11.5" style="8" customWidth="1"/>
    <col min="3585" max="3585" width="3.125" style="8" customWidth="1"/>
    <col min="3586" max="3591" width="17.625" style="8" customWidth="1"/>
    <col min="3592" max="3839" width="8.875" style="8"/>
    <col min="3840" max="3840" width="11.5" style="8" customWidth="1"/>
    <col min="3841" max="3841" width="3.125" style="8" customWidth="1"/>
    <col min="3842" max="3847" width="17.625" style="8" customWidth="1"/>
    <col min="3848" max="4095" width="8.875" style="8"/>
    <col min="4096" max="4096" width="11.5" style="8" customWidth="1"/>
    <col min="4097" max="4097" width="3.125" style="8" customWidth="1"/>
    <col min="4098" max="4103" width="17.625" style="8" customWidth="1"/>
    <col min="4104" max="4351" width="8.875" style="8"/>
    <col min="4352" max="4352" width="11.5" style="8" customWidth="1"/>
    <col min="4353" max="4353" width="3.125" style="8" customWidth="1"/>
    <col min="4354" max="4359" width="17.625" style="8" customWidth="1"/>
    <col min="4360" max="4607" width="8.875" style="8"/>
    <col min="4608" max="4608" width="11.5" style="8" customWidth="1"/>
    <col min="4609" max="4609" width="3.125" style="8" customWidth="1"/>
    <col min="4610" max="4615" width="17.625" style="8" customWidth="1"/>
    <col min="4616" max="4863" width="8.875" style="8"/>
    <col min="4864" max="4864" width="11.5" style="8" customWidth="1"/>
    <col min="4865" max="4865" width="3.125" style="8" customWidth="1"/>
    <col min="4866" max="4871" width="17.625" style="8" customWidth="1"/>
    <col min="4872" max="5119" width="8.875" style="8"/>
    <col min="5120" max="5120" width="11.5" style="8" customWidth="1"/>
    <col min="5121" max="5121" width="3.125" style="8" customWidth="1"/>
    <col min="5122" max="5127" width="17.625" style="8" customWidth="1"/>
    <col min="5128" max="5375" width="8.875" style="8"/>
    <col min="5376" max="5376" width="11.5" style="8" customWidth="1"/>
    <col min="5377" max="5377" width="3.125" style="8" customWidth="1"/>
    <col min="5378" max="5383" width="17.625" style="8" customWidth="1"/>
    <col min="5384" max="5631" width="8.875" style="8"/>
    <col min="5632" max="5632" width="11.5" style="8" customWidth="1"/>
    <col min="5633" max="5633" width="3.125" style="8" customWidth="1"/>
    <col min="5634" max="5639" width="17.625" style="8" customWidth="1"/>
    <col min="5640" max="5887" width="8.875" style="8"/>
    <col min="5888" max="5888" width="11.5" style="8" customWidth="1"/>
    <col min="5889" max="5889" width="3.125" style="8" customWidth="1"/>
    <col min="5890" max="5895" width="17.625" style="8" customWidth="1"/>
    <col min="5896" max="6143" width="8.875" style="8"/>
    <col min="6144" max="6144" width="11.5" style="8" customWidth="1"/>
    <col min="6145" max="6145" width="3.125" style="8" customWidth="1"/>
    <col min="6146" max="6151" width="17.625" style="8" customWidth="1"/>
    <col min="6152" max="6399" width="8.875" style="8"/>
    <col min="6400" max="6400" width="11.5" style="8" customWidth="1"/>
    <col min="6401" max="6401" width="3.125" style="8" customWidth="1"/>
    <col min="6402" max="6407" width="17.625" style="8" customWidth="1"/>
    <col min="6408" max="6655" width="8.875" style="8"/>
    <col min="6656" max="6656" width="11.5" style="8" customWidth="1"/>
    <col min="6657" max="6657" width="3.125" style="8" customWidth="1"/>
    <col min="6658" max="6663" width="17.625" style="8" customWidth="1"/>
    <col min="6664" max="6911" width="8.875" style="8"/>
    <col min="6912" max="6912" width="11.5" style="8" customWidth="1"/>
    <col min="6913" max="6913" width="3.125" style="8" customWidth="1"/>
    <col min="6914" max="6919" width="17.625" style="8" customWidth="1"/>
    <col min="6920" max="7167" width="8.875" style="8"/>
    <col min="7168" max="7168" width="11.5" style="8" customWidth="1"/>
    <col min="7169" max="7169" width="3.125" style="8" customWidth="1"/>
    <col min="7170" max="7175" width="17.625" style="8" customWidth="1"/>
    <col min="7176" max="7423" width="8.875" style="8"/>
    <col min="7424" max="7424" width="11.5" style="8" customWidth="1"/>
    <col min="7425" max="7425" width="3.125" style="8" customWidth="1"/>
    <col min="7426" max="7431" width="17.625" style="8" customWidth="1"/>
    <col min="7432" max="7679" width="8.875" style="8"/>
    <col min="7680" max="7680" width="11.5" style="8" customWidth="1"/>
    <col min="7681" max="7681" width="3.125" style="8" customWidth="1"/>
    <col min="7682" max="7687" width="17.625" style="8" customWidth="1"/>
    <col min="7688" max="7935" width="8.875" style="8"/>
    <col min="7936" max="7936" width="11.5" style="8" customWidth="1"/>
    <col min="7937" max="7937" width="3.125" style="8" customWidth="1"/>
    <col min="7938" max="7943" width="17.625" style="8" customWidth="1"/>
    <col min="7944" max="8191" width="8.875" style="8"/>
    <col min="8192" max="8192" width="11.5" style="8" customWidth="1"/>
    <col min="8193" max="8193" width="3.125" style="8" customWidth="1"/>
    <col min="8194" max="8199" width="17.625" style="8" customWidth="1"/>
    <col min="8200" max="8447" width="8.875" style="8"/>
    <col min="8448" max="8448" width="11.5" style="8" customWidth="1"/>
    <col min="8449" max="8449" width="3.125" style="8" customWidth="1"/>
    <col min="8450" max="8455" width="17.625" style="8" customWidth="1"/>
    <col min="8456" max="8703" width="8.875" style="8"/>
    <col min="8704" max="8704" width="11.5" style="8" customWidth="1"/>
    <col min="8705" max="8705" width="3.125" style="8" customWidth="1"/>
    <col min="8706" max="8711" width="17.625" style="8" customWidth="1"/>
    <col min="8712" max="8959" width="8.875" style="8"/>
    <col min="8960" max="8960" width="11.5" style="8" customWidth="1"/>
    <col min="8961" max="8961" width="3.125" style="8" customWidth="1"/>
    <col min="8962" max="8967" width="17.625" style="8" customWidth="1"/>
    <col min="8968" max="9215" width="8.875" style="8"/>
    <col min="9216" max="9216" width="11.5" style="8" customWidth="1"/>
    <col min="9217" max="9217" width="3.125" style="8" customWidth="1"/>
    <col min="9218" max="9223" width="17.625" style="8" customWidth="1"/>
    <col min="9224" max="9471" width="8.875" style="8"/>
    <col min="9472" max="9472" width="11.5" style="8" customWidth="1"/>
    <col min="9473" max="9473" width="3.125" style="8" customWidth="1"/>
    <col min="9474" max="9479" width="17.625" style="8" customWidth="1"/>
    <col min="9480" max="9727" width="8.875" style="8"/>
    <col min="9728" max="9728" width="11.5" style="8" customWidth="1"/>
    <col min="9729" max="9729" width="3.125" style="8" customWidth="1"/>
    <col min="9730" max="9735" width="17.625" style="8" customWidth="1"/>
    <col min="9736" max="9983" width="8.875" style="8"/>
    <col min="9984" max="9984" width="11.5" style="8" customWidth="1"/>
    <col min="9985" max="9985" width="3.125" style="8" customWidth="1"/>
    <col min="9986" max="9991" width="17.625" style="8" customWidth="1"/>
    <col min="9992" max="10239" width="8.875" style="8"/>
    <col min="10240" max="10240" width="11.5" style="8" customWidth="1"/>
    <col min="10241" max="10241" width="3.125" style="8" customWidth="1"/>
    <col min="10242" max="10247" width="17.625" style="8" customWidth="1"/>
    <col min="10248" max="10495" width="8.875" style="8"/>
    <col min="10496" max="10496" width="11.5" style="8" customWidth="1"/>
    <col min="10497" max="10497" width="3.125" style="8" customWidth="1"/>
    <col min="10498" max="10503" width="17.625" style="8" customWidth="1"/>
    <col min="10504" max="10751" width="8.875" style="8"/>
    <col min="10752" max="10752" width="11.5" style="8" customWidth="1"/>
    <col min="10753" max="10753" width="3.125" style="8" customWidth="1"/>
    <col min="10754" max="10759" width="17.625" style="8" customWidth="1"/>
    <col min="10760" max="11007" width="8.875" style="8"/>
    <col min="11008" max="11008" width="11.5" style="8" customWidth="1"/>
    <col min="11009" max="11009" width="3.125" style="8" customWidth="1"/>
    <col min="11010" max="11015" width="17.625" style="8" customWidth="1"/>
    <col min="11016" max="11263" width="8.875" style="8"/>
    <col min="11264" max="11264" width="11.5" style="8" customWidth="1"/>
    <col min="11265" max="11265" width="3.125" style="8" customWidth="1"/>
    <col min="11266" max="11271" width="17.625" style="8" customWidth="1"/>
    <col min="11272" max="11519" width="8.875" style="8"/>
    <col min="11520" max="11520" width="11.5" style="8" customWidth="1"/>
    <col min="11521" max="11521" width="3.125" style="8" customWidth="1"/>
    <col min="11522" max="11527" width="17.625" style="8" customWidth="1"/>
    <col min="11528" max="11775" width="8.875" style="8"/>
    <col min="11776" max="11776" width="11.5" style="8" customWidth="1"/>
    <col min="11777" max="11777" width="3.125" style="8" customWidth="1"/>
    <col min="11778" max="11783" width="17.625" style="8" customWidth="1"/>
    <col min="11784" max="12031" width="8.875" style="8"/>
    <col min="12032" max="12032" width="11.5" style="8" customWidth="1"/>
    <col min="12033" max="12033" width="3.125" style="8" customWidth="1"/>
    <col min="12034" max="12039" width="17.625" style="8" customWidth="1"/>
    <col min="12040" max="12287" width="8.875" style="8"/>
    <col min="12288" max="12288" width="11.5" style="8" customWidth="1"/>
    <col min="12289" max="12289" width="3.125" style="8" customWidth="1"/>
    <col min="12290" max="12295" width="17.625" style="8" customWidth="1"/>
    <col min="12296" max="12543" width="8.875" style="8"/>
    <col min="12544" max="12544" width="11.5" style="8" customWidth="1"/>
    <col min="12545" max="12545" width="3.125" style="8" customWidth="1"/>
    <col min="12546" max="12551" width="17.625" style="8" customWidth="1"/>
    <col min="12552" max="12799" width="8.875" style="8"/>
    <col min="12800" max="12800" width="11.5" style="8" customWidth="1"/>
    <col min="12801" max="12801" width="3.125" style="8" customWidth="1"/>
    <col min="12802" max="12807" width="17.625" style="8" customWidth="1"/>
    <col min="12808" max="13055" width="8.875" style="8"/>
    <col min="13056" max="13056" width="11.5" style="8" customWidth="1"/>
    <col min="13057" max="13057" width="3.125" style="8" customWidth="1"/>
    <col min="13058" max="13063" width="17.625" style="8" customWidth="1"/>
    <col min="13064" max="13311" width="8.875" style="8"/>
    <col min="13312" max="13312" width="11.5" style="8" customWidth="1"/>
    <col min="13313" max="13313" width="3.125" style="8" customWidth="1"/>
    <col min="13314" max="13319" width="17.625" style="8" customWidth="1"/>
    <col min="13320" max="13567" width="8.875" style="8"/>
    <col min="13568" max="13568" width="11.5" style="8" customWidth="1"/>
    <col min="13569" max="13569" width="3.125" style="8" customWidth="1"/>
    <col min="13570" max="13575" width="17.625" style="8" customWidth="1"/>
    <col min="13576" max="13823" width="8.875" style="8"/>
    <col min="13824" max="13824" width="11.5" style="8" customWidth="1"/>
    <col min="13825" max="13825" width="3.125" style="8" customWidth="1"/>
    <col min="13826" max="13831" width="17.625" style="8" customWidth="1"/>
    <col min="13832" max="14079" width="8.875" style="8"/>
    <col min="14080" max="14080" width="11.5" style="8" customWidth="1"/>
    <col min="14081" max="14081" width="3.125" style="8" customWidth="1"/>
    <col min="14082" max="14087" width="17.625" style="8" customWidth="1"/>
    <col min="14088" max="14335" width="8.875" style="8"/>
    <col min="14336" max="14336" width="11.5" style="8" customWidth="1"/>
    <col min="14337" max="14337" width="3.125" style="8" customWidth="1"/>
    <col min="14338" max="14343" width="17.625" style="8" customWidth="1"/>
    <col min="14344" max="14591" width="8.875" style="8"/>
    <col min="14592" max="14592" width="11.5" style="8" customWidth="1"/>
    <col min="14593" max="14593" width="3.125" style="8" customWidth="1"/>
    <col min="14594" max="14599" width="17.625" style="8" customWidth="1"/>
    <col min="14600" max="14847" width="8.875" style="8"/>
    <col min="14848" max="14848" width="11.5" style="8" customWidth="1"/>
    <col min="14849" max="14849" width="3.125" style="8" customWidth="1"/>
    <col min="14850" max="14855" width="17.625" style="8" customWidth="1"/>
    <col min="14856" max="15103" width="8.875" style="8"/>
    <col min="15104" max="15104" width="11.5" style="8" customWidth="1"/>
    <col min="15105" max="15105" width="3.125" style="8" customWidth="1"/>
    <col min="15106" max="15111" width="17.625" style="8" customWidth="1"/>
    <col min="15112" max="15359" width="8.875" style="8"/>
    <col min="15360" max="15360" width="11.5" style="8" customWidth="1"/>
    <col min="15361" max="15361" width="3.125" style="8" customWidth="1"/>
    <col min="15362" max="15367" width="17.625" style="8" customWidth="1"/>
    <col min="15368" max="15615" width="8.875" style="8"/>
    <col min="15616" max="15616" width="11.5" style="8" customWidth="1"/>
    <col min="15617" max="15617" width="3.125" style="8" customWidth="1"/>
    <col min="15618" max="15623" width="17.625" style="8" customWidth="1"/>
    <col min="15624" max="15871" width="8.875" style="8"/>
    <col min="15872" max="15872" width="11.5" style="8" customWidth="1"/>
    <col min="15873" max="15873" width="3.125" style="8" customWidth="1"/>
    <col min="15874" max="15879" width="17.625" style="8" customWidth="1"/>
    <col min="15880" max="16127" width="8.875" style="8"/>
    <col min="16128" max="16128" width="11.5" style="8" customWidth="1"/>
    <col min="16129" max="16129" width="3.125" style="8" customWidth="1"/>
    <col min="16130" max="16135" width="17.625" style="8" customWidth="1"/>
    <col min="16136" max="16384" width="8.875" style="8"/>
  </cols>
  <sheetData>
    <row r="1" spans="1:12" s="31" customFormat="1" ht="33.75" customHeight="1">
      <c r="A1" s="237" t="s">
        <v>450</v>
      </c>
      <c r="B1" s="237"/>
      <c r="C1" s="237"/>
      <c r="D1" s="237"/>
      <c r="E1" s="237"/>
      <c r="F1" s="237"/>
      <c r="G1" s="237"/>
      <c r="H1" s="165" t="s">
        <v>447</v>
      </c>
    </row>
    <row r="2" spans="1:12" ht="24.95" customHeight="1">
      <c r="A2" s="238"/>
      <c r="B2" s="240" t="s">
        <v>273</v>
      </c>
      <c r="C2" s="241"/>
      <c r="D2" s="14" t="s">
        <v>203</v>
      </c>
      <c r="E2" s="13"/>
      <c r="F2" s="13" t="s">
        <v>202</v>
      </c>
      <c r="G2" s="13"/>
    </row>
    <row r="3" spans="1:12" ht="24.95" customHeight="1">
      <c r="A3" s="239"/>
      <c r="B3" s="12" t="s">
        <v>201</v>
      </c>
      <c r="C3" s="12" t="s">
        <v>199</v>
      </c>
      <c r="D3" s="12" t="s">
        <v>201</v>
      </c>
      <c r="E3" s="12" t="s">
        <v>199</v>
      </c>
      <c r="F3" s="12" t="s">
        <v>201</v>
      </c>
      <c r="G3" s="12" t="s">
        <v>199</v>
      </c>
    </row>
    <row r="4" spans="1:12" ht="36.75" customHeight="1">
      <c r="A4" s="34" t="s">
        <v>196</v>
      </c>
      <c r="B4" s="42">
        <f t="shared" ref="B4:B13" si="0">SUM(D4,F4)</f>
        <v>1046</v>
      </c>
      <c r="C4" s="43">
        <f t="shared" ref="C4:C13" si="1">SUM(E4,G4)</f>
        <v>100</v>
      </c>
      <c r="D4" s="42">
        <v>452</v>
      </c>
      <c r="E4" s="43">
        <f t="shared" ref="E4:E13" si="2">D4/$B4*100</f>
        <v>43.212237093690248</v>
      </c>
      <c r="F4" s="42">
        <v>594</v>
      </c>
      <c r="G4" s="43">
        <f>F4/$B4*100</f>
        <v>56.787762906309744</v>
      </c>
      <c r="H4" s="11"/>
      <c r="L4" s="133"/>
    </row>
    <row r="5" spans="1:12" ht="36.75" customHeight="1">
      <c r="A5" s="34" t="s">
        <v>195</v>
      </c>
      <c r="B5" s="42">
        <f t="shared" si="0"/>
        <v>1208</v>
      </c>
      <c r="C5" s="43">
        <f t="shared" si="1"/>
        <v>100</v>
      </c>
      <c r="D5" s="42">
        <v>574</v>
      </c>
      <c r="E5" s="43">
        <f t="shared" si="2"/>
        <v>47.516556291390728</v>
      </c>
      <c r="F5" s="42">
        <v>634</v>
      </c>
      <c r="G5" s="43">
        <f t="shared" ref="G5:G13" si="3">F5/$B5*100</f>
        <v>52.483443708609265</v>
      </c>
      <c r="H5" s="11"/>
      <c r="L5" s="133"/>
    </row>
    <row r="6" spans="1:12" ht="36.75" customHeight="1">
      <c r="A6" s="34" t="s">
        <v>194</v>
      </c>
      <c r="B6" s="42">
        <f t="shared" si="0"/>
        <v>1080</v>
      </c>
      <c r="C6" s="43">
        <f t="shared" si="1"/>
        <v>100</v>
      </c>
      <c r="D6" s="42">
        <v>547</v>
      </c>
      <c r="E6" s="43">
        <f t="shared" si="2"/>
        <v>50.648148148148152</v>
      </c>
      <c r="F6" s="42">
        <v>533</v>
      </c>
      <c r="G6" s="43">
        <f t="shared" si="3"/>
        <v>49.351851851851855</v>
      </c>
      <c r="H6" s="11"/>
      <c r="L6" s="133"/>
    </row>
    <row r="7" spans="1:12" ht="36.75" customHeight="1">
      <c r="A7" s="34" t="s">
        <v>193</v>
      </c>
      <c r="B7" s="42">
        <f t="shared" si="0"/>
        <v>1188</v>
      </c>
      <c r="C7" s="43">
        <f t="shared" si="1"/>
        <v>100</v>
      </c>
      <c r="D7" s="42">
        <v>532</v>
      </c>
      <c r="E7" s="43">
        <f t="shared" si="2"/>
        <v>44.781144781144782</v>
      </c>
      <c r="F7" s="42">
        <v>656</v>
      </c>
      <c r="G7" s="43">
        <f t="shared" si="3"/>
        <v>55.218855218855225</v>
      </c>
      <c r="H7" s="11"/>
      <c r="L7" s="133"/>
    </row>
    <row r="8" spans="1:12" ht="36.75" customHeight="1">
      <c r="A8" s="34" t="s">
        <v>192</v>
      </c>
      <c r="B8" s="42">
        <f t="shared" si="0"/>
        <v>1373</v>
      </c>
      <c r="C8" s="43">
        <f t="shared" si="1"/>
        <v>100</v>
      </c>
      <c r="D8" s="42">
        <v>604</v>
      </c>
      <c r="E8" s="43">
        <f t="shared" si="2"/>
        <v>43.991260014566642</v>
      </c>
      <c r="F8" s="42">
        <v>769</v>
      </c>
      <c r="G8" s="43">
        <f t="shared" si="3"/>
        <v>56.008739985433351</v>
      </c>
      <c r="H8" s="11"/>
    </row>
    <row r="9" spans="1:12" ht="36.75" customHeight="1">
      <c r="A9" s="34" t="s">
        <v>191</v>
      </c>
      <c r="B9" s="42">
        <f t="shared" si="0"/>
        <v>1356</v>
      </c>
      <c r="C9" s="43">
        <f t="shared" si="1"/>
        <v>100</v>
      </c>
      <c r="D9" s="42">
        <v>609</v>
      </c>
      <c r="E9" s="43">
        <f t="shared" si="2"/>
        <v>44.911504424778755</v>
      </c>
      <c r="F9" s="42">
        <v>747</v>
      </c>
      <c r="G9" s="43">
        <f t="shared" si="3"/>
        <v>55.088495575221245</v>
      </c>
      <c r="H9" s="11"/>
      <c r="L9" s="133"/>
    </row>
    <row r="10" spans="1:12" ht="36.75" customHeight="1">
      <c r="A10" s="34" t="s">
        <v>190</v>
      </c>
      <c r="B10" s="42">
        <f t="shared" si="0"/>
        <v>1275</v>
      </c>
      <c r="C10" s="43">
        <f t="shared" si="1"/>
        <v>100</v>
      </c>
      <c r="D10" s="42">
        <v>549</v>
      </c>
      <c r="E10" s="43">
        <f t="shared" si="2"/>
        <v>43.058823529411768</v>
      </c>
      <c r="F10" s="42">
        <v>726</v>
      </c>
      <c r="G10" s="43">
        <f t="shared" si="3"/>
        <v>56.941176470588239</v>
      </c>
      <c r="H10" s="11"/>
      <c r="L10" s="133"/>
    </row>
    <row r="11" spans="1:12" ht="36.75" customHeight="1">
      <c r="A11" s="34" t="s">
        <v>189</v>
      </c>
      <c r="B11" s="42">
        <f t="shared" si="0"/>
        <v>1500</v>
      </c>
      <c r="C11" s="43">
        <f t="shared" si="1"/>
        <v>100</v>
      </c>
      <c r="D11" s="42">
        <v>663</v>
      </c>
      <c r="E11" s="43">
        <f t="shared" si="2"/>
        <v>44.2</v>
      </c>
      <c r="F11" s="42">
        <v>837</v>
      </c>
      <c r="G11" s="43">
        <f t="shared" si="3"/>
        <v>55.800000000000004</v>
      </c>
      <c r="H11" s="11"/>
      <c r="L11" s="133"/>
    </row>
    <row r="12" spans="1:12" ht="36.75" customHeight="1">
      <c r="A12" s="34" t="s">
        <v>309</v>
      </c>
      <c r="B12" s="42">
        <f t="shared" si="0"/>
        <v>1190</v>
      </c>
      <c r="C12" s="43">
        <f t="shared" si="1"/>
        <v>100</v>
      </c>
      <c r="D12" s="42">
        <v>504</v>
      </c>
      <c r="E12" s="43">
        <f t="shared" si="2"/>
        <v>42.352941176470587</v>
      </c>
      <c r="F12" s="42">
        <v>686</v>
      </c>
      <c r="G12" s="43">
        <f t="shared" si="3"/>
        <v>57.647058823529406</v>
      </c>
      <c r="H12" s="11"/>
      <c r="L12" s="133"/>
    </row>
    <row r="13" spans="1:12" ht="36.75" customHeight="1">
      <c r="A13" s="35" t="s">
        <v>349</v>
      </c>
      <c r="B13" s="15">
        <f t="shared" si="0"/>
        <v>1380</v>
      </c>
      <c r="C13" s="44">
        <f t="shared" si="1"/>
        <v>100</v>
      </c>
      <c r="D13" s="15">
        <v>576</v>
      </c>
      <c r="E13" s="44">
        <f t="shared" si="2"/>
        <v>41.739130434782609</v>
      </c>
      <c r="F13" s="15">
        <v>804</v>
      </c>
      <c r="G13" s="44">
        <f t="shared" si="3"/>
        <v>58.260869565217391</v>
      </c>
      <c r="H13" s="11"/>
      <c r="L13" s="133"/>
    </row>
    <row r="14" spans="1:12">
      <c r="A14" s="45" t="s">
        <v>274</v>
      </c>
    </row>
  </sheetData>
  <mergeCells count="3">
    <mergeCell ref="A1:G1"/>
    <mergeCell ref="A2:A3"/>
    <mergeCell ref="B2:C2"/>
  </mergeCells>
  <phoneticPr fontId="3" type="noConversion"/>
  <hyperlinks>
    <hyperlink ref="H1" location="本篇表次!A1" display="回本篇表次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99CB94CB91197445B96F548C8EA39553" ma:contentTypeVersion="10" ma:contentTypeDescription="建立新的文件。" ma:contentTypeScope="" ma:versionID="54d4b77404842950c11ab7daa010af32">
  <xsd:schema xmlns:xsd="http://www.w3.org/2001/XMLSchema" xmlns:xs="http://www.w3.org/2001/XMLSchema" xmlns:p="http://schemas.microsoft.com/office/2006/metadata/properties" xmlns:ns3="0b18f7c4-ce05-4010-99d6-62ac43eef436" targetNamespace="http://schemas.microsoft.com/office/2006/metadata/properties" ma:root="true" ma:fieldsID="e692d6cabbba95f295be0a55ba9b7ba4" ns3:_="">
    <xsd:import namespace="0b18f7c4-ce05-4010-99d6-62ac43eef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7c4-ce05-4010-99d6-62ac43eef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9E641F-BE91-4685-A150-239DF06AE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8f7c4-ce05-4010-99d6-62ac43eef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9E06D-B76F-42B7-A818-72C0E19F76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EBD7F3-4DDA-433B-A8BF-CE4B6DD115E4}">
  <ds:schemaRefs>
    <ds:schemaRef ds:uri="http://www.w3.org/XML/1998/namespace"/>
    <ds:schemaRef ds:uri="http://purl.org/dc/terms/"/>
    <ds:schemaRef ds:uri="0b18f7c4-ce05-4010-99d6-62ac43eef43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11</vt:i4>
      </vt:variant>
    </vt:vector>
  </HeadingPairs>
  <TitlesOfParts>
    <vt:vector size="25" baseType="lpstr">
      <vt:lpstr>本篇表次</vt:lpstr>
      <vt:lpstr>5-1-1</vt:lpstr>
      <vt:lpstr>5-1-2</vt:lpstr>
      <vt:lpstr>5-1-3</vt:lpstr>
      <vt:lpstr>5-2-1</vt:lpstr>
      <vt:lpstr>5-2-2</vt:lpstr>
      <vt:lpstr>5-3-1</vt:lpstr>
      <vt:lpstr>5-3-2</vt:lpstr>
      <vt:lpstr>5-3-3</vt:lpstr>
      <vt:lpstr>5-3-4</vt:lpstr>
      <vt:lpstr>5-3-5</vt:lpstr>
      <vt:lpstr>5-3-6</vt:lpstr>
      <vt:lpstr>5-3-7</vt:lpstr>
      <vt:lpstr>5-3-8</vt:lpstr>
      <vt:lpstr>'5-1-1'!Print_Area</vt:lpstr>
      <vt:lpstr>'5-1-2'!Print_Area</vt:lpstr>
      <vt:lpstr>'5-1-3'!Print_Area</vt:lpstr>
      <vt:lpstr>'5-2-1'!Print_Area</vt:lpstr>
      <vt:lpstr>'5-3-1'!Print_Area</vt:lpstr>
      <vt:lpstr>'5-3-2'!Print_Area</vt:lpstr>
      <vt:lpstr>'5-3-4'!Print_Area</vt:lpstr>
      <vt:lpstr>'5-3-5'!Print_Area</vt:lpstr>
      <vt:lpstr>'5-3-6'!Print_Area</vt:lpstr>
      <vt:lpstr>'5-3-7'!Print_Area</vt:lpstr>
      <vt:lpstr>'5-3-8'!Print_Area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蔡宜家</cp:lastModifiedBy>
  <cp:lastPrinted>2023-09-15T03:54:05Z</cp:lastPrinted>
  <dcterms:created xsi:type="dcterms:W3CDTF">2021-06-17T09:25:23Z</dcterms:created>
  <dcterms:modified xsi:type="dcterms:W3CDTF">2023-12-05T10:23:03Z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0x01010099CB94CB91197445B96F548C8EA39553</vt:lpwstr>
  </property>
</Properties>
</file>