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2年犯罪狀況及其分析\定稿\"/>
    </mc:Choice>
  </mc:AlternateContent>
  <bookViews>
    <workbookView xWindow="0" yWindow="0" windowWidth="14175" windowHeight="11040" tabRatio="893"/>
  </bookViews>
  <sheets>
    <sheet name="本篇表次" sheetId="76" r:id="rId1"/>
    <sheet name="2-1-1" sheetId="1" r:id="rId2"/>
    <sheet name="2-1-2" sheetId="2" r:id="rId3"/>
    <sheet name="2-1-3" sheetId="3" r:id="rId4"/>
    <sheet name="2-1-4" sheetId="4" r:id="rId5"/>
    <sheet name="2-1-5" sheetId="5" r:id="rId6"/>
    <sheet name="2-1-6" sheetId="82" r:id="rId7"/>
    <sheet name="2-1-7" sheetId="7" r:id="rId8"/>
    <sheet name="2-1-8" sheetId="8" r:id="rId9"/>
    <sheet name="2-1-9" sheetId="9" r:id="rId10"/>
    <sheet name="2-1-10" sheetId="84" r:id="rId11"/>
    <sheet name="2-1-11" sheetId="11" r:id="rId12"/>
    <sheet name="2-1-12" sheetId="85" r:id="rId13"/>
    <sheet name="2-1-13" sheetId="86" r:id="rId14"/>
    <sheet name="2-1-14" sheetId="15" r:id="rId15"/>
    <sheet name="2-1-15" sheetId="16" r:id="rId16"/>
    <sheet name="2-1-16" sheetId="13" r:id="rId17"/>
    <sheet name="2-1-17" sheetId="17" r:id="rId18"/>
    <sheet name="2-1-18" sheetId="18" r:id="rId19"/>
    <sheet name="2-1-19" sheetId="19" r:id="rId20"/>
    <sheet name="2-1-20" sheetId="69" r:id="rId21"/>
    <sheet name="2-1-21" sheetId="74" r:id="rId22"/>
    <sheet name="2-1-22" sheetId="22" r:id="rId23"/>
    <sheet name="2-1-23" sheetId="23" r:id="rId24"/>
    <sheet name="2-1-24" sheetId="78" r:id="rId25"/>
    <sheet name="2-1-25" sheetId="83" r:id="rId26"/>
    <sheet name="2-1-26" sheetId="75" r:id="rId27"/>
    <sheet name="2-2-1" sheetId="25" r:id="rId28"/>
    <sheet name="2-2-2" sheetId="26" r:id="rId29"/>
    <sheet name="2-2-3" sheetId="87" r:id="rId30"/>
    <sheet name="2-2-3（男）" sheetId="88" r:id="rId31"/>
    <sheet name="2-2-3（女）" sheetId="89" r:id="rId32"/>
    <sheet name="2-2-4" sheetId="31" r:id="rId33"/>
    <sheet name="2-2-5" sheetId="30" r:id="rId34"/>
    <sheet name="2-2-6" sheetId="32" r:id="rId35"/>
    <sheet name="2-2-7" sheetId="33" r:id="rId36"/>
    <sheet name="2-2-8" sheetId="34" r:id="rId37"/>
    <sheet name="2-2-9" sheetId="35" r:id="rId38"/>
    <sheet name="2-2-10" sheetId="37" r:id="rId39"/>
    <sheet name="2-3-1" sheetId="38" r:id="rId40"/>
    <sheet name="2-3-2" sheetId="39" r:id="rId41"/>
    <sheet name="2-3-3" sheetId="40" r:id="rId42"/>
    <sheet name="2-3-4" sheetId="41" r:id="rId43"/>
    <sheet name="2-3-5" sheetId="42" r:id="rId44"/>
    <sheet name="2-3-6" sheetId="43" r:id="rId45"/>
    <sheet name="2-3-7" sheetId="44" r:id="rId46"/>
    <sheet name="2-4-1" sheetId="45" r:id="rId47"/>
    <sheet name="2-4-2" sheetId="46" r:id="rId48"/>
    <sheet name="2-4-3" sheetId="47" r:id="rId49"/>
    <sheet name="2-4-4" sheetId="48" r:id="rId50"/>
    <sheet name="2-4-5" sheetId="49" r:id="rId51"/>
    <sheet name="2-4-6" sheetId="93" r:id="rId52"/>
    <sheet name="2-4-6（男）" sheetId="90" r:id="rId53"/>
    <sheet name="2-4-6（女）" sheetId="91" r:id="rId54"/>
    <sheet name="2-4-7" sheetId="51" r:id="rId55"/>
    <sheet name="2-4-8" sheetId="92" r:id="rId56"/>
    <sheet name="2-4-9、2-4-10" sheetId="96" r:id="rId57"/>
    <sheet name="2-4-11" sheetId="53" r:id="rId58"/>
    <sheet name="2-4-12" sheetId="54" r:id="rId59"/>
    <sheet name="2-4-13" sheetId="55" r:id="rId60"/>
    <sheet name="2-4-14" sheetId="56" r:id="rId61"/>
    <sheet name="2-4-15" sheetId="58" r:id="rId62"/>
    <sheet name="2-4-16" sheetId="59" r:id="rId63"/>
    <sheet name="2-4-17" sheetId="60" r:id="rId64"/>
    <sheet name="2-4-18" sheetId="61" r:id="rId65"/>
    <sheet name="2-4-19" sheetId="62" r:id="rId66"/>
    <sheet name="2-4-20" sheetId="63" r:id="rId67"/>
    <sheet name="2-4-21" sheetId="64" r:id="rId68"/>
    <sheet name="2-5-1" sheetId="65" r:id="rId69"/>
    <sheet name="2-5-2" sheetId="66" r:id="rId70"/>
    <sheet name="2-6-1" sheetId="97" r:id="rId71"/>
    <sheet name="2-6-2" sheetId="98" r:id="rId72"/>
  </sheets>
  <externalReferences>
    <externalReference r:id="rId73"/>
  </externalReferences>
  <definedNames>
    <definedName name="____________b1" localSheetId="71" hidden="1">{#N/A,#N/A,FALSE,"第12頁(表7上)";#N/A,#N/A,FALSE,"第12頁(表7下)"}</definedName>
    <definedName name="____________b1" hidden="1">{#N/A,#N/A,FALSE,"第12頁(表7上)";#N/A,#N/A,FALSE,"第12頁(表7下)"}</definedName>
    <definedName name="____________b11" localSheetId="71" hidden="1">{#N/A,#N/A,FALSE,"第12頁(表7上)";#N/A,#N/A,FALSE,"第12頁(表7下)"}</definedName>
    <definedName name="____________b11" hidden="1">{#N/A,#N/A,FALSE,"第12頁(表7上)";#N/A,#N/A,FALSE,"第12頁(表7下)"}</definedName>
    <definedName name="____________b12" localSheetId="71" hidden="1">{#N/A,#N/A,FALSE,"第15頁";#N/A,#N/A,FALSE,"第16頁";#N/A,#N/A,FALSE,"第17頁";#N/A,#N/A,FALSE,"第18頁"}</definedName>
    <definedName name="____________b12" hidden="1">{#N/A,#N/A,FALSE,"第15頁";#N/A,#N/A,FALSE,"第16頁";#N/A,#N/A,FALSE,"第17頁";#N/A,#N/A,FALSE,"第18頁"}</definedName>
    <definedName name="____________b13" localSheetId="71" hidden="1">{#N/A,#N/A,FALSE,"第12頁(表7上)";#N/A,#N/A,FALSE,"第12頁(表7下)"}</definedName>
    <definedName name="____________b13" hidden="1">{#N/A,#N/A,FALSE,"第12頁(表7上)";#N/A,#N/A,FALSE,"第12頁(表7下)"}</definedName>
    <definedName name="____________b14" localSheetId="71" hidden="1">{#N/A,#N/A,FALSE,"第12頁(表7上)";#N/A,#N/A,FALSE,"第12頁(表7下)"}</definedName>
    <definedName name="____________b14" hidden="1">{#N/A,#N/A,FALSE,"第12頁(表7上)";#N/A,#N/A,FALSE,"第12頁(表7下)"}</definedName>
    <definedName name="____________b16" localSheetId="71" hidden="1">{#N/A,#N/A,FALSE,"第12頁(表7上)";#N/A,#N/A,FALSE,"第12頁(表7下)"}</definedName>
    <definedName name="____________b16" hidden="1">{#N/A,#N/A,FALSE,"第12頁(表7上)";#N/A,#N/A,FALSE,"第12頁(表7下)"}</definedName>
    <definedName name="____________b2" localSheetId="71" hidden="1">{#N/A,#N/A,FALSE,"第15頁";#N/A,#N/A,FALSE,"第16頁";#N/A,#N/A,FALSE,"第17頁";#N/A,#N/A,FALSE,"第18頁"}</definedName>
    <definedName name="____________b2" hidden="1">{#N/A,#N/A,FALSE,"第15頁";#N/A,#N/A,FALSE,"第16頁";#N/A,#N/A,FALSE,"第17頁";#N/A,#N/A,FALSE,"第18頁"}</definedName>
    <definedName name="____________b3" localSheetId="71" hidden="1">{#N/A,#N/A,FALSE,"第12頁(表7上)";#N/A,#N/A,FALSE,"第12頁(表7下)"}</definedName>
    <definedName name="____________b3" hidden="1">{#N/A,#N/A,FALSE,"第12頁(表7上)";#N/A,#N/A,FALSE,"第12頁(表7下)"}</definedName>
    <definedName name="___________b1" localSheetId="71" hidden="1">{#N/A,#N/A,FALSE,"第12頁(表7上)";#N/A,#N/A,FALSE,"第12頁(表7下)"}</definedName>
    <definedName name="___________b1" hidden="1">{#N/A,#N/A,FALSE,"第12頁(表7上)";#N/A,#N/A,FALSE,"第12頁(表7下)"}</definedName>
    <definedName name="___________b11" localSheetId="71" hidden="1">{#N/A,#N/A,FALSE,"第12頁(表7上)";#N/A,#N/A,FALSE,"第12頁(表7下)"}</definedName>
    <definedName name="___________b11" hidden="1">{#N/A,#N/A,FALSE,"第12頁(表7上)";#N/A,#N/A,FALSE,"第12頁(表7下)"}</definedName>
    <definedName name="___________b12" localSheetId="71" hidden="1">{#N/A,#N/A,FALSE,"第15頁";#N/A,#N/A,FALSE,"第16頁";#N/A,#N/A,FALSE,"第17頁";#N/A,#N/A,FALSE,"第18頁"}</definedName>
    <definedName name="___________b12" hidden="1">{#N/A,#N/A,FALSE,"第15頁";#N/A,#N/A,FALSE,"第16頁";#N/A,#N/A,FALSE,"第17頁";#N/A,#N/A,FALSE,"第18頁"}</definedName>
    <definedName name="___________b13" localSheetId="71" hidden="1">{#N/A,#N/A,FALSE,"第12頁(表7上)";#N/A,#N/A,FALSE,"第12頁(表7下)"}</definedName>
    <definedName name="___________b13" hidden="1">{#N/A,#N/A,FALSE,"第12頁(表7上)";#N/A,#N/A,FALSE,"第12頁(表7下)"}</definedName>
    <definedName name="___________b14" localSheetId="71" hidden="1">{#N/A,#N/A,FALSE,"第12頁(表7上)";#N/A,#N/A,FALSE,"第12頁(表7下)"}</definedName>
    <definedName name="___________b14" hidden="1">{#N/A,#N/A,FALSE,"第12頁(表7上)";#N/A,#N/A,FALSE,"第12頁(表7下)"}</definedName>
    <definedName name="___________b16" localSheetId="71" hidden="1">{#N/A,#N/A,FALSE,"第12頁(表7上)";#N/A,#N/A,FALSE,"第12頁(表7下)"}</definedName>
    <definedName name="___________b16" hidden="1">{#N/A,#N/A,FALSE,"第12頁(表7上)";#N/A,#N/A,FALSE,"第12頁(表7下)"}</definedName>
    <definedName name="___________b2" localSheetId="71" hidden="1">{#N/A,#N/A,FALSE,"第15頁";#N/A,#N/A,FALSE,"第16頁";#N/A,#N/A,FALSE,"第17頁";#N/A,#N/A,FALSE,"第18頁"}</definedName>
    <definedName name="___________b2" hidden="1">{#N/A,#N/A,FALSE,"第15頁";#N/A,#N/A,FALSE,"第16頁";#N/A,#N/A,FALSE,"第17頁";#N/A,#N/A,FALSE,"第18頁"}</definedName>
    <definedName name="___________b3" localSheetId="71" hidden="1">{#N/A,#N/A,FALSE,"第12頁(表7上)";#N/A,#N/A,FALSE,"第12頁(表7下)"}</definedName>
    <definedName name="___________b3" hidden="1">{#N/A,#N/A,FALSE,"第12頁(表7上)";#N/A,#N/A,FALSE,"第12頁(表7下)"}</definedName>
    <definedName name="__________b1" localSheetId="71" hidden="1">{#N/A,#N/A,FALSE,"第12頁(表7上)";#N/A,#N/A,FALSE,"第12頁(表7下)"}</definedName>
    <definedName name="__________b1" hidden="1">{#N/A,#N/A,FALSE,"第12頁(表7上)";#N/A,#N/A,FALSE,"第12頁(表7下)"}</definedName>
    <definedName name="__________b11" localSheetId="71" hidden="1">{#N/A,#N/A,FALSE,"第12頁(表7上)";#N/A,#N/A,FALSE,"第12頁(表7下)"}</definedName>
    <definedName name="__________b11" hidden="1">{#N/A,#N/A,FALSE,"第12頁(表7上)";#N/A,#N/A,FALSE,"第12頁(表7下)"}</definedName>
    <definedName name="__________b12" localSheetId="71" hidden="1">{#N/A,#N/A,FALSE,"第15頁";#N/A,#N/A,FALSE,"第16頁";#N/A,#N/A,FALSE,"第17頁";#N/A,#N/A,FALSE,"第18頁"}</definedName>
    <definedName name="__________b12" hidden="1">{#N/A,#N/A,FALSE,"第15頁";#N/A,#N/A,FALSE,"第16頁";#N/A,#N/A,FALSE,"第17頁";#N/A,#N/A,FALSE,"第18頁"}</definedName>
    <definedName name="__________b13" localSheetId="71" hidden="1">{#N/A,#N/A,FALSE,"第12頁(表7上)";#N/A,#N/A,FALSE,"第12頁(表7下)"}</definedName>
    <definedName name="__________b13" hidden="1">{#N/A,#N/A,FALSE,"第12頁(表7上)";#N/A,#N/A,FALSE,"第12頁(表7下)"}</definedName>
    <definedName name="__________b14" localSheetId="71" hidden="1">{#N/A,#N/A,FALSE,"第12頁(表7上)";#N/A,#N/A,FALSE,"第12頁(表7下)"}</definedName>
    <definedName name="__________b14" hidden="1">{#N/A,#N/A,FALSE,"第12頁(表7上)";#N/A,#N/A,FALSE,"第12頁(表7下)"}</definedName>
    <definedName name="__________b16" localSheetId="71" hidden="1">{#N/A,#N/A,FALSE,"第12頁(表7上)";#N/A,#N/A,FALSE,"第12頁(表7下)"}</definedName>
    <definedName name="__________b16" hidden="1">{#N/A,#N/A,FALSE,"第12頁(表7上)";#N/A,#N/A,FALSE,"第12頁(表7下)"}</definedName>
    <definedName name="__________b2" localSheetId="71" hidden="1">{#N/A,#N/A,FALSE,"第15頁";#N/A,#N/A,FALSE,"第16頁";#N/A,#N/A,FALSE,"第17頁";#N/A,#N/A,FALSE,"第18頁"}</definedName>
    <definedName name="__________b2" hidden="1">{#N/A,#N/A,FALSE,"第15頁";#N/A,#N/A,FALSE,"第16頁";#N/A,#N/A,FALSE,"第17頁";#N/A,#N/A,FALSE,"第18頁"}</definedName>
    <definedName name="__________b3" localSheetId="71" hidden="1">{#N/A,#N/A,FALSE,"第12頁(表7上)";#N/A,#N/A,FALSE,"第12頁(表7下)"}</definedName>
    <definedName name="__________b3" hidden="1">{#N/A,#N/A,FALSE,"第12頁(表7上)";#N/A,#N/A,FALSE,"第12頁(表7下)"}</definedName>
    <definedName name="_________b1" localSheetId="71" hidden="1">{#N/A,#N/A,FALSE,"第12頁(表7上)";#N/A,#N/A,FALSE,"第12頁(表7下)"}</definedName>
    <definedName name="_________b1" hidden="1">{#N/A,#N/A,FALSE,"第12頁(表7上)";#N/A,#N/A,FALSE,"第12頁(表7下)"}</definedName>
    <definedName name="_________b11" localSheetId="71" hidden="1">{#N/A,#N/A,FALSE,"第12頁(表7上)";#N/A,#N/A,FALSE,"第12頁(表7下)"}</definedName>
    <definedName name="_________b11" hidden="1">{#N/A,#N/A,FALSE,"第12頁(表7上)";#N/A,#N/A,FALSE,"第12頁(表7下)"}</definedName>
    <definedName name="_________b12" localSheetId="71" hidden="1">{#N/A,#N/A,FALSE,"第15頁";#N/A,#N/A,FALSE,"第16頁";#N/A,#N/A,FALSE,"第17頁";#N/A,#N/A,FALSE,"第18頁"}</definedName>
    <definedName name="_________b12" hidden="1">{#N/A,#N/A,FALSE,"第15頁";#N/A,#N/A,FALSE,"第16頁";#N/A,#N/A,FALSE,"第17頁";#N/A,#N/A,FALSE,"第18頁"}</definedName>
    <definedName name="_________b13" localSheetId="71" hidden="1">{#N/A,#N/A,FALSE,"第12頁(表7上)";#N/A,#N/A,FALSE,"第12頁(表7下)"}</definedName>
    <definedName name="_________b13" hidden="1">{#N/A,#N/A,FALSE,"第12頁(表7上)";#N/A,#N/A,FALSE,"第12頁(表7下)"}</definedName>
    <definedName name="_________b14" localSheetId="71" hidden="1">{#N/A,#N/A,FALSE,"第12頁(表7上)";#N/A,#N/A,FALSE,"第12頁(表7下)"}</definedName>
    <definedName name="_________b14" hidden="1">{#N/A,#N/A,FALSE,"第12頁(表7上)";#N/A,#N/A,FALSE,"第12頁(表7下)"}</definedName>
    <definedName name="_________b16" localSheetId="71" hidden="1">{#N/A,#N/A,FALSE,"第12頁(表7上)";#N/A,#N/A,FALSE,"第12頁(表7下)"}</definedName>
    <definedName name="_________b16" hidden="1">{#N/A,#N/A,FALSE,"第12頁(表7上)";#N/A,#N/A,FALSE,"第12頁(表7下)"}</definedName>
    <definedName name="_________b2" localSheetId="71" hidden="1">{#N/A,#N/A,FALSE,"第15頁";#N/A,#N/A,FALSE,"第16頁";#N/A,#N/A,FALSE,"第17頁";#N/A,#N/A,FALSE,"第18頁"}</definedName>
    <definedName name="_________b2" hidden="1">{#N/A,#N/A,FALSE,"第15頁";#N/A,#N/A,FALSE,"第16頁";#N/A,#N/A,FALSE,"第17頁";#N/A,#N/A,FALSE,"第18頁"}</definedName>
    <definedName name="_________b3" localSheetId="71" hidden="1">{#N/A,#N/A,FALSE,"第12頁(表7上)";#N/A,#N/A,FALSE,"第12頁(表7下)"}</definedName>
    <definedName name="_________b3" hidden="1">{#N/A,#N/A,FALSE,"第12頁(表7上)";#N/A,#N/A,FALSE,"第12頁(表7下)"}</definedName>
    <definedName name="________b1" localSheetId="71" hidden="1">{#N/A,#N/A,FALSE,"第12頁(表7上)";#N/A,#N/A,FALSE,"第12頁(表7下)"}</definedName>
    <definedName name="________b1" hidden="1">{#N/A,#N/A,FALSE,"第12頁(表7上)";#N/A,#N/A,FALSE,"第12頁(表7下)"}</definedName>
    <definedName name="________b11" localSheetId="71" hidden="1">{#N/A,#N/A,FALSE,"第12頁(表7上)";#N/A,#N/A,FALSE,"第12頁(表7下)"}</definedName>
    <definedName name="________b11" hidden="1">{#N/A,#N/A,FALSE,"第12頁(表7上)";#N/A,#N/A,FALSE,"第12頁(表7下)"}</definedName>
    <definedName name="________b12" localSheetId="71" hidden="1">{#N/A,#N/A,FALSE,"第15頁";#N/A,#N/A,FALSE,"第16頁";#N/A,#N/A,FALSE,"第17頁";#N/A,#N/A,FALSE,"第18頁"}</definedName>
    <definedName name="________b12" hidden="1">{#N/A,#N/A,FALSE,"第15頁";#N/A,#N/A,FALSE,"第16頁";#N/A,#N/A,FALSE,"第17頁";#N/A,#N/A,FALSE,"第18頁"}</definedName>
    <definedName name="________b13" localSheetId="71" hidden="1">{#N/A,#N/A,FALSE,"第12頁(表7上)";#N/A,#N/A,FALSE,"第12頁(表7下)"}</definedName>
    <definedName name="________b13" hidden="1">{#N/A,#N/A,FALSE,"第12頁(表7上)";#N/A,#N/A,FALSE,"第12頁(表7下)"}</definedName>
    <definedName name="________b14" localSheetId="71" hidden="1">{#N/A,#N/A,FALSE,"第12頁(表7上)";#N/A,#N/A,FALSE,"第12頁(表7下)"}</definedName>
    <definedName name="________b14" hidden="1">{#N/A,#N/A,FALSE,"第12頁(表7上)";#N/A,#N/A,FALSE,"第12頁(表7下)"}</definedName>
    <definedName name="________b16" localSheetId="71" hidden="1">{#N/A,#N/A,FALSE,"第12頁(表7上)";#N/A,#N/A,FALSE,"第12頁(表7下)"}</definedName>
    <definedName name="________b16" hidden="1">{#N/A,#N/A,FALSE,"第12頁(表7上)";#N/A,#N/A,FALSE,"第12頁(表7下)"}</definedName>
    <definedName name="________b2" localSheetId="71" hidden="1">{#N/A,#N/A,FALSE,"第15頁";#N/A,#N/A,FALSE,"第16頁";#N/A,#N/A,FALSE,"第17頁";#N/A,#N/A,FALSE,"第18頁"}</definedName>
    <definedName name="________b2" hidden="1">{#N/A,#N/A,FALSE,"第15頁";#N/A,#N/A,FALSE,"第16頁";#N/A,#N/A,FALSE,"第17頁";#N/A,#N/A,FALSE,"第18頁"}</definedName>
    <definedName name="________b3" localSheetId="71" hidden="1">{#N/A,#N/A,FALSE,"第12頁(表7上)";#N/A,#N/A,FALSE,"第12頁(表7下)"}</definedName>
    <definedName name="________b3" hidden="1">{#N/A,#N/A,FALSE,"第12頁(表7上)";#N/A,#N/A,FALSE,"第12頁(表7下)"}</definedName>
    <definedName name="_______b1" localSheetId="71" hidden="1">{#N/A,#N/A,FALSE,"第12頁(表7上)";#N/A,#N/A,FALSE,"第12頁(表7下)"}</definedName>
    <definedName name="_______b1" hidden="1">{#N/A,#N/A,FALSE,"第12頁(表7上)";#N/A,#N/A,FALSE,"第12頁(表7下)"}</definedName>
    <definedName name="_______b11" localSheetId="71" hidden="1">{#N/A,#N/A,FALSE,"第12頁(表7上)";#N/A,#N/A,FALSE,"第12頁(表7下)"}</definedName>
    <definedName name="_______b11" hidden="1">{#N/A,#N/A,FALSE,"第12頁(表7上)";#N/A,#N/A,FALSE,"第12頁(表7下)"}</definedName>
    <definedName name="_______b12" localSheetId="71" hidden="1">{#N/A,#N/A,FALSE,"第15頁";#N/A,#N/A,FALSE,"第16頁";#N/A,#N/A,FALSE,"第17頁";#N/A,#N/A,FALSE,"第18頁"}</definedName>
    <definedName name="_______b12" hidden="1">{#N/A,#N/A,FALSE,"第15頁";#N/A,#N/A,FALSE,"第16頁";#N/A,#N/A,FALSE,"第17頁";#N/A,#N/A,FALSE,"第18頁"}</definedName>
    <definedName name="_______b13" localSheetId="71" hidden="1">{#N/A,#N/A,FALSE,"第12頁(表7上)";#N/A,#N/A,FALSE,"第12頁(表7下)"}</definedName>
    <definedName name="_______b13" hidden="1">{#N/A,#N/A,FALSE,"第12頁(表7上)";#N/A,#N/A,FALSE,"第12頁(表7下)"}</definedName>
    <definedName name="_______b14" localSheetId="71" hidden="1">{#N/A,#N/A,FALSE,"第12頁(表7上)";#N/A,#N/A,FALSE,"第12頁(表7下)"}</definedName>
    <definedName name="_______b14" hidden="1">{#N/A,#N/A,FALSE,"第12頁(表7上)";#N/A,#N/A,FALSE,"第12頁(表7下)"}</definedName>
    <definedName name="_______b16" localSheetId="71" hidden="1">{#N/A,#N/A,FALSE,"第12頁(表7上)";#N/A,#N/A,FALSE,"第12頁(表7下)"}</definedName>
    <definedName name="_______b16" hidden="1">{#N/A,#N/A,FALSE,"第12頁(表7上)";#N/A,#N/A,FALSE,"第12頁(表7下)"}</definedName>
    <definedName name="_______b2" localSheetId="71" hidden="1">{#N/A,#N/A,FALSE,"第15頁";#N/A,#N/A,FALSE,"第16頁";#N/A,#N/A,FALSE,"第17頁";#N/A,#N/A,FALSE,"第18頁"}</definedName>
    <definedName name="_______b2" hidden="1">{#N/A,#N/A,FALSE,"第15頁";#N/A,#N/A,FALSE,"第16頁";#N/A,#N/A,FALSE,"第17頁";#N/A,#N/A,FALSE,"第18頁"}</definedName>
    <definedName name="_______b3" localSheetId="71" hidden="1">{#N/A,#N/A,FALSE,"第12頁(表7上)";#N/A,#N/A,FALSE,"第12頁(表7下)"}</definedName>
    <definedName name="_______b3" hidden="1">{#N/A,#N/A,FALSE,"第12頁(表7上)";#N/A,#N/A,FALSE,"第12頁(表7下)"}</definedName>
    <definedName name="_____b1" localSheetId="71" hidden="1">{#N/A,#N/A,FALSE,"第12頁(表7上)";#N/A,#N/A,FALSE,"第12頁(表7下)"}</definedName>
    <definedName name="_____b1" hidden="1">{#N/A,#N/A,FALSE,"第12頁(表7上)";#N/A,#N/A,FALSE,"第12頁(表7下)"}</definedName>
    <definedName name="_____b11" localSheetId="71" hidden="1">{#N/A,#N/A,FALSE,"第12頁(表7上)";#N/A,#N/A,FALSE,"第12頁(表7下)"}</definedName>
    <definedName name="_____b11" hidden="1">{#N/A,#N/A,FALSE,"第12頁(表7上)";#N/A,#N/A,FALSE,"第12頁(表7下)"}</definedName>
    <definedName name="_____b12" localSheetId="71" hidden="1">{#N/A,#N/A,FALSE,"第15頁";#N/A,#N/A,FALSE,"第16頁";#N/A,#N/A,FALSE,"第17頁";#N/A,#N/A,FALSE,"第18頁"}</definedName>
    <definedName name="_____b12" hidden="1">{#N/A,#N/A,FALSE,"第15頁";#N/A,#N/A,FALSE,"第16頁";#N/A,#N/A,FALSE,"第17頁";#N/A,#N/A,FALSE,"第18頁"}</definedName>
    <definedName name="_____b13" localSheetId="71" hidden="1">{#N/A,#N/A,FALSE,"第12頁(表7上)";#N/A,#N/A,FALSE,"第12頁(表7下)"}</definedName>
    <definedName name="_____b13" hidden="1">{#N/A,#N/A,FALSE,"第12頁(表7上)";#N/A,#N/A,FALSE,"第12頁(表7下)"}</definedName>
    <definedName name="_____b14" localSheetId="71" hidden="1">{#N/A,#N/A,FALSE,"第12頁(表7上)";#N/A,#N/A,FALSE,"第12頁(表7下)"}</definedName>
    <definedName name="_____b14" hidden="1">{#N/A,#N/A,FALSE,"第12頁(表7上)";#N/A,#N/A,FALSE,"第12頁(表7下)"}</definedName>
    <definedName name="_____b16" localSheetId="71" hidden="1">{#N/A,#N/A,FALSE,"第12頁(表7上)";#N/A,#N/A,FALSE,"第12頁(表7下)"}</definedName>
    <definedName name="_____b16" hidden="1">{#N/A,#N/A,FALSE,"第12頁(表7上)";#N/A,#N/A,FALSE,"第12頁(表7下)"}</definedName>
    <definedName name="_____b2" localSheetId="71" hidden="1">{#N/A,#N/A,FALSE,"第15頁";#N/A,#N/A,FALSE,"第16頁";#N/A,#N/A,FALSE,"第17頁";#N/A,#N/A,FALSE,"第18頁"}</definedName>
    <definedName name="_____b2" hidden="1">{#N/A,#N/A,FALSE,"第15頁";#N/A,#N/A,FALSE,"第16頁";#N/A,#N/A,FALSE,"第17頁";#N/A,#N/A,FALSE,"第18頁"}</definedName>
    <definedName name="_____b3" localSheetId="71" hidden="1">{#N/A,#N/A,FALSE,"第12頁(表7上)";#N/A,#N/A,FALSE,"第12頁(表7下)"}</definedName>
    <definedName name="_____b3" hidden="1">{#N/A,#N/A,FALSE,"第12頁(表7上)";#N/A,#N/A,FALSE,"第12頁(表7下)"}</definedName>
    <definedName name="____b1" localSheetId="71" hidden="1">{#N/A,#N/A,FALSE,"第12頁(表7上)";#N/A,#N/A,FALSE,"第12頁(表7下)"}</definedName>
    <definedName name="____b1" hidden="1">{#N/A,#N/A,FALSE,"第12頁(表7上)";#N/A,#N/A,FALSE,"第12頁(表7下)"}</definedName>
    <definedName name="____b11" localSheetId="71" hidden="1">{#N/A,#N/A,FALSE,"第12頁(表7上)";#N/A,#N/A,FALSE,"第12頁(表7下)"}</definedName>
    <definedName name="____b11" hidden="1">{#N/A,#N/A,FALSE,"第12頁(表7上)";#N/A,#N/A,FALSE,"第12頁(表7下)"}</definedName>
    <definedName name="____b12" localSheetId="71" hidden="1">{#N/A,#N/A,FALSE,"第15頁";#N/A,#N/A,FALSE,"第16頁";#N/A,#N/A,FALSE,"第17頁";#N/A,#N/A,FALSE,"第18頁"}</definedName>
    <definedName name="____b12" hidden="1">{#N/A,#N/A,FALSE,"第15頁";#N/A,#N/A,FALSE,"第16頁";#N/A,#N/A,FALSE,"第17頁";#N/A,#N/A,FALSE,"第18頁"}</definedName>
    <definedName name="____b13" localSheetId="71" hidden="1">{#N/A,#N/A,FALSE,"第12頁(表7上)";#N/A,#N/A,FALSE,"第12頁(表7下)"}</definedName>
    <definedName name="____b13" hidden="1">{#N/A,#N/A,FALSE,"第12頁(表7上)";#N/A,#N/A,FALSE,"第12頁(表7下)"}</definedName>
    <definedName name="____b14" localSheetId="71" hidden="1">{#N/A,#N/A,FALSE,"第12頁(表7上)";#N/A,#N/A,FALSE,"第12頁(表7下)"}</definedName>
    <definedName name="____b14" hidden="1">{#N/A,#N/A,FALSE,"第12頁(表7上)";#N/A,#N/A,FALSE,"第12頁(表7下)"}</definedName>
    <definedName name="____b16" localSheetId="71" hidden="1">{#N/A,#N/A,FALSE,"第12頁(表7上)";#N/A,#N/A,FALSE,"第12頁(表7下)"}</definedName>
    <definedName name="____b16" hidden="1">{#N/A,#N/A,FALSE,"第12頁(表7上)";#N/A,#N/A,FALSE,"第12頁(表7下)"}</definedName>
    <definedName name="____b2" localSheetId="71" hidden="1">{#N/A,#N/A,FALSE,"第15頁";#N/A,#N/A,FALSE,"第16頁";#N/A,#N/A,FALSE,"第17頁";#N/A,#N/A,FALSE,"第18頁"}</definedName>
    <definedName name="____b2" hidden="1">{#N/A,#N/A,FALSE,"第15頁";#N/A,#N/A,FALSE,"第16頁";#N/A,#N/A,FALSE,"第17頁";#N/A,#N/A,FALSE,"第18頁"}</definedName>
    <definedName name="____b3" localSheetId="71" hidden="1">{#N/A,#N/A,FALSE,"第12頁(表7上)";#N/A,#N/A,FALSE,"第12頁(表7下)"}</definedName>
    <definedName name="____b3" hidden="1">{#N/A,#N/A,FALSE,"第12頁(表7上)";#N/A,#N/A,FALSE,"第12頁(表7下)"}</definedName>
    <definedName name="___b1" localSheetId="71" hidden="1">{#N/A,#N/A,FALSE,"第12頁(表7上)";#N/A,#N/A,FALSE,"第12頁(表7下)"}</definedName>
    <definedName name="___b1" hidden="1">{#N/A,#N/A,FALSE,"第12頁(表7上)";#N/A,#N/A,FALSE,"第12頁(表7下)"}</definedName>
    <definedName name="___b11" localSheetId="71" hidden="1">{#N/A,#N/A,FALSE,"第12頁(表7上)";#N/A,#N/A,FALSE,"第12頁(表7下)"}</definedName>
    <definedName name="___b11" hidden="1">{#N/A,#N/A,FALSE,"第12頁(表7上)";#N/A,#N/A,FALSE,"第12頁(表7下)"}</definedName>
    <definedName name="___b12" localSheetId="71" hidden="1">{#N/A,#N/A,FALSE,"第15頁";#N/A,#N/A,FALSE,"第16頁";#N/A,#N/A,FALSE,"第17頁";#N/A,#N/A,FALSE,"第18頁"}</definedName>
    <definedName name="___b12" hidden="1">{#N/A,#N/A,FALSE,"第15頁";#N/A,#N/A,FALSE,"第16頁";#N/A,#N/A,FALSE,"第17頁";#N/A,#N/A,FALSE,"第18頁"}</definedName>
    <definedName name="___b13" localSheetId="71" hidden="1">{#N/A,#N/A,FALSE,"第12頁(表7上)";#N/A,#N/A,FALSE,"第12頁(表7下)"}</definedName>
    <definedName name="___b13" hidden="1">{#N/A,#N/A,FALSE,"第12頁(表7上)";#N/A,#N/A,FALSE,"第12頁(表7下)"}</definedName>
    <definedName name="___b14" localSheetId="71" hidden="1">{#N/A,#N/A,FALSE,"第12頁(表7上)";#N/A,#N/A,FALSE,"第12頁(表7下)"}</definedName>
    <definedName name="___b14" hidden="1">{#N/A,#N/A,FALSE,"第12頁(表7上)";#N/A,#N/A,FALSE,"第12頁(表7下)"}</definedName>
    <definedName name="___b16" localSheetId="71" hidden="1">{#N/A,#N/A,FALSE,"第12頁(表7上)";#N/A,#N/A,FALSE,"第12頁(表7下)"}</definedName>
    <definedName name="___b16" hidden="1">{#N/A,#N/A,FALSE,"第12頁(表7上)";#N/A,#N/A,FALSE,"第12頁(表7下)"}</definedName>
    <definedName name="___b2" localSheetId="71" hidden="1">{#N/A,#N/A,FALSE,"第15頁";#N/A,#N/A,FALSE,"第16頁";#N/A,#N/A,FALSE,"第17頁";#N/A,#N/A,FALSE,"第18頁"}</definedName>
    <definedName name="___b2" hidden="1">{#N/A,#N/A,FALSE,"第15頁";#N/A,#N/A,FALSE,"第16頁";#N/A,#N/A,FALSE,"第17頁";#N/A,#N/A,FALSE,"第18頁"}</definedName>
    <definedName name="___b3" localSheetId="71" hidden="1">{#N/A,#N/A,FALSE,"第12頁(表7上)";#N/A,#N/A,FALSE,"第12頁(表7下)"}</definedName>
    <definedName name="___b3" hidden="1">{#N/A,#N/A,FALSE,"第12頁(表7上)";#N/A,#N/A,FALSE,"第12頁(表7下)"}</definedName>
    <definedName name="__b1" localSheetId="71" hidden="1">{#N/A,#N/A,FALSE,"第12頁(表7上)";#N/A,#N/A,FALSE,"第12頁(表7下)"}</definedName>
    <definedName name="__b1" hidden="1">{#N/A,#N/A,FALSE,"第12頁(表7上)";#N/A,#N/A,FALSE,"第12頁(表7下)"}</definedName>
    <definedName name="__b11" localSheetId="71" hidden="1">{#N/A,#N/A,FALSE,"第12頁(表7上)";#N/A,#N/A,FALSE,"第12頁(表7下)"}</definedName>
    <definedName name="__b11" hidden="1">{#N/A,#N/A,FALSE,"第12頁(表7上)";#N/A,#N/A,FALSE,"第12頁(表7下)"}</definedName>
    <definedName name="__b12" localSheetId="71" hidden="1">{#N/A,#N/A,FALSE,"第15頁";#N/A,#N/A,FALSE,"第16頁";#N/A,#N/A,FALSE,"第17頁";#N/A,#N/A,FALSE,"第18頁"}</definedName>
    <definedName name="__b12" hidden="1">{#N/A,#N/A,FALSE,"第15頁";#N/A,#N/A,FALSE,"第16頁";#N/A,#N/A,FALSE,"第17頁";#N/A,#N/A,FALSE,"第18頁"}</definedName>
    <definedName name="__b13" localSheetId="71" hidden="1">{#N/A,#N/A,FALSE,"第12頁(表7上)";#N/A,#N/A,FALSE,"第12頁(表7下)"}</definedName>
    <definedName name="__b13" hidden="1">{#N/A,#N/A,FALSE,"第12頁(表7上)";#N/A,#N/A,FALSE,"第12頁(表7下)"}</definedName>
    <definedName name="__b14" localSheetId="71" hidden="1">{#N/A,#N/A,FALSE,"第12頁(表7上)";#N/A,#N/A,FALSE,"第12頁(表7下)"}</definedName>
    <definedName name="__b14" hidden="1">{#N/A,#N/A,FALSE,"第12頁(表7上)";#N/A,#N/A,FALSE,"第12頁(表7下)"}</definedName>
    <definedName name="__b16" localSheetId="71" hidden="1">{#N/A,#N/A,FALSE,"第12頁(表7上)";#N/A,#N/A,FALSE,"第12頁(表7下)"}</definedName>
    <definedName name="__b16" hidden="1">{#N/A,#N/A,FALSE,"第12頁(表7上)";#N/A,#N/A,FALSE,"第12頁(表7下)"}</definedName>
    <definedName name="__b2" localSheetId="71" hidden="1">{#N/A,#N/A,FALSE,"第15頁";#N/A,#N/A,FALSE,"第16頁";#N/A,#N/A,FALSE,"第17頁";#N/A,#N/A,FALSE,"第18頁"}</definedName>
    <definedName name="__b2" hidden="1">{#N/A,#N/A,FALSE,"第15頁";#N/A,#N/A,FALSE,"第16頁";#N/A,#N/A,FALSE,"第17頁";#N/A,#N/A,FALSE,"第18頁"}</definedName>
    <definedName name="__b3" localSheetId="71" hidden="1">{#N/A,#N/A,FALSE,"第12頁(表7上)";#N/A,#N/A,FALSE,"第12頁(表7下)"}</definedName>
    <definedName name="__b3" hidden="1">{#N/A,#N/A,FALSE,"第12頁(表7上)";#N/A,#N/A,FALSE,"第12頁(表7下)"}</definedName>
    <definedName name="_10b14_" localSheetId="71" hidden="1">{#N/A,#N/A,FALSE,"第12頁(表7上)";#N/A,#N/A,FALSE,"第12頁(表7下)"}</definedName>
    <definedName name="_10b14_" hidden="1">{#N/A,#N/A,FALSE,"第12頁(表7上)";#N/A,#N/A,FALSE,"第12頁(表7下)"}</definedName>
    <definedName name="_12b16_" localSheetId="71" hidden="1">{#N/A,#N/A,FALSE,"第12頁(表7上)";#N/A,#N/A,FALSE,"第12頁(表7下)"}</definedName>
    <definedName name="_12b16_" hidden="1">{#N/A,#N/A,FALSE,"第12頁(表7上)";#N/A,#N/A,FALSE,"第12頁(表7下)"}</definedName>
    <definedName name="_14b2_" localSheetId="71" hidden="1">{#N/A,#N/A,FALSE,"第15頁";#N/A,#N/A,FALSE,"第16頁";#N/A,#N/A,FALSE,"第17頁";#N/A,#N/A,FALSE,"第18頁"}</definedName>
    <definedName name="_14b2_" hidden="1">{#N/A,#N/A,FALSE,"第15頁";#N/A,#N/A,FALSE,"第16頁";#N/A,#N/A,FALSE,"第17頁";#N/A,#N/A,FALSE,"第18頁"}</definedName>
    <definedName name="_16b3_" localSheetId="71" hidden="1">{#N/A,#N/A,FALSE,"第12頁(表7上)";#N/A,#N/A,FALSE,"第12頁(表7下)"}</definedName>
    <definedName name="_16b3_" hidden="1">{#N/A,#N/A,FALSE,"第12頁(表7上)";#N/A,#N/A,FALSE,"第12頁(表7下)"}</definedName>
    <definedName name="_1b1_" localSheetId="71" hidden="1">{#N/A,#N/A,FALSE,"第12頁(表7上)";#N/A,#N/A,FALSE,"第12頁(表7下)"}</definedName>
    <definedName name="_1b1_" hidden="1">{#N/A,#N/A,FALSE,"第12頁(表7上)";#N/A,#N/A,FALSE,"第12頁(表7下)"}</definedName>
    <definedName name="_2b1_" localSheetId="71" hidden="1">{#N/A,#N/A,FALSE,"第12頁(表7上)";#N/A,#N/A,FALSE,"第12頁(表7下)"}</definedName>
    <definedName name="_2b1_" hidden="1">{#N/A,#N/A,FALSE,"第12頁(表7上)";#N/A,#N/A,FALSE,"第12頁(表7下)"}</definedName>
    <definedName name="_2b11_" localSheetId="71" hidden="1">{#N/A,#N/A,FALSE,"第12頁(表7上)";#N/A,#N/A,FALSE,"第12頁(表7下)"}</definedName>
    <definedName name="_2b11_" hidden="1">{#N/A,#N/A,FALSE,"第12頁(表7上)";#N/A,#N/A,FALSE,"第12頁(表7下)"}</definedName>
    <definedName name="_3b12_" localSheetId="71" hidden="1">{#N/A,#N/A,FALSE,"第15頁";#N/A,#N/A,FALSE,"第16頁";#N/A,#N/A,FALSE,"第17頁";#N/A,#N/A,FALSE,"第18頁"}</definedName>
    <definedName name="_3b12_" hidden="1">{#N/A,#N/A,FALSE,"第15頁";#N/A,#N/A,FALSE,"第16頁";#N/A,#N/A,FALSE,"第17頁";#N/A,#N/A,FALSE,"第18頁"}</definedName>
    <definedName name="_4b11_" localSheetId="71" hidden="1">{#N/A,#N/A,FALSE,"第12頁(表7上)";#N/A,#N/A,FALSE,"第12頁(表7下)"}</definedName>
    <definedName name="_4b11_" hidden="1">{#N/A,#N/A,FALSE,"第12頁(表7上)";#N/A,#N/A,FALSE,"第12頁(表7下)"}</definedName>
    <definedName name="_4b13_" localSheetId="71" hidden="1">{#N/A,#N/A,FALSE,"第12頁(表7上)";#N/A,#N/A,FALSE,"第12頁(表7下)"}</definedName>
    <definedName name="_4b13_" hidden="1">{#N/A,#N/A,FALSE,"第12頁(表7上)";#N/A,#N/A,FALSE,"第12頁(表7下)"}</definedName>
    <definedName name="_5b14_" localSheetId="71" hidden="1">{#N/A,#N/A,FALSE,"第12頁(表7上)";#N/A,#N/A,FALSE,"第12頁(表7下)"}</definedName>
    <definedName name="_5b14_" hidden="1">{#N/A,#N/A,FALSE,"第12頁(表7上)";#N/A,#N/A,FALSE,"第12頁(表7下)"}</definedName>
    <definedName name="_6b12_" localSheetId="71" hidden="1">{#N/A,#N/A,FALSE,"第15頁";#N/A,#N/A,FALSE,"第16頁";#N/A,#N/A,FALSE,"第17頁";#N/A,#N/A,FALSE,"第18頁"}</definedName>
    <definedName name="_6b12_" hidden="1">{#N/A,#N/A,FALSE,"第15頁";#N/A,#N/A,FALSE,"第16頁";#N/A,#N/A,FALSE,"第17頁";#N/A,#N/A,FALSE,"第18頁"}</definedName>
    <definedName name="_6b16_" localSheetId="71" hidden="1">{#N/A,#N/A,FALSE,"第12頁(表7上)";#N/A,#N/A,FALSE,"第12頁(表7下)"}</definedName>
    <definedName name="_6b16_" hidden="1">{#N/A,#N/A,FALSE,"第12頁(表7上)";#N/A,#N/A,FALSE,"第12頁(表7下)"}</definedName>
    <definedName name="_7b2_" localSheetId="71" hidden="1">{#N/A,#N/A,FALSE,"第15頁";#N/A,#N/A,FALSE,"第16頁";#N/A,#N/A,FALSE,"第17頁";#N/A,#N/A,FALSE,"第18頁"}</definedName>
    <definedName name="_7b2_" hidden="1">{#N/A,#N/A,FALSE,"第15頁";#N/A,#N/A,FALSE,"第16頁";#N/A,#N/A,FALSE,"第17頁";#N/A,#N/A,FALSE,"第18頁"}</definedName>
    <definedName name="_8b13_" localSheetId="71" hidden="1">{#N/A,#N/A,FALSE,"第12頁(表7上)";#N/A,#N/A,FALSE,"第12頁(表7下)"}</definedName>
    <definedName name="_8b13_" hidden="1">{#N/A,#N/A,FALSE,"第12頁(表7上)";#N/A,#N/A,FALSE,"第12頁(表7下)"}</definedName>
    <definedName name="_8b3_" localSheetId="71" hidden="1">{#N/A,#N/A,FALSE,"第12頁(表7上)";#N/A,#N/A,FALSE,"第12頁(表7下)"}</definedName>
    <definedName name="_8b3_" hidden="1">{#N/A,#N/A,FALSE,"第12頁(表7上)";#N/A,#N/A,FALSE,"第12頁(表7下)"}</definedName>
    <definedName name="_b1" localSheetId="71" hidden="1">{#N/A,#N/A,FALSE,"第12頁(表7上)";#N/A,#N/A,FALSE,"第12頁(表7下)"}</definedName>
    <definedName name="_b1" hidden="1">{#N/A,#N/A,FALSE,"第12頁(表7上)";#N/A,#N/A,FALSE,"第12頁(表7下)"}</definedName>
    <definedName name="_b11" localSheetId="71" hidden="1">{#N/A,#N/A,FALSE,"第12頁(表7上)";#N/A,#N/A,FALSE,"第12頁(表7下)"}</definedName>
    <definedName name="_b11" hidden="1">{#N/A,#N/A,FALSE,"第12頁(表7上)";#N/A,#N/A,FALSE,"第12頁(表7下)"}</definedName>
    <definedName name="_b12" localSheetId="71" hidden="1">{#N/A,#N/A,FALSE,"第15頁";#N/A,#N/A,FALSE,"第16頁";#N/A,#N/A,FALSE,"第17頁";#N/A,#N/A,FALSE,"第18頁"}</definedName>
    <definedName name="_b12" hidden="1">{#N/A,#N/A,FALSE,"第15頁";#N/A,#N/A,FALSE,"第16頁";#N/A,#N/A,FALSE,"第17頁";#N/A,#N/A,FALSE,"第18頁"}</definedName>
    <definedName name="_b13" localSheetId="71" hidden="1">{#N/A,#N/A,FALSE,"第12頁(表7上)";#N/A,#N/A,FALSE,"第12頁(表7下)"}</definedName>
    <definedName name="_b13" hidden="1">{#N/A,#N/A,FALSE,"第12頁(表7上)";#N/A,#N/A,FALSE,"第12頁(表7下)"}</definedName>
    <definedName name="_b14" localSheetId="71" hidden="1">{#N/A,#N/A,FALSE,"第12頁(表7上)";#N/A,#N/A,FALSE,"第12頁(表7下)"}</definedName>
    <definedName name="_b14" hidden="1">{#N/A,#N/A,FALSE,"第12頁(表7上)";#N/A,#N/A,FALSE,"第12頁(表7下)"}</definedName>
    <definedName name="_b1586" localSheetId="71" hidden="1">{#N/A,#N/A,FALSE,"第12頁(表7上)";#N/A,#N/A,FALSE,"第12頁(表7下)"}</definedName>
    <definedName name="_b1586" hidden="1">{#N/A,#N/A,FALSE,"第12頁(表7上)";#N/A,#N/A,FALSE,"第12頁(表7下)"}</definedName>
    <definedName name="_b16" localSheetId="71" hidden="1">{#N/A,#N/A,FALSE,"第12頁(表7上)";#N/A,#N/A,FALSE,"第12頁(表7下)"}</definedName>
    <definedName name="_b16" hidden="1">{#N/A,#N/A,FALSE,"第12頁(表7上)";#N/A,#N/A,FALSE,"第12頁(表7下)"}</definedName>
    <definedName name="_b2" localSheetId="71" hidden="1">{#N/A,#N/A,FALSE,"第15頁";#N/A,#N/A,FALSE,"第16頁";#N/A,#N/A,FALSE,"第17頁";#N/A,#N/A,FALSE,"第18頁"}</definedName>
    <definedName name="_b2" hidden="1">{#N/A,#N/A,FALSE,"第15頁";#N/A,#N/A,FALSE,"第16頁";#N/A,#N/A,FALSE,"第17頁";#N/A,#N/A,FALSE,"第18頁"}</definedName>
    <definedName name="_b3" localSheetId="71" hidden="1">{#N/A,#N/A,FALSE,"第12頁(表7上)";#N/A,#N/A,FALSE,"第12頁(表7下)"}</definedName>
    <definedName name="_b3" hidden="1">{#N/A,#N/A,FALSE,"第12頁(表7上)";#N/A,#N/A,FALSE,"第12頁(表7下)"}</definedName>
    <definedName name="_b333" localSheetId="71" hidden="1">{#N/A,#N/A,FALSE,"第12頁(表7上)";#N/A,#N/A,FALSE,"第12頁(表7下)"}</definedName>
    <definedName name="_b333" hidden="1">{#N/A,#N/A,FALSE,"第12頁(表7上)";#N/A,#N/A,FALSE,"第12頁(表7下)"}</definedName>
    <definedName name="a" localSheetId="71" hidden="1">{#N/A,#N/A,FALSE,"第12頁(表7上)";#N/A,#N/A,FALSE,"第12頁(表7下)"}</definedName>
    <definedName name="a" hidden="1">{#N/A,#N/A,FALSE,"第12頁(表7上)";#N/A,#N/A,FALSE,"第12頁(表7下)"}</definedName>
    <definedName name="aa" localSheetId="71" hidden="1">{#N/A,#N/A,FALSE,"第15頁";#N/A,#N/A,FALSE,"第16頁";#N/A,#N/A,FALSE,"第17頁";#N/A,#N/A,FALSE,"第18頁"}</definedName>
    <definedName name="aa" hidden="1">{#N/A,#N/A,FALSE,"第15頁";#N/A,#N/A,FALSE,"第16頁";#N/A,#N/A,FALSE,"第17頁";#N/A,#N/A,FALSE,"第18頁"}</definedName>
    <definedName name="abc" localSheetId="71" hidden="1">{#N/A,#N/A,FALSE,"第12頁(表7上)";#N/A,#N/A,FALSE,"第12頁(表7下)"}</definedName>
    <definedName name="abc" hidden="1">{#N/A,#N/A,FALSE,"第12頁(表7上)";#N/A,#N/A,FALSE,"第12頁(表7下)"}</definedName>
    <definedName name="b12珊" localSheetId="71" hidden="1">{#N/A,#N/A,FALSE,"第15頁";#N/A,#N/A,FALSE,"第16頁";#N/A,#N/A,FALSE,"第17頁";#N/A,#N/A,FALSE,"第18頁"}</definedName>
    <definedName name="b12珊" hidden="1">{#N/A,#N/A,FALSE,"第15頁";#N/A,#N/A,FALSE,"第16頁";#N/A,#N/A,FALSE,"第17頁";#N/A,#N/A,FALSE,"第18頁"}</definedName>
    <definedName name="b14珊" localSheetId="71" hidden="1">{#N/A,#N/A,FALSE,"第12頁(表7上)";#N/A,#N/A,FALSE,"第12頁(表7下)"}</definedName>
    <definedName name="b14珊" hidden="1">{#N/A,#N/A,FALSE,"第12頁(表7上)";#N/A,#N/A,FALSE,"第12頁(表7下)"}</definedName>
    <definedName name="b16珊" localSheetId="71" hidden="1">{#N/A,#N/A,FALSE,"第12頁(表7上)";#N/A,#N/A,FALSE,"第12頁(表7下)"}</definedName>
    <definedName name="b16珊" hidden="1">{#N/A,#N/A,FALSE,"第12頁(表7上)";#N/A,#N/A,FALSE,"第12頁(表7下)"}</definedName>
    <definedName name="b2珊" localSheetId="71" hidden="1">{#N/A,#N/A,FALSE,"第15頁";#N/A,#N/A,FALSE,"第16頁";#N/A,#N/A,FALSE,"第17頁";#N/A,#N/A,FALSE,"第18頁"}</definedName>
    <definedName name="b2珊" hidden="1">{#N/A,#N/A,FALSE,"第15頁";#N/A,#N/A,FALSE,"第16頁";#N/A,#N/A,FALSE,"第17頁";#N/A,#N/A,FALSE,"第18頁"}</definedName>
    <definedName name="b3珊" localSheetId="71" hidden="1">{#N/A,#N/A,FALSE,"第12頁(表7上)";#N/A,#N/A,FALSE,"第12頁(表7下)"}</definedName>
    <definedName name="b3珊" hidden="1">{#N/A,#N/A,FALSE,"第12頁(表7上)";#N/A,#N/A,FALSE,"第12頁(表7下)"}</definedName>
    <definedName name="bb" localSheetId="71" hidden="1">{#N/A,#N/A,FALSE,"第12頁(表7上)";#N/A,#N/A,FALSE,"第12頁(表7下)"}</definedName>
    <definedName name="bb" hidden="1">{#N/A,#N/A,FALSE,"第12頁(表7上)";#N/A,#N/A,FALSE,"第12頁(表7下)"}</definedName>
    <definedName name="l" localSheetId="71" hidden="1">{#N/A,#N/A,FALSE,"第12頁(表7上)";#N/A,#N/A,FALSE,"第12頁(表7下)"}</definedName>
    <definedName name="l" hidden="1">{#N/A,#N/A,FALSE,"第12頁(表7上)";#N/A,#N/A,FALSE,"第12頁(表7下)"}</definedName>
    <definedName name="o" localSheetId="71" hidden="1">{#N/A,#N/A,FALSE,"第12頁(表7上)";#N/A,#N/A,FALSE,"第12頁(表7下)"}</definedName>
    <definedName name="o" hidden="1">{#N/A,#N/A,FALSE,"第12頁(表7上)";#N/A,#N/A,FALSE,"第12頁(表7下)"}</definedName>
    <definedName name="_xlnm.Print_Area" localSheetId="1">'2-1-1'!$A$1:$V$13</definedName>
    <definedName name="_xlnm.Print_Area" localSheetId="10">'2-1-10'!$A$1:$BS$78</definedName>
    <definedName name="_xlnm.Print_Area" localSheetId="11">'2-1-11'!$A$1:$J$16</definedName>
    <definedName name="_xlnm.Print_Area" localSheetId="12">'2-1-12'!$A$1:$AE$51</definedName>
    <definedName name="_xlnm.Print_Area" localSheetId="13">'2-1-13'!$A$1:$AE$76</definedName>
    <definedName name="_xlnm.Print_Area" localSheetId="14">'2-1-14'!$A$1:$D$14</definedName>
    <definedName name="_xlnm.Print_Area" localSheetId="15">'2-1-15'!$A$1:$K$107</definedName>
    <definedName name="_xlnm.Print_Area" localSheetId="16">'2-1-16'!$A$1:$I$19</definedName>
    <definedName name="_xlnm.Print_Area" localSheetId="17">'2-1-17'!$A$1:$I$15</definedName>
    <definedName name="_xlnm.Print_Area" localSheetId="18">'2-1-18'!$A$1:$J$15</definedName>
    <definedName name="_xlnm.Print_Area" localSheetId="19">'2-1-19'!$A$1:$N$32</definedName>
    <definedName name="_xlnm.Print_Area" localSheetId="2">'2-1-2'!$A$1:$J$14</definedName>
    <definedName name="_xlnm.Print_Area" localSheetId="20">'2-1-20'!$A$1:$L$19</definedName>
    <definedName name="_xlnm.Print_Area" localSheetId="21">'2-1-21'!$A$1:$K$46</definedName>
    <definedName name="_xlnm.Print_Area" localSheetId="22">'2-1-22'!$A$1:$U$14</definedName>
    <definedName name="_xlnm.Print_Area" localSheetId="23">'2-1-23'!$A$1:$V$34</definedName>
    <definedName name="_xlnm.Print_Area" localSheetId="24">'2-1-24'!$A$1:$M$20</definedName>
    <definedName name="_xlnm.Print_Area" localSheetId="25">'2-1-25'!$A$1:$M$20</definedName>
    <definedName name="_xlnm.Print_Area" localSheetId="26">'2-1-26'!$A$1:$K$10</definedName>
    <definedName name="_xlnm.Print_Area" localSheetId="3">'2-1-3'!$A$1:$P$25</definedName>
    <definedName name="_xlnm.Print_Area" localSheetId="4">'2-1-4'!$A$1:$M$14</definedName>
    <definedName name="_xlnm.Print_Area" localSheetId="5">'2-1-5'!$A$1:$U$26</definedName>
    <definedName name="_xlnm.Print_Area" localSheetId="6">'2-1-6'!$A$1:$U$42</definedName>
    <definedName name="_xlnm.Print_Area" localSheetId="7">'2-1-7'!$A$1:$AE$33</definedName>
    <definedName name="_xlnm.Print_Area" localSheetId="8">'2-1-8'!$A$1:$J$17</definedName>
    <definedName name="_xlnm.Print_Area" localSheetId="9">'2-1-9'!$A$1:$BS$51</definedName>
    <definedName name="_xlnm.Print_Area" localSheetId="27">'2-2-1'!$A$1:$J$24</definedName>
    <definedName name="_xlnm.Print_Area" localSheetId="38">'2-2-10'!$A$1:$L$18</definedName>
    <definedName name="_xlnm.Print_Area" localSheetId="28">'2-2-2'!$A$1:$L$17</definedName>
    <definedName name="_xlnm.Print_Area" localSheetId="29">'2-2-3'!$A$1:$U$114</definedName>
    <definedName name="_xlnm.Print_Area" localSheetId="31">'2-2-3（女）'!$A$1:$U$109</definedName>
    <definedName name="_xlnm.Print_Area" localSheetId="30">'2-2-3（男）'!$A$1:$U$114</definedName>
    <definedName name="_xlnm.Print_Area" localSheetId="32">'2-2-4'!$A$1:$T$35</definedName>
    <definedName name="_xlnm.Print_Area" localSheetId="33">'2-2-5'!$A$1:$P$35</definedName>
    <definedName name="_xlnm.Print_Area" localSheetId="34">'2-2-6'!$A$1:$K$20</definedName>
    <definedName name="_xlnm.Print_Area" localSheetId="35">'2-2-7'!$A$1:$G$24</definedName>
    <definedName name="_xlnm.Print_Area" localSheetId="36">'2-2-8'!$A$1:$G$25</definedName>
    <definedName name="_xlnm.Print_Area" localSheetId="37">'2-2-9'!$A$1:$O$16</definedName>
    <definedName name="_xlnm.Print_Area" localSheetId="39">'2-3-1'!$A$1:$G$16</definedName>
    <definedName name="_xlnm.Print_Area" localSheetId="40">'2-3-2'!$A$1:$F$23</definedName>
    <definedName name="_xlnm.Print_Area" localSheetId="41">'2-3-3'!$A$1:$U$16</definedName>
    <definedName name="_xlnm.Print_Area" localSheetId="42">'2-3-4'!$A$1:$F$27</definedName>
    <definedName name="_xlnm.Print_Area" localSheetId="43">'2-3-5'!$A$1:$F$23</definedName>
    <definedName name="_xlnm.Print_Area" localSheetId="44">'2-3-6'!$A$1:$I$24</definedName>
    <definedName name="_xlnm.Print_Area" localSheetId="45">'2-3-7'!$A$1:$M$34</definedName>
    <definedName name="_xlnm.Print_Area" localSheetId="46">'2-4-1'!$A$1:$Q$41</definedName>
    <definedName name="_xlnm.Print_Area" localSheetId="57">'2-4-11'!$A$1:$K$8</definedName>
    <definedName name="_xlnm.Print_Area" localSheetId="58">'2-4-12'!$A$1:$K$22</definedName>
    <definedName name="_xlnm.Print_Area" localSheetId="59">'2-4-13'!$A$1:$R$16</definedName>
    <definedName name="_xlnm.Print_Area" localSheetId="60">'2-4-14'!$A$1:$J$15</definedName>
    <definedName name="_xlnm.Print_Area" localSheetId="61">'2-4-15'!$A$1:$N$15</definedName>
    <definedName name="_xlnm.Print_Area" localSheetId="62">'2-4-16'!$A$1:$K$16</definedName>
    <definedName name="_xlnm.Print_Area" localSheetId="63">'2-4-17'!$B$1:$Q$18</definedName>
    <definedName name="_xlnm.Print_Area" localSheetId="64">'2-4-18'!$A$1:$Q$16</definedName>
    <definedName name="_xlnm.Print_Area" localSheetId="65">'2-4-19'!$A$1:$G$18</definedName>
    <definedName name="_xlnm.Print_Area" localSheetId="47">'2-4-2'!$A$1:$P$13</definedName>
    <definedName name="_xlnm.Print_Area" localSheetId="66">'2-4-20'!$A$1:$R$15</definedName>
    <definedName name="_xlnm.Print_Area" localSheetId="67">'2-4-21'!$A$1:$L$17</definedName>
    <definedName name="_xlnm.Print_Area" localSheetId="48">'2-4-3'!$A$1:$Z$24</definedName>
    <definedName name="_xlnm.Print_Area" localSheetId="49">'2-4-4'!$A$1:$R$34</definedName>
    <definedName name="_xlnm.Print_Area" localSheetId="50">'2-4-5'!$A$1:$T$16</definedName>
    <definedName name="_xlnm.Print_Area" localSheetId="51">'2-4-6'!$A$1:$L$90</definedName>
    <definedName name="_xlnm.Print_Area" localSheetId="53">'2-4-6（女）'!$A$1:$L$80</definedName>
    <definedName name="_xlnm.Print_Area" localSheetId="52">'2-4-6（男）'!$A$1:$L$90</definedName>
    <definedName name="_xlnm.Print_Area" localSheetId="54">'2-4-7'!$A$1:$N$21</definedName>
    <definedName name="_xlnm.Print_Area" localSheetId="55">'2-4-8'!$A$1:$N$21</definedName>
    <definedName name="_xlnm.Print_Area" localSheetId="56">'2-4-9、2-4-10'!$A$1:$J$30</definedName>
    <definedName name="_xlnm.Print_Area" localSheetId="68">'2-5-1'!$A$1:$M$16</definedName>
    <definedName name="_xlnm.Print_Area">#REF!</definedName>
    <definedName name="sdf" localSheetId="71" hidden="1">{#N/A,#N/A,FALSE,"第12頁(表7上)";#N/A,#N/A,FALSE,"第12頁(表7下)"}</definedName>
    <definedName name="sdf" hidden="1">{#N/A,#N/A,FALSE,"第12頁(表7上)";#N/A,#N/A,FALSE,"第12頁(表7下)"}</definedName>
    <definedName name="w" localSheetId="71" hidden="1">{#N/A,#N/A,FALSE,"第15頁";#N/A,#N/A,FALSE,"第16頁";#N/A,#N/A,FALSE,"第17頁";#N/A,#N/A,FALSE,"第18頁"}</definedName>
    <definedName name="w" hidden="1">{#N/A,#N/A,FALSE,"第15頁";#N/A,#N/A,FALSE,"第16頁";#N/A,#N/A,FALSE,"第17頁";#N/A,#N/A,FALSE,"第18頁"}</definedName>
    <definedName name="wrn.p." localSheetId="71" hidden="1">{#N/A,#N/A,FALSE,"第15頁";#N/A,#N/A,FALSE,"第16頁";#N/A,#N/A,FALSE,"第17頁";#N/A,#N/A,FALSE,"第18頁"}</definedName>
    <definedName name="wrn.p." hidden="1">{#N/A,#N/A,FALSE,"第15頁";#N/A,#N/A,FALSE,"第16頁";#N/A,#N/A,FALSE,"第17頁";#N/A,#N/A,FALSE,"第18頁"}</definedName>
    <definedName name="wrn.一." localSheetId="71" hidden="1">{#N/A,#N/A,FALSE,"第12頁(表7上)";#N/A,#N/A,FALSE,"第12頁(表7下)"}</definedName>
    <definedName name="wrn.一." hidden="1">{#N/A,#N/A,FALSE,"第12頁(表7上)";#N/A,#N/A,FALSE,"第12頁(表7下)"}</definedName>
    <definedName name="人口販運">#REF!</definedName>
    <definedName name="不起訴罪名">#REF!</definedName>
    <definedName name="日€3" localSheetId="71" hidden="1">{#N/A,#N/A,FALSE,"第15頁";#N/A,#N/A,FALSE,"第16頁";#N/A,#N/A,FALSE,"第17頁";#N/A,#N/A,FALSE,"第18頁"}</definedName>
    <definedName name="日€3" hidden="1">{#N/A,#N/A,FALSE,"第15頁";#N/A,#N/A,FALSE,"第16頁";#N/A,#N/A,FALSE,"第17頁";#N/A,#N/A,FALSE,"第18頁"}</definedName>
    <definedName name="出所檔91">#REF!</definedName>
    <definedName name="民生犯罪">#REF!</definedName>
    <definedName name="田" localSheetId="71" hidden="1">{#N/A,#N/A,FALSE,"第12頁(表7上)";#N/A,#N/A,FALSE,"第12頁(表7下)"}</definedName>
    <definedName name="田" hidden="1">{#N/A,#N/A,FALSE,"第12頁(表7上)";#N/A,#N/A,FALSE,"第12頁(表7下)"}</definedName>
    <definedName name="有罪" localSheetId="71" hidden="1">{#N/A,#N/A,FALSE,"第12頁(表7上)";#N/A,#N/A,FALSE,"第12頁(表7下)"}</definedName>
    <definedName name="有罪" hidden="1">{#N/A,#N/A,FALSE,"第12頁(表7上)";#N/A,#N/A,FALSE,"第12頁(表7下)"}</definedName>
    <definedName name="定罪" localSheetId="71" hidden="1">{#N/A,#N/A,FALSE,"第12頁(表7上)";#N/A,#N/A,FALSE,"第12頁(表7下)"}</definedName>
    <definedName name="定罪" hidden="1">{#N/A,#N/A,FALSE,"第12頁(表7上)";#N/A,#N/A,FALSE,"第12頁(表7下)"}</definedName>
    <definedName name="性侵害">#REF!</definedName>
    <definedName name="法醫收結">#REF!</definedName>
    <definedName name="表20" localSheetId="71" hidden="1">{#N/A,#N/A,FALSE,"第15頁";#N/A,#N/A,FALSE,"第16頁";#N/A,#N/A,FALSE,"第17頁";#N/A,#N/A,FALSE,"第18頁"}</definedName>
    <definedName name="表20" hidden="1">{#N/A,#N/A,FALSE,"第15頁";#N/A,#N/A,FALSE,"第16頁";#N/A,#N/A,FALSE,"第17頁";#N/A,#N/A,FALSE,"第18頁"}</definedName>
    <definedName name="表20毒品" localSheetId="71" hidden="1">{#N/A,#N/A,FALSE,"第12頁(表7上)";#N/A,#N/A,FALSE,"第12頁(表7下)"}</definedName>
    <definedName name="表20毒品" hidden="1">{#N/A,#N/A,FALSE,"第12頁(表7上)";#N/A,#N/A,FALSE,"第12頁(表7下)"}</definedName>
    <definedName name="表21毒品" localSheetId="71" hidden="1">{#N/A,#N/A,FALSE,"第12頁(表7上)";#N/A,#N/A,FALSE,"第12頁(表7下)"}</definedName>
    <definedName name="表21毒品" hidden="1">{#N/A,#N/A,FALSE,"第12頁(表7上)";#N/A,#N/A,FALSE,"第12頁(表7下)"}</definedName>
    <definedName name="表9" localSheetId="71" hidden="1">{#N/A,#N/A,FALSE,"第15頁";#N/A,#N/A,FALSE,"第16頁";#N/A,#N/A,FALSE,"第17頁";#N/A,#N/A,FALSE,"第18頁"}</definedName>
    <definedName name="表9" hidden="1">{#N/A,#N/A,FALSE,"第15頁";#N/A,#N/A,FALSE,"第16頁";#N/A,#N/A,FALSE,"第17頁";#N/A,#N/A,FALSE,"第18頁"}</definedName>
    <definedName name="毒品案件">#REF!</definedName>
    <definedName name="珊" localSheetId="71" hidden="1">{#N/A,#N/A,FALSE,"第12頁(表7上)";#N/A,#N/A,FALSE,"第12頁(表7下)"}</definedName>
    <definedName name="珊" hidden="1">{#N/A,#N/A,FALSE,"第12頁(表7上)";#N/A,#N/A,FALSE,"第12頁(表7下)"}</definedName>
    <definedName name="重大刑案">#REF!</definedName>
    <definedName name="重大危害">#REF!</definedName>
    <definedName name="第二頁一表" localSheetId="71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localSheetId="71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localSheetId="71" hidden="1">{#N/A,#N/A,FALSE,"第12頁(表7上)";#N/A,#N/A,FALSE,"第12頁(表7下)"}</definedName>
    <definedName name="第三表" hidden="1">{#N/A,#N/A,FALSE,"第12頁(表7上)";#N/A,#N/A,FALSE,"第12頁(表7下)"}</definedName>
    <definedName name="電腦犯罪">#REF!</definedName>
    <definedName name="電話詐欺">#REF!</definedName>
    <definedName name="檢肅貪瀆">'[1]1.檢肅貪瀆'!$A$1:$L$18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6" l="1"/>
  <c r="E29" i="96"/>
  <c r="I28" i="96"/>
  <c r="E28" i="96"/>
  <c r="B27" i="96"/>
  <c r="I27" i="96" s="1"/>
  <c r="B26" i="96"/>
  <c r="I26" i="96" s="1"/>
  <c r="B25" i="96"/>
  <c r="I25" i="96" s="1"/>
  <c r="B24" i="96"/>
  <c r="I24" i="96" s="1"/>
  <c r="B23" i="96"/>
  <c r="I23" i="96" s="1"/>
  <c r="B22" i="96"/>
  <c r="I22" i="96" s="1"/>
  <c r="B21" i="96"/>
  <c r="I21" i="96" s="1"/>
  <c r="B20" i="96"/>
  <c r="I20" i="96" s="1"/>
  <c r="J15" i="96"/>
  <c r="J14" i="96"/>
  <c r="J13" i="96"/>
  <c r="J12" i="96"/>
  <c r="J11" i="96"/>
  <c r="J10" i="96"/>
  <c r="J9" i="96"/>
  <c r="J8" i="96"/>
  <c r="J7" i="96"/>
  <c r="J6" i="96"/>
  <c r="E20" i="96" l="1"/>
  <c r="E22" i="96"/>
  <c r="E24" i="96"/>
  <c r="E26" i="96"/>
  <c r="E21" i="96"/>
  <c r="E23" i="96"/>
  <c r="E25" i="96"/>
  <c r="E27" i="96"/>
  <c r="J14" i="56" l="1"/>
  <c r="J13" i="56"/>
  <c r="J12" i="56"/>
  <c r="J11" i="56"/>
  <c r="J10" i="56"/>
  <c r="J9" i="56"/>
  <c r="J8" i="56"/>
  <c r="J7" i="56"/>
  <c r="J6" i="56"/>
  <c r="J5" i="56"/>
  <c r="H14" i="56"/>
  <c r="H13" i="56"/>
  <c r="H12" i="56"/>
  <c r="H11" i="56"/>
  <c r="H10" i="56"/>
  <c r="H9" i="56"/>
  <c r="H8" i="56"/>
  <c r="H7" i="56"/>
  <c r="H6" i="56"/>
  <c r="H5" i="56"/>
  <c r="F14" i="56"/>
  <c r="F13" i="56"/>
  <c r="F12" i="56"/>
  <c r="F11" i="56"/>
  <c r="F10" i="56"/>
  <c r="F9" i="56"/>
  <c r="F8" i="56"/>
  <c r="F7" i="56"/>
  <c r="F6" i="56"/>
  <c r="F5" i="56"/>
  <c r="D6" i="56"/>
  <c r="D7" i="56"/>
  <c r="D8" i="56"/>
  <c r="D9" i="56"/>
  <c r="D10" i="56"/>
  <c r="D11" i="56"/>
  <c r="D12" i="56"/>
  <c r="D13" i="56"/>
  <c r="D14" i="56"/>
  <c r="D5" i="56"/>
  <c r="K19" i="54" l="1"/>
  <c r="K18" i="54"/>
  <c r="K17" i="54"/>
  <c r="K16" i="54"/>
  <c r="K15" i="54"/>
  <c r="K14" i="54"/>
  <c r="K13" i="54"/>
  <c r="K12" i="54"/>
  <c r="K11" i="54"/>
  <c r="K10" i="54"/>
  <c r="K9" i="54"/>
  <c r="K8" i="54"/>
  <c r="K7" i="54"/>
  <c r="K6" i="54"/>
  <c r="I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I7" i="54"/>
  <c r="I6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6" i="54"/>
  <c r="E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6" i="54"/>
  <c r="C73" i="86" l="1"/>
  <c r="D73" i="86" s="1"/>
  <c r="B73" i="86"/>
  <c r="F73" i="86"/>
  <c r="G73" i="86" s="1"/>
  <c r="E73" i="86"/>
  <c r="I73" i="86"/>
  <c r="J73" i="86" s="1"/>
  <c r="H73" i="86"/>
  <c r="M73" i="86"/>
  <c r="L73" i="86"/>
  <c r="K73" i="86"/>
  <c r="O73" i="86"/>
  <c r="N73" i="86"/>
  <c r="R73" i="86"/>
  <c r="S73" i="86" s="1"/>
  <c r="Q73" i="86"/>
  <c r="U73" i="86"/>
  <c r="V73" i="86" s="1"/>
  <c r="T73" i="86"/>
  <c r="X73" i="86"/>
  <c r="Y73" i="86" s="1"/>
  <c r="W73" i="86"/>
  <c r="AA73" i="86"/>
  <c r="Z73" i="86"/>
  <c r="AC73" i="86"/>
  <c r="AD73" i="86"/>
  <c r="AE73" i="86"/>
  <c r="AB73" i="86" l="1"/>
  <c r="P73" i="86"/>
  <c r="J18" i="13"/>
  <c r="J19" i="13"/>
  <c r="I45" i="74" l="1"/>
  <c r="J45" i="74"/>
  <c r="K45" i="74"/>
  <c r="AE29" i="86" l="1"/>
  <c r="AE9" i="86"/>
  <c r="AE8" i="86"/>
  <c r="AE7" i="86"/>
  <c r="AE52" i="86"/>
  <c r="AE61" i="86"/>
  <c r="AE50" i="86"/>
  <c r="AE64" i="86"/>
  <c r="AE60" i="86"/>
  <c r="AE62" i="86"/>
  <c r="AE53" i="86"/>
  <c r="AE43" i="86"/>
  <c r="AE58" i="86"/>
  <c r="AE42" i="86"/>
  <c r="AE63" i="86"/>
  <c r="AE47" i="86"/>
  <c r="AE55" i="86"/>
  <c r="AE48" i="86"/>
  <c r="AE57" i="86"/>
  <c r="AE54" i="86"/>
  <c r="AE41" i="86"/>
  <c r="AE40" i="86"/>
  <c r="AE37" i="86"/>
  <c r="AE49" i="86"/>
  <c r="AE46" i="86"/>
  <c r="AE24" i="86"/>
  <c r="AE32" i="86"/>
  <c r="AE45" i="86"/>
  <c r="AE31" i="86"/>
  <c r="AE33" i="86"/>
  <c r="AE17" i="86"/>
  <c r="AE38" i="86"/>
  <c r="AE30" i="86"/>
  <c r="AE35" i="86"/>
  <c r="AE26" i="86"/>
  <c r="AE36" i="86"/>
  <c r="AE39" i="86"/>
  <c r="AE18" i="86"/>
  <c r="AE59" i="86"/>
  <c r="AE34" i="86"/>
  <c r="AE23" i="86"/>
  <c r="AE11" i="86"/>
  <c r="AE13" i="86"/>
  <c r="AE20" i="86"/>
  <c r="AE28" i="86"/>
  <c r="AE25" i="86"/>
  <c r="AE21" i="86"/>
  <c r="AE27" i="86"/>
  <c r="AE51" i="86"/>
  <c r="AE12" i="86"/>
  <c r="AE16" i="86"/>
  <c r="AE19" i="86"/>
  <c r="AE6" i="86"/>
  <c r="AE15" i="86"/>
  <c r="AE14" i="86"/>
  <c r="AE10" i="86"/>
  <c r="AE44" i="86"/>
  <c r="AE56" i="86"/>
  <c r="AE5" i="86"/>
  <c r="AB52" i="86"/>
  <c r="AB61" i="86"/>
  <c r="AB50" i="86"/>
  <c r="AB64" i="86"/>
  <c r="AB60" i="86"/>
  <c r="AB62" i="86"/>
  <c r="AB53" i="86"/>
  <c r="AB43" i="86"/>
  <c r="AB58" i="86"/>
  <c r="AB42" i="86"/>
  <c r="AB63" i="86"/>
  <c r="AB47" i="86"/>
  <c r="AB55" i="86"/>
  <c r="AB48" i="86"/>
  <c r="AB57" i="86"/>
  <c r="AB54" i="86"/>
  <c r="AB41" i="86"/>
  <c r="AB40" i="86"/>
  <c r="AB37" i="86"/>
  <c r="AB49" i="86"/>
  <c r="AB46" i="86"/>
  <c r="AB24" i="86"/>
  <c r="AB32" i="86"/>
  <c r="AB45" i="86"/>
  <c r="AB31" i="86"/>
  <c r="AB33" i="86"/>
  <c r="AB17" i="86"/>
  <c r="AB38" i="86"/>
  <c r="AB30" i="86"/>
  <c r="AB35" i="86"/>
  <c r="AB26" i="86"/>
  <c r="AB36" i="86"/>
  <c r="AB67" i="86"/>
  <c r="AB39" i="86"/>
  <c r="AB18" i="86"/>
  <c r="AB59" i="86"/>
  <c r="AB34" i="86"/>
  <c r="AB23" i="86"/>
  <c r="AB11" i="86"/>
  <c r="AB13" i="86"/>
  <c r="AB20" i="86"/>
  <c r="AB28" i="86"/>
  <c r="AB25" i="86"/>
  <c r="AB21" i="86"/>
  <c r="AB27" i="86"/>
  <c r="AB51" i="86"/>
  <c r="AB12" i="86"/>
  <c r="AB16" i="86"/>
  <c r="AB19" i="86"/>
  <c r="AB6" i="86"/>
  <c r="AB15" i="86"/>
  <c r="AB14" i="86"/>
  <c r="AB10" i="86"/>
  <c r="AB44" i="86"/>
  <c r="AB66" i="86"/>
  <c r="AB56" i="86"/>
  <c r="AB65" i="86"/>
  <c r="AB5" i="86"/>
  <c r="Y29" i="86"/>
  <c r="Y69" i="86"/>
  <c r="Y70" i="86"/>
  <c r="Y68" i="86"/>
  <c r="Y52" i="86"/>
  <c r="Y61" i="86"/>
  <c r="Y50" i="86"/>
  <c r="Y64" i="86"/>
  <c r="Y60" i="86"/>
  <c r="Y62" i="86"/>
  <c r="Y53" i="86"/>
  <c r="Y43" i="86"/>
  <c r="Y58" i="86"/>
  <c r="Y42" i="86"/>
  <c r="Y63" i="86"/>
  <c r="Y47" i="86"/>
  <c r="Y55" i="86"/>
  <c r="Y48" i="86"/>
  <c r="Y57" i="86"/>
  <c r="Y54" i="86"/>
  <c r="Y41" i="86"/>
  <c r="Y40" i="86"/>
  <c r="Y37" i="86"/>
  <c r="Y49" i="86"/>
  <c r="Y46" i="86"/>
  <c r="Y24" i="86"/>
  <c r="Y32" i="86"/>
  <c r="Y45" i="86"/>
  <c r="Y31" i="86"/>
  <c r="Y33" i="86"/>
  <c r="Y17" i="86"/>
  <c r="Y38" i="86"/>
  <c r="Y30" i="86"/>
  <c r="Y35" i="86"/>
  <c r="Y26" i="86"/>
  <c r="Y36" i="86"/>
  <c r="Y39" i="86"/>
  <c r="Y18" i="86"/>
  <c r="Y59" i="86"/>
  <c r="Y34" i="86"/>
  <c r="Y23" i="86"/>
  <c r="Y11" i="86"/>
  <c r="Y13" i="86"/>
  <c r="Y20" i="86"/>
  <c r="Y28" i="86"/>
  <c r="Y25" i="86"/>
  <c r="Y21" i="86"/>
  <c r="Y27" i="86"/>
  <c r="Y51" i="86"/>
  <c r="Y12" i="86"/>
  <c r="Y16" i="86"/>
  <c r="Y19" i="86"/>
  <c r="Y15" i="86"/>
  <c r="Y14" i="86"/>
  <c r="Y10" i="86"/>
  <c r="Y44" i="86"/>
  <c r="Y56" i="86"/>
  <c r="Y65" i="86"/>
  <c r="Y5" i="86"/>
  <c r="V29" i="86"/>
  <c r="V70" i="86"/>
  <c r="V71" i="86"/>
  <c r="V68" i="86"/>
  <c r="V52" i="86"/>
  <c r="V61" i="86"/>
  <c r="V50" i="86"/>
  <c r="V64" i="86"/>
  <c r="V60" i="86"/>
  <c r="V62" i="86"/>
  <c r="V53" i="86"/>
  <c r="V43" i="86"/>
  <c r="V58" i="86"/>
  <c r="V42" i="86"/>
  <c r="V63" i="86"/>
  <c r="V47" i="86"/>
  <c r="V55" i="86"/>
  <c r="V48" i="86"/>
  <c r="V57" i="86"/>
  <c r="V54" i="86"/>
  <c r="V41" i="86"/>
  <c r="V40" i="86"/>
  <c r="V37" i="86"/>
  <c r="V49" i="86"/>
  <c r="V46" i="86"/>
  <c r="V24" i="86"/>
  <c r="V32" i="86"/>
  <c r="V45" i="86"/>
  <c r="V31" i="86"/>
  <c r="V33" i="86"/>
  <c r="V17" i="86"/>
  <c r="V38" i="86"/>
  <c r="V30" i="86"/>
  <c r="V35" i="86"/>
  <c r="V26" i="86"/>
  <c r="V36" i="86"/>
  <c r="V67" i="86"/>
  <c r="V39" i="86"/>
  <c r="V18" i="86"/>
  <c r="V59" i="86"/>
  <c r="V34" i="86"/>
  <c r="V23" i="86"/>
  <c r="V11" i="86"/>
  <c r="V13" i="86"/>
  <c r="V20" i="86"/>
  <c r="V28" i="86"/>
  <c r="V25" i="86"/>
  <c r="V21" i="86"/>
  <c r="V27" i="86"/>
  <c r="V51" i="86"/>
  <c r="V12" i="86"/>
  <c r="V16" i="86"/>
  <c r="V19" i="86"/>
  <c r="V14" i="86"/>
  <c r="V10" i="86"/>
  <c r="V44" i="86"/>
  <c r="V66" i="86"/>
  <c r="V56" i="86"/>
  <c r="V5" i="86"/>
  <c r="S29" i="86"/>
  <c r="S72" i="86"/>
  <c r="S71" i="86"/>
  <c r="S52" i="86"/>
  <c r="S61" i="86"/>
  <c r="S50" i="86"/>
  <c r="S64" i="86"/>
  <c r="S60" i="86"/>
  <c r="S62" i="86"/>
  <c r="S53" i="86"/>
  <c r="S43" i="86"/>
  <c r="S58" i="86"/>
  <c r="S42" i="86"/>
  <c r="S63" i="86"/>
  <c r="S47" i="86"/>
  <c r="S55" i="86"/>
  <c r="S48" i="86"/>
  <c r="S57" i="86"/>
  <c r="S54" i="86"/>
  <c r="S41" i="86"/>
  <c r="S40" i="86"/>
  <c r="S37" i="86"/>
  <c r="S49" i="86"/>
  <c r="S46" i="86"/>
  <c r="S24" i="86"/>
  <c r="S32" i="86"/>
  <c r="S45" i="86"/>
  <c r="S31" i="86"/>
  <c r="S33" i="86"/>
  <c r="S17" i="86"/>
  <c r="S38" i="86"/>
  <c r="S30" i="86"/>
  <c r="S35" i="86"/>
  <c r="S26" i="86"/>
  <c r="S36" i="86"/>
  <c r="S67" i="86"/>
  <c r="S39" i="86"/>
  <c r="S18" i="86"/>
  <c r="S59" i="86"/>
  <c r="S34" i="86"/>
  <c r="S23" i="86"/>
  <c r="S11" i="86"/>
  <c r="S13" i="86"/>
  <c r="S20" i="86"/>
  <c r="S25" i="86"/>
  <c r="S21" i="86"/>
  <c r="S27" i="86"/>
  <c r="S51" i="86"/>
  <c r="S12" i="86"/>
  <c r="S16" i="86"/>
  <c r="S19" i="86"/>
  <c r="S6" i="86"/>
  <c r="S15" i="86"/>
  <c r="S14" i="86"/>
  <c r="S10" i="86"/>
  <c r="S44" i="86"/>
  <c r="S66" i="86"/>
  <c r="S56" i="86"/>
  <c r="S5" i="86"/>
  <c r="P9" i="86"/>
  <c r="P72" i="86"/>
  <c r="P69" i="86"/>
  <c r="P70" i="86"/>
  <c r="P71" i="86"/>
  <c r="P52" i="86"/>
  <c r="P61" i="86"/>
  <c r="P50" i="86"/>
  <c r="P64" i="86"/>
  <c r="P60" i="86"/>
  <c r="P62" i="86"/>
  <c r="P53" i="86"/>
  <c r="P43" i="86"/>
  <c r="P58" i="86"/>
  <c r="P42" i="86"/>
  <c r="P63" i="86"/>
  <c r="P47" i="86"/>
  <c r="P55" i="86"/>
  <c r="P48" i="86"/>
  <c r="P57" i="86"/>
  <c r="P54" i="86"/>
  <c r="P41" i="86"/>
  <c r="P40" i="86"/>
  <c r="P37" i="86"/>
  <c r="P49" i="86"/>
  <c r="P46" i="86"/>
  <c r="P24" i="86"/>
  <c r="P32" i="86"/>
  <c r="P45" i="86"/>
  <c r="P31" i="86"/>
  <c r="P33" i="86"/>
  <c r="P17" i="86"/>
  <c r="P38" i="86"/>
  <c r="P30" i="86"/>
  <c r="P35" i="86"/>
  <c r="P26" i="86"/>
  <c r="P36" i="86"/>
  <c r="P67" i="86"/>
  <c r="P39" i="86"/>
  <c r="P18" i="86"/>
  <c r="P59" i="86"/>
  <c r="P34" i="86"/>
  <c r="P23" i="86"/>
  <c r="P11" i="86"/>
  <c r="P13" i="86"/>
  <c r="P20" i="86"/>
  <c r="P28" i="86"/>
  <c r="P25" i="86"/>
  <c r="P21" i="86"/>
  <c r="P27" i="86"/>
  <c r="P51" i="86"/>
  <c r="P12" i="86"/>
  <c r="P16" i="86"/>
  <c r="P19" i="86"/>
  <c r="P6" i="86"/>
  <c r="P15" i="86"/>
  <c r="P14" i="86"/>
  <c r="P10" i="86"/>
  <c r="P44" i="86"/>
  <c r="P66" i="86"/>
  <c r="P65" i="86"/>
  <c r="P5" i="86"/>
  <c r="M69" i="86"/>
  <c r="M8" i="86"/>
  <c r="M71" i="86"/>
  <c r="M52" i="86"/>
  <c r="M61" i="86"/>
  <c r="M50" i="86"/>
  <c r="M64" i="86"/>
  <c r="M60" i="86"/>
  <c r="M62" i="86"/>
  <c r="M53" i="86"/>
  <c r="M43" i="86"/>
  <c r="M42" i="86"/>
  <c r="M63" i="86"/>
  <c r="M47" i="86"/>
  <c r="M55" i="86"/>
  <c r="M48" i="86"/>
  <c r="M57" i="86"/>
  <c r="M54" i="86"/>
  <c r="M41" i="86"/>
  <c r="M40" i="86"/>
  <c r="M37" i="86"/>
  <c r="M49" i="86"/>
  <c r="M46" i="86"/>
  <c r="M24" i="86"/>
  <c r="M32" i="86"/>
  <c r="M45" i="86"/>
  <c r="M31" i="86"/>
  <c r="M33" i="86"/>
  <c r="M17" i="86"/>
  <c r="M38" i="86"/>
  <c r="M30" i="86"/>
  <c r="M35" i="86"/>
  <c r="M26" i="86"/>
  <c r="M36" i="86"/>
  <c r="M67" i="86"/>
  <c r="M39" i="86"/>
  <c r="M18" i="86"/>
  <c r="M59" i="86"/>
  <c r="M34" i="86"/>
  <c r="M23" i="86"/>
  <c r="M11" i="86"/>
  <c r="M13" i="86"/>
  <c r="M20" i="86"/>
  <c r="M28" i="86"/>
  <c r="M25" i="86"/>
  <c r="M21" i="86"/>
  <c r="M27" i="86"/>
  <c r="M51" i="86"/>
  <c r="M12" i="86"/>
  <c r="M16" i="86"/>
  <c r="M19" i="86"/>
  <c r="M15" i="86"/>
  <c r="M14" i="86"/>
  <c r="M10" i="86"/>
  <c r="M44" i="86"/>
  <c r="M66" i="86"/>
  <c r="M56" i="86"/>
  <c r="M65" i="86"/>
  <c r="M5" i="86"/>
  <c r="J71" i="86"/>
  <c r="J52" i="86"/>
  <c r="J61" i="86"/>
  <c r="J50" i="86"/>
  <c r="J64" i="86"/>
  <c r="J60" i="86"/>
  <c r="J62" i="86"/>
  <c r="J53" i="86"/>
  <c r="J43" i="86"/>
  <c r="J58" i="86"/>
  <c r="J42" i="86"/>
  <c r="J63" i="86"/>
  <c r="J47" i="86"/>
  <c r="J55" i="86"/>
  <c r="J48" i="86"/>
  <c r="J57" i="86"/>
  <c r="J54" i="86"/>
  <c r="J41" i="86"/>
  <c r="J40" i="86"/>
  <c r="J37" i="86"/>
  <c r="J49" i="86"/>
  <c r="J46" i="86"/>
  <c r="J24" i="86"/>
  <c r="J32" i="86"/>
  <c r="J45" i="86"/>
  <c r="J31" i="86"/>
  <c r="J33" i="86"/>
  <c r="J17" i="86"/>
  <c r="J38" i="86"/>
  <c r="J30" i="86"/>
  <c r="J35" i="86"/>
  <c r="J26" i="86"/>
  <c r="J36" i="86"/>
  <c r="J67" i="86"/>
  <c r="J39" i="86"/>
  <c r="J18" i="86"/>
  <c r="J59" i="86"/>
  <c r="J34" i="86"/>
  <c r="J23" i="86"/>
  <c r="J11" i="86"/>
  <c r="J13" i="86"/>
  <c r="J20" i="86"/>
  <c r="J28" i="86"/>
  <c r="J25" i="86"/>
  <c r="J21" i="86"/>
  <c r="J27" i="86"/>
  <c r="J51" i="86"/>
  <c r="J12" i="86"/>
  <c r="J16" i="86"/>
  <c r="J19" i="86"/>
  <c r="J14" i="86"/>
  <c r="J10" i="86"/>
  <c r="J44" i="86"/>
  <c r="J66" i="86"/>
  <c r="J56" i="86"/>
  <c r="J5" i="86"/>
  <c r="G72" i="86"/>
  <c r="G8" i="86"/>
  <c r="G71" i="86"/>
  <c r="G61" i="86"/>
  <c r="G50" i="86"/>
  <c r="G64" i="86"/>
  <c r="G60" i="86"/>
  <c r="G62" i="86"/>
  <c r="G53" i="86"/>
  <c r="G43" i="86"/>
  <c r="G58" i="86"/>
  <c r="G42" i="86"/>
  <c r="G63" i="86"/>
  <c r="G47" i="86"/>
  <c r="G55" i="86"/>
  <c r="G48" i="86"/>
  <c r="G57" i="86"/>
  <c r="G54" i="86"/>
  <c r="G41" i="86"/>
  <c r="G40" i="86"/>
  <c r="G37" i="86"/>
  <c r="G49" i="86"/>
  <c r="G46" i="86"/>
  <c r="G24" i="86"/>
  <c r="G32" i="86"/>
  <c r="G45" i="86"/>
  <c r="G31" i="86"/>
  <c r="G33" i="86"/>
  <c r="G17" i="86"/>
  <c r="G38" i="86"/>
  <c r="G30" i="86"/>
  <c r="G35" i="86"/>
  <c r="G26" i="86"/>
  <c r="G36" i="86"/>
  <c r="G67" i="86"/>
  <c r="G39" i="86"/>
  <c r="G59" i="86"/>
  <c r="G34" i="86"/>
  <c r="G23" i="86"/>
  <c r="G11" i="86"/>
  <c r="G13" i="86"/>
  <c r="G20" i="86"/>
  <c r="G28" i="86"/>
  <c r="G25" i="86"/>
  <c r="G21" i="86"/>
  <c r="G27" i="86"/>
  <c r="G51" i="86"/>
  <c r="G12" i="86"/>
  <c r="G16" i="86"/>
  <c r="G19" i="86"/>
  <c r="G15" i="86"/>
  <c r="G14" i="86"/>
  <c r="G10" i="86"/>
  <c r="G44" i="86"/>
  <c r="G66" i="86"/>
  <c r="G56" i="86"/>
  <c r="G65" i="86"/>
  <c r="G5" i="86"/>
  <c r="D65" i="86"/>
  <c r="D66" i="86"/>
  <c r="D44" i="86"/>
  <c r="D10" i="86"/>
  <c r="D14" i="86"/>
  <c r="D15" i="86"/>
  <c r="D19" i="86"/>
  <c r="D16" i="86"/>
  <c r="D12" i="86"/>
  <c r="D51" i="86"/>
  <c r="D27" i="86"/>
  <c r="D21" i="86"/>
  <c r="D25" i="86"/>
  <c r="D28" i="86"/>
  <c r="D20" i="86"/>
  <c r="D13" i="86"/>
  <c r="D11" i="86"/>
  <c r="D23" i="86"/>
  <c r="D34" i="86"/>
  <c r="D59" i="86"/>
  <c r="D18" i="86"/>
  <c r="D39" i="86"/>
  <c r="D67" i="86"/>
  <c r="D36" i="86"/>
  <c r="D26" i="86"/>
  <c r="D35" i="86"/>
  <c r="D30" i="86"/>
  <c r="D38" i="86"/>
  <c r="D17" i="86"/>
  <c r="D33" i="86"/>
  <c r="D31" i="86"/>
  <c r="D45" i="86"/>
  <c r="D32" i="86"/>
  <c r="D24" i="86"/>
  <c r="D46" i="86"/>
  <c r="D49" i="86"/>
  <c r="D37" i="86"/>
  <c r="D40" i="86"/>
  <c r="D41" i="86"/>
  <c r="D54" i="86"/>
  <c r="D57" i="86"/>
  <c r="D48" i="86"/>
  <c r="D55" i="86"/>
  <c r="D47" i="86"/>
  <c r="D63" i="86"/>
  <c r="D42" i="86"/>
  <c r="D58" i="86"/>
  <c r="D43" i="86"/>
  <c r="D53" i="86"/>
  <c r="D62" i="86"/>
  <c r="D60" i="86"/>
  <c r="D64" i="86"/>
  <c r="D50" i="86"/>
  <c r="D61" i="86"/>
  <c r="D52" i="86"/>
  <c r="D71" i="86"/>
  <c r="D69" i="86"/>
  <c r="D9" i="86"/>
  <c r="D5" i="86"/>
  <c r="AE39" i="85"/>
  <c r="V48" i="85" l="1"/>
  <c r="J48" i="85"/>
  <c r="G48" i="85"/>
  <c r="D48" i="85"/>
  <c r="AE46" i="85"/>
  <c r="AB46" i="85"/>
  <c r="Y46" i="85"/>
  <c r="V46" i="85"/>
  <c r="S46" i="85"/>
  <c r="P46" i="85"/>
  <c r="M46" i="85"/>
  <c r="J46" i="85"/>
  <c r="G46" i="85"/>
  <c r="D46" i="85"/>
  <c r="AE45" i="85"/>
  <c r="AB45" i="85"/>
  <c r="Y45" i="85"/>
  <c r="V45" i="85"/>
  <c r="S45" i="85"/>
  <c r="P45" i="85"/>
  <c r="M45" i="85"/>
  <c r="J45" i="85"/>
  <c r="G45" i="85"/>
  <c r="D45" i="85"/>
  <c r="AE44" i="85"/>
  <c r="AB44" i="85"/>
  <c r="Y44" i="85"/>
  <c r="V44" i="85"/>
  <c r="S44" i="85"/>
  <c r="P44" i="85"/>
  <c r="M44" i="85"/>
  <c r="J44" i="85"/>
  <c r="G44" i="85"/>
  <c r="D44" i="85"/>
  <c r="AE42" i="85"/>
  <c r="AB42" i="85"/>
  <c r="Y42" i="85"/>
  <c r="V42" i="85"/>
  <c r="S42" i="85"/>
  <c r="P42" i="85"/>
  <c r="M42" i="85"/>
  <c r="J42" i="85"/>
  <c r="G42" i="85"/>
  <c r="D42" i="85"/>
  <c r="AE12" i="85"/>
  <c r="AB12" i="85"/>
  <c r="Y12" i="85"/>
  <c r="V12" i="85"/>
  <c r="S12" i="85"/>
  <c r="P12" i="85"/>
  <c r="M12" i="85"/>
  <c r="J12" i="85"/>
  <c r="G12" i="85"/>
  <c r="D12" i="85"/>
  <c r="AE43" i="85"/>
  <c r="AB43" i="85"/>
  <c r="Y43" i="85"/>
  <c r="V43" i="85"/>
  <c r="S43" i="85"/>
  <c r="P43" i="85"/>
  <c r="M43" i="85"/>
  <c r="J43" i="85"/>
  <c r="G43" i="85"/>
  <c r="D43" i="85"/>
  <c r="AE38" i="85"/>
  <c r="AB38" i="85"/>
  <c r="Y38" i="85"/>
  <c r="V38" i="85"/>
  <c r="S38" i="85"/>
  <c r="P38" i="85"/>
  <c r="M38" i="85"/>
  <c r="J38" i="85"/>
  <c r="G38" i="85"/>
  <c r="D38" i="85"/>
  <c r="AE40" i="85"/>
  <c r="AB40" i="85"/>
  <c r="Y40" i="85"/>
  <c r="V40" i="85"/>
  <c r="S40" i="85"/>
  <c r="P40" i="85"/>
  <c r="M40" i="85"/>
  <c r="J40" i="85"/>
  <c r="G40" i="85"/>
  <c r="D40" i="85"/>
  <c r="AE41" i="85"/>
  <c r="AB41" i="85"/>
  <c r="Y41" i="85"/>
  <c r="V41" i="85"/>
  <c r="S41" i="85"/>
  <c r="P41" i="85"/>
  <c r="M41" i="85"/>
  <c r="J41" i="85"/>
  <c r="G41" i="85"/>
  <c r="D41" i="85"/>
  <c r="S49" i="85"/>
  <c r="D49" i="85"/>
  <c r="AE33" i="85"/>
  <c r="AB33" i="85"/>
  <c r="Y33" i="85"/>
  <c r="V33" i="85"/>
  <c r="S33" i="85"/>
  <c r="P33" i="85"/>
  <c r="M33" i="85"/>
  <c r="J33" i="85"/>
  <c r="G33" i="85"/>
  <c r="D33" i="85"/>
  <c r="AE9" i="85"/>
  <c r="AB9" i="85"/>
  <c r="Y9" i="85"/>
  <c r="V9" i="85"/>
  <c r="S9" i="85"/>
  <c r="P9" i="85"/>
  <c r="M9" i="85"/>
  <c r="J9" i="85"/>
  <c r="G9" i="85"/>
  <c r="D9" i="85"/>
  <c r="Y47" i="85"/>
  <c r="AE35" i="85"/>
  <c r="AB35" i="85"/>
  <c r="Y35" i="85"/>
  <c r="V35" i="85"/>
  <c r="S35" i="85"/>
  <c r="P35" i="85"/>
  <c r="M35" i="85"/>
  <c r="J35" i="85"/>
  <c r="G35" i="85"/>
  <c r="D35" i="85"/>
  <c r="AE30" i="85"/>
  <c r="AB30" i="85"/>
  <c r="Y30" i="85"/>
  <c r="V30" i="85"/>
  <c r="S30" i="85"/>
  <c r="P30" i="85"/>
  <c r="M30" i="85"/>
  <c r="J30" i="85"/>
  <c r="G30" i="85"/>
  <c r="D30" i="85"/>
  <c r="AE36" i="85"/>
  <c r="AB36" i="85"/>
  <c r="Y36" i="85"/>
  <c r="V36" i="85"/>
  <c r="S36" i="85"/>
  <c r="P36" i="85"/>
  <c r="M36" i="85"/>
  <c r="J36" i="85"/>
  <c r="G36" i="85"/>
  <c r="D36" i="85"/>
  <c r="AE31" i="85"/>
  <c r="AB31" i="85"/>
  <c r="Y31" i="85"/>
  <c r="V31" i="85"/>
  <c r="S31" i="85"/>
  <c r="P31" i="85"/>
  <c r="M31" i="85"/>
  <c r="J31" i="85"/>
  <c r="G31" i="85"/>
  <c r="D31" i="85"/>
  <c r="AE32" i="85"/>
  <c r="AB32" i="85"/>
  <c r="Y32" i="85"/>
  <c r="V32" i="85"/>
  <c r="S32" i="85"/>
  <c r="P32" i="85"/>
  <c r="M32" i="85"/>
  <c r="J32" i="85"/>
  <c r="G32" i="85"/>
  <c r="D32" i="85"/>
  <c r="AE34" i="85"/>
  <c r="AB34" i="85"/>
  <c r="Y34" i="85"/>
  <c r="V34" i="85"/>
  <c r="S34" i="85"/>
  <c r="P34" i="85"/>
  <c r="M34" i="85"/>
  <c r="J34" i="85"/>
  <c r="G34" i="85"/>
  <c r="D34" i="85"/>
  <c r="AE37" i="85"/>
  <c r="AB37" i="85"/>
  <c r="Y37" i="85"/>
  <c r="V37" i="85"/>
  <c r="S37" i="85"/>
  <c r="P37" i="85"/>
  <c r="M37" i="85"/>
  <c r="J37" i="85"/>
  <c r="G37" i="85"/>
  <c r="D37" i="85"/>
  <c r="AE28" i="85"/>
  <c r="AB28" i="85"/>
  <c r="Y28" i="85"/>
  <c r="V28" i="85"/>
  <c r="S28" i="85"/>
  <c r="P28" i="85"/>
  <c r="M28" i="85"/>
  <c r="J28" i="85"/>
  <c r="G28" i="85"/>
  <c r="D28" i="85"/>
  <c r="AE26" i="85"/>
  <c r="AB26" i="85"/>
  <c r="Y26" i="85"/>
  <c r="V26" i="85"/>
  <c r="S26" i="85"/>
  <c r="P26" i="85"/>
  <c r="M26" i="85"/>
  <c r="J26" i="85"/>
  <c r="G26" i="85"/>
  <c r="D26" i="85"/>
  <c r="AE24" i="85"/>
  <c r="AB24" i="85"/>
  <c r="Y24" i="85"/>
  <c r="V24" i="85"/>
  <c r="S24" i="85"/>
  <c r="P24" i="85"/>
  <c r="M24" i="85"/>
  <c r="J24" i="85"/>
  <c r="G24" i="85"/>
  <c r="D24" i="85"/>
  <c r="AE27" i="85"/>
  <c r="AB27" i="85"/>
  <c r="Y27" i="85"/>
  <c r="V27" i="85"/>
  <c r="S27" i="85"/>
  <c r="P27" i="85"/>
  <c r="M27" i="85"/>
  <c r="J27" i="85"/>
  <c r="G27" i="85"/>
  <c r="D27" i="85"/>
  <c r="AE29" i="85"/>
  <c r="AB29" i="85"/>
  <c r="Y29" i="85"/>
  <c r="V29" i="85"/>
  <c r="S29" i="85"/>
  <c r="P29" i="85"/>
  <c r="M29" i="85"/>
  <c r="J29" i="85"/>
  <c r="G29" i="85"/>
  <c r="D29" i="85"/>
  <c r="AE22" i="85"/>
  <c r="AB22" i="85"/>
  <c r="Y22" i="85"/>
  <c r="V22" i="85"/>
  <c r="S22" i="85"/>
  <c r="P22" i="85"/>
  <c r="M22" i="85"/>
  <c r="J22" i="85"/>
  <c r="G22" i="85"/>
  <c r="D22" i="85"/>
  <c r="AE21" i="85"/>
  <c r="AB21" i="85"/>
  <c r="Y21" i="85"/>
  <c r="V21" i="85"/>
  <c r="S21" i="85"/>
  <c r="P21" i="85"/>
  <c r="M21" i="85"/>
  <c r="J21" i="85"/>
  <c r="G21" i="85"/>
  <c r="D21" i="85"/>
  <c r="AE19" i="85"/>
  <c r="AB19" i="85"/>
  <c r="Y19" i="85"/>
  <c r="V19" i="85"/>
  <c r="S19" i="85"/>
  <c r="P19" i="85"/>
  <c r="M19" i="85"/>
  <c r="J19" i="85"/>
  <c r="G19" i="85"/>
  <c r="D19" i="85"/>
  <c r="AE23" i="85"/>
  <c r="AB23" i="85"/>
  <c r="Y23" i="85"/>
  <c r="V23" i="85"/>
  <c r="S23" i="85"/>
  <c r="P23" i="85"/>
  <c r="M23" i="85"/>
  <c r="J23" i="85"/>
  <c r="G23" i="85"/>
  <c r="D23" i="85"/>
  <c r="AE18" i="85"/>
  <c r="AB18" i="85"/>
  <c r="Y18" i="85"/>
  <c r="V18" i="85"/>
  <c r="S18" i="85"/>
  <c r="P18" i="85"/>
  <c r="M18" i="85"/>
  <c r="J18" i="85"/>
  <c r="G18" i="85"/>
  <c r="D18" i="85"/>
  <c r="AE16" i="85"/>
  <c r="AB16" i="85"/>
  <c r="Y16" i="85"/>
  <c r="V16" i="85"/>
  <c r="S16" i="85"/>
  <c r="P16" i="85"/>
  <c r="M16" i="85"/>
  <c r="J16" i="85"/>
  <c r="G16" i="85"/>
  <c r="D16" i="85"/>
  <c r="AE14" i="85"/>
  <c r="AB14" i="85"/>
  <c r="Y14" i="85"/>
  <c r="V14" i="85"/>
  <c r="S14" i="85"/>
  <c r="P14" i="85"/>
  <c r="M14" i="85"/>
  <c r="J14" i="85"/>
  <c r="G14" i="85"/>
  <c r="D14" i="85"/>
  <c r="AE17" i="85"/>
  <c r="AB17" i="85"/>
  <c r="Y17" i="85"/>
  <c r="V17" i="85"/>
  <c r="S17" i="85"/>
  <c r="P17" i="85"/>
  <c r="M17" i="85"/>
  <c r="J17" i="85"/>
  <c r="G17" i="85"/>
  <c r="D17" i="85"/>
  <c r="AE15" i="85"/>
  <c r="AB15" i="85"/>
  <c r="Y15" i="85"/>
  <c r="V15" i="85"/>
  <c r="S15" i="85"/>
  <c r="P15" i="85"/>
  <c r="M15" i="85"/>
  <c r="J15" i="85"/>
  <c r="G15" i="85"/>
  <c r="D15" i="85"/>
  <c r="AE20" i="85"/>
  <c r="AB20" i="85"/>
  <c r="Y20" i="85"/>
  <c r="V20" i="85"/>
  <c r="S20" i="85"/>
  <c r="P20" i="85"/>
  <c r="M20" i="85"/>
  <c r="J20" i="85"/>
  <c r="G20" i="85"/>
  <c r="D20" i="85"/>
  <c r="AE13" i="85"/>
  <c r="AB13" i="85"/>
  <c r="Y13" i="85"/>
  <c r="V13" i="85"/>
  <c r="S13" i="85"/>
  <c r="P13" i="85"/>
  <c r="M13" i="85"/>
  <c r="J13" i="85"/>
  <c r="G13" i="85"/>
  <c r="D13" i="85"/>
  <c r="AE11" i="85"/>
  <c r="AB11" i="85"/>
  <c r="Y11" i="85"/>
  <c r="V11" i="85"/>
  <c r="S11" i="85"/>
  <c r="P11" i="85"/>
  <c r="M11" i="85"/>
  <c r="J11" i="85"/>
  <c r="G11" i="85"/>
  <c r="D11" i="85"/>
  <c r="AE10" i="85"/>
  <c r="AB10" i="85"/>
  <c r="Y10" i="85"/>
  <c r="V10" i="85"/>
  <c r="S10" i="85"/>
  <c r="P10" i="85"/>
  <c r="M10" i="85"/>
  <c r="J10" i="85"/>
  <c r="G10" i="85"/>
  <c r="D10" i="85"/>
  <c r="AE8" i="85"/>
  <c r="AB8" i="85"/>
  <c r="Y8" i="85"/>
  <c r="V8" i="85"/>
  <c r="S8" i="85"/>
  <c r="P8" i="85"/>
  <c r="M8" i="85"/>
  <c r="J8" i="85"/>
  <c r="G8" i="85"/>
  <c r="D8" i="85"/>
  <c r="AE6" i="85"/>
  <c r="AB6" i="85"/>
  <c r="Y6" i="85"/>
  <c r="V6" i="85"/>
  <c r="S6" i="85"/>
  <c r="P6" i="85"/>
  <c r="M6" i="85"/>
  <c r="J6" i="85"/>
  <c r="G6" i="85"/>
  <c r="D6" i="85"/>
  <c r="AE7" i="85"/>
  <c r="AB7" i="85"/>
  <c r="Y7" i="85"/>
  <c r="V7" i="85"/>
  <c r="S7" i="85"/>
  <c r="P7" i="85"/>
  <c r="M7" i="85"/>
  <c r="J7" i="85"/>
  <c r="G7" i="85"/>
  <c r="D7" i="85"/>
  <c r="G5" i="85"/>
  <c r="F22" i="42" l="1"/>
  <c r="E22" i="42"/>
  <c r="D22" i="42"/>
  <c r="F20" i="42"/>
  <c r="E20" i="42"/>
  <c r="D20" i="42"/>
  <c r="F18" i="42"/>
  <c r="E18" i="42"/>
  <c r="D18" i="42"/>
  <c r="F16" i="42"/>
  <c r="E16" i="42"/>
  <c r="D16" i="42"/>
  <c r="F14" i="42"/>
  <c r="E14" i="42"/>
  <c r="D14" i="42"/>
  <c r="F12" i="42"/>
  <c r="E12" i="42"/>
  <c r="D12" i="42"/>
  <c r="F10" i="42"/>
  <c r="E10" i="42"/>
  <c r="D10" i="42"/>
  <c r="F8" i="42"/>
  <c r="E8" i="42"/>
  <c r="D8" i="42"/>
  <c r="F6" i="42"/>
  <c r="E6" i="42"/>
  <c r="D6" i="42"/>
  <c r="E4" i="42"/>
  <c r="F4" i="42"/>
  <c r="D4" i="42"/>
  <c r="P33" i="30" l="1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5" i="30"/>
  <c r="N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H33" i="30"/>
  <c r="H32" i="30"/>
  <c r="H31" i="30"/>
  <c r="H30" i="30"/>
  <c r="H29" i="30"/>
  <c r="H28" i="30"/>
  <c r="H27" i="30"/>
  <c r="H26" i="30"/>
  <c r="H25" i="30"/>
  <c r="H24" i="30"/>
  <c r="H23" i="30"/>
  <c r="D23" i="30" s="1"/>
  <c r="H22" i="30"/>
  <c r="H21" i="30"/>
  <c r="H20" i="30"/>
  <c r="H19" i="30"/>
  <c r="H18" i="30"/>
  <c r="H17" i="30"/>
  <c r="H16" i="30"/>
  <c r="H15" i="30"/>
  <c r="H14" i="30"/>
  <c r="H13" i="30"/>
  <c r="H12" i="30"/>
  <c r="H11" i="30"/>
  <c r="D11" i="30" s="1"/>
  <c r="H10" i="30"/>
  <c r="H9" i="30"/>
  <c r="H8" i="30"/>
  <c r="H7" i="30"/>
  <c r="H6" i="30"/>
  <c r="H5" i="30"/>
  <c r="H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D33" i="30" s="1"/>
  <c r="F4" i="30"/>
  <c r="D8" i="30"/>
  <c r="D16" i="30"/>
  <c r="D22" i="30"/>
  <c r="D26" i="30"/>
  <c r="D31" i="30" l="1"/>
  <c r="D15" i="30"/>
  <c r="D6" i="30"/>
  <c r="D18" i="30"/>
  <c r="D30" i="30"/>
  <c r="D10" i="30"/>
  <c r="D14" i="30"/>
  <c r="D4" i="30"/>
  <c r="D27" i="30"/>
  <c r="D25" i="30"/>
  <c r="D12" i="30"/>
  <c r="D24" i="30"/>
  <c r="D20" i="30"/>
  <c r="D28" i="30"/>
  <c r="D32" i="30"/>
  <c r="D29" i="30"/>
  <c r="D9" i="30"/>
  <c r="D13" i="30"/>
  <c r="D21" i="30"/>
  <c r="D7" i="30"/>
  <c r="D19" i="30"/>
  <c r="D17" i="30"/>
  <c r="D5" i="30"/>
  <c r="L16" i="26"/>
  <c r="L15" i="26"/>
  <c r="L14" i="26"/>
  <c r="L13" i="26"/>
  <c r="L12" i="26"/>
  <c r="L11" i="26"/>
  <c r="L10" i="26"/>
  <c r="L9" i="26"/>
  <c r="L8" i="26"/>
  <c r="L7" i="26"/>
  <c r="G16" i="26"/>
  <c r="G15" i="26"/>
  <c r="G14" i="26"/>
  <c r="G13" i="26"/>
  <c r="G12" i="26"/>
  <c r="G11" i="26"/>
  <c r="G10" i="26"/>
  <c r="G9" i="26"/>
  <c r="G8" i="26"/>
  <c r="G7" i="26"/>
  <c r="C16" i="26"/>
  <c r="C15" i="26"/>
  <c r="C14" i="26"/>
  <c r="C13" i="26"/>
  <c r="C12" i="26"/>
  <c r="C11" i="26"/>
  <c r="C10" i="26"/>
  <c r="C9" i="26"/>
  <c r="C8" i="26"/>
  <c r="C7" i="26"/>
  <c r="K8" i="26" l="1"/>
  <c r="K9" i="26"/>
  <c r="K10" i="26"/>
  <c r="K11" i="26"/>
  <c r="K12" i="26"/>
  <c r="K13" i="26"/>
  <c r="K14" i="26"/>
  <c r="K15" i="26"/>
  <c r="K16" i="26"/>
  <c r="K7" i="26"/>
  <c r="I8" i="26"/>
  <c r="I9" i="26"/>
  <c r="I10" i="26"/>
  <c r="I11" i="26"/>
  <c r="I12" i="26"/>
  <c r="I13" i="26"/>
  <c r="I14" i="26"/>
  <c r="I15" i="26"/>
  <c r="I16" i="26"/>
  <c r="I7" i="26"/>
  <c r="C45" i="74" l="1"/>
  <c r="D45" i="74"/>
  <c r="E45" i="74"/>
  <c r="F45" i="74"/>
  <c r="G45" i="74"/>
  <c r="H45" i="74"/>
  <c r="B45" i="74"/>
  <c r="I103" i="16" l="1"/>
  <c r="D105" i="16"/>
  <c r="E105" i="16" s="1"/>
  <c r="F105" i="16"/>
  <c r="G105" i="16" s="1"/>
  <c r="H105" i="16"/>
  <c r="I105" i="16" s="1"/>
  <c r="J105" i="16"/>
  <c r="K105" i="16" s="1"/>
  <c r="B105" i="16"/>
  <c r="C105" i="16" s="1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9" i="16"/>
  <c r="K58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8" i="16"/>
  <c r="K79" i="16"/>
  <c r="K81" i="16"/>
  <c r="K82" i="16"/>
  <c r="K83" i="16"/>
  <c r="K85" i="16"/>
  <c r="K84" i="16"/>
  <c r="K86" i="16"/>
  <c r="K89" i="16"/>
  <c r="K91" i="16"/>
  <c r="K93" i="16"/>
  <c r="K101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9" i="16"/>
  <c r="I58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5" i="16"/>
  <c r="I84" i="16"/>
  <c r="I86" i="16"/>
  <c r="I87" i="16"/>
  <c r="I88" i="16"/>
  <c r="I89" i="16"/>
  <c r="I90" i="16"/>
  <c r="I91" i="16"/>
  <c r="I92" i="16"/>
  <c r="I93" i="16"/>
  <c r="I94" i="16"/>
  <c r="I95" i="16"/>
  <c r="I96" i="16"/>
  <c r="I98" i="16"/>
  <c r="I97" i="16"/>
  <c r="I100" i="16"/>
  <c r="I99" i="16"/>
  <c r="I101" i="16"/>
  <c r="I102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9" i="16"/>
  <c r="G40" i="16"/>
  <c r="G41" i="16"/>
  <c r="G42" i="16"/>
  <c r="G44" i="16"/>
  <c r="G45" i="16"/>
  <c r="G46" i="16"/>
  <c r="G48" i="16"/>
  <c r="G49" i="16"/>
  <c r="G50" i="16"/>
  <c r="G51" i="16"/>
  <c r="G52" i="16"/>
  <c r="G53" i="16"/>
  <c r="G54" i="16"/>
  <c r="G55" i="16"/>
  <c r="G56" i="16"/>
  <c r="G57" i="16"/>
  <c r="G59" i="16"/>
  <c r="G58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3" i="16"/>
  <c r="G74" i="16"/>
  <c r="G75" i="16"/>
  <c r="G77" i="16"/>
  <c r="G78" i="16"/>
  <c r="G80" i="16"/>
  <c r="G81" i="16"/>
  <c r="G82" i="16"/>
  <c r="G83" i="16"/>
  <c r="G85" i="16"/>
  <c r="G84" i="16"/>
  <c r="G86" i="16"/>
  <c r="G87" i="16"/>
  <c r="G89" i="16"/>
  <c r="G90" i="16"/>
  <c r="G92" i="16"/>
  <c r="G93" i="16"/>
  <c r="G96" i="16"/>
  <c r="G98" i="16"/>
  <c r="G97" i="16"/>
  <c r="G10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K5" i="16"/>
  <c r="I5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9" i="16"/>
  <c r="E58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5" i="16"/>
  <c r="E84" i="16"/>
  <c r="E86" i="16"/>
  <c r="E87" i="16"/>
  <c r="E88" i="16"/>
  <c r="E89" i="16"/>
  <c r="E90" i="16"/>
  <c r="E91" i="16"/>
  <c r="E92" i="16"/>
  <c r="E93" i="16"/>
  <c r="E94" i="16"/>
  <c r="E96" i="16"/>
  <c r="E98" i="16"/>
  <c r="E97" i="16"/>
  <c r="E100" i="16"/>
  <c r="E102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9" i="16"/>
  <c r="C58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5" i="16"/>
  <c r="C84" i="16"/>
  <c r="C86" i="16"/>
  <c r="C87" i="16"/>
  <c r="C88" i="16"/>
  <c r="C89" i="16"/>
  <c r="C90" i="16"/>
  <c r="C91" i="16"/>
  <c r="C92" i="16"/>
  <c r="C93" i="16"/>
  <c r="C94" i="16"/>
  <c r="C95" i="16"/>
  <c r="C96" i="16"/>
  <c r="C98" i="16"/>
  <c r="C97" i="16"/>
  <c r="C100" i="16"/>
  <c r="C99" i="16"/>
  <c r="C101" i="16"/>
  <c r="C102" i="16"/>
  <c r="C104" i="16"/>
  <c r="C103" i="16"/>
  <c r="C5" i="16"/>
  <c r="C8" i="2" l="1"/>
  <c r="C5" i="2"/>
  <c r="C6" i="2"/>
  <c r="C7" i="2"/>
  <c r="C9" i="2"/>
  <c r="C10" i="2"/>
  <c r="C11" i="2"/>
  <c r="C12" i="2"/>
  <c r="C13" i="2"/>
  <c r="H5" i="9" l="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D13" i="11"/>
  <c r="G13" i="11"/>
  <c r="J13" i="11"/>
  <c r="D12" i="11"/>
  <c r="G12" i="11"/>
  <c r="J12" i="11"/>
  <c r="B11" i="11"/>
  <c r="D11" i="11"/>
  <c r="G11" i="11"/>
  <c r="J11" i="11"/>
  <c r="B10" i="11"/>
  <c r="D10" i="11"/>
  <c r="G10" i="11"/>
  <c r="J10" i="11"/>
  <c r="B9" i="11"/>
  <c r="D9" i="11"/>
  <c r="G9" i="11"/>
  <c r="J9" i="11"/>
  <c r="B8" i="11"/>
  <c r="D8" i="11"/>
  <c r="G8" i="11"/>
  <c r="J8" i="11"/>
  <c r="B7" i="11"/>
  <c r="D7" i="11" s="1"/>
  <c r="G7" i="11"/>
  <c r="J7" i="11"/>
  <c r="B6" i="11"/>
  <c r="D6" i="11" s="1"/>
  <c r="G6" i="11"/>
  <c r="J6" i="11"/>
  <c r="B5" i="11"/>
  <c r="D5" i="11" s="1"/>
  <c r="G5" i="11"/>
  <c r="J5" i="11"/>
  <c r="J31" i="7"/>
  <c r="I31" i="7"/>
  <c r="H31" i="7"/>
  <c r="J29" i="7"/>
  <c r="I29" i="7"/>
  <c r="H29" i="7"/>
  <c r="J27" i="7"/>
  <c r="I27" i="7"/>
  <c r="H27" i="7"/>
  <c r="J25" i="7"/>
  <c r="I25" i="7"/>
  <c r="H25" i="7"/>
  <c r="J23" i="7"/>
  <c r="I23" i="7"/>
  <c r="H23" i="7"/>
  <c r="J21" i="7"/>
  <c r="I21" i="7"/>
  <c r="H21" i="7"/>
  <c r="G31" i="7"/>
  <c r="F31" i="7"/>
  <c r="E31" i="7"/>
  <c r="G29" i="7"/>
  <c r="F29" i="7"/>
  <c r="E29" i="7"/>
  <c r="G27" i="7"/>
  <c r="F27" i="7"/>
  <c r="E27" i="7"/>
  <c r="G25" i="7"/>
  <c r="F25" i="7"/>
  <c r="E25" i="7"/>
  <c r="G23" i="7"/>
  <c r="F23" i="7"/>
  <c r="E23" i="7"/>
  <c r="G21" i="7"/>
  <c r="F21" i="7"/>
  <c r="E21" i="7"/>
  <c r="D31" i="7"/>
  <c r="C31" i="7"/>
  <c r="B31" i="7"/>
  <c r="D29" i="7"/>
  <c r="C29" i="7"/>
  <c r="B29" i="7"/>
  <c r="D27" i="7"/>
  <c r="C27" i="7"/>
  <c r="B27" i="7"/>
  <c r="D25" i="7"/>
  <c r="C25" i="7"/>
  <c r="B25" i="7"/>
  <c r="D23" i="7"/>
  <c r="C23" i="7"/>
  <c r="B23" i="7"/>
  <c r="D21" i="7"/>
  <c r="C21" i="7"/>
  <c r="B21" i="7"/>
  <c r="I16" i="7"/>
  <c r="I14" i="7"/>
  <c r="I12" i="7"/>
  <c r="I10" i="7"/>
  <c r="I8" i="7"/>
  <c r="I6" i="7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C4" i="2"/>
  <c r="D4" i="2" s="1"/>
  <c r="T4" i="1"/>
  <c r="S4" i="1"/>
  <c r="R10" i="1"/>
  <c r="R6" i="1"/>
  <c r="Q4" i="1"/>
  <c r="R11" i="1" s="1"/>
  <c r="P9" i="1"/>
  <c r="O4" i="1"/>
  <c r="P11" i="1" s="1"/>
  <c r="M4" i="1"/>
  <c r="N11" i="1" s="1"/>
  <c r="L4" i="1"/>
  <c r="K4" i="1"/>
  <c r="K3" i="74"/>
  <c r="J3" i="74"/>
  <c r="I3" i="74"/>
  <c r="H3" i="74"/>
  <c r="G3" i="74"/>
  <c r="F3" i="74"/>
  <c r="E3" i="74"/>
  <c r="D3" i="74"/>
  <c r="C3" i="74"/>
  <c r="B3" i="74"/>
  <c r="P30" i="31" l="1"/>
  <c r="L30" i="31"/>
  <c r="H30" i="31"/>
  <c r="F30" i="31"/>
  <c r="R30" i="31"/>
  <c r="N30" i="31"/>
  <c r="J30" i="31"/>
  <c r="P26" i="31"/>
  <c r="L26" i="31"/>
  <c r="H26" i="31"/>
  <c r="F26" i="31"/>
  <c r="R26" i="31"/>
  <c r="N26" i="31"/>
  <c r="J26" i="31"/>
  <c r="T22" i="31"/>
  <c r="P22" i="31"/>
  <c r="L22" i="31"/>
  <c r="H22" i="31"/>
  <c r="F22" i="31"/>
  <c r="R22" i="31"/>
  <c r="N22" i="31"/>
  <c r="J22" i="31"/>
  <c r="P18" i="31"/>
  <c r="L18" i="31"/>
  <c r="H18" i="31"/>
  <c r="F18" i="31"/>
  <c r="R18" i="31"/>
  <c r="N18" i="31"/>
  <c r="J18" i="31"/>
  <c r="P14" i="31"/>
  <c r="L14" i="31"/>
  <c r="H14" i="31"/>
  <c r="F14" i="31"/>
  <c r="R14" i="31"/>
  <c r="N14" i="31"/>
  <c r="J14" i="31"/>
  <c r="T10" i="31"/>
  <c r="P10" i="31"/>
  <c r="L10" i="31"/>
  <c r="H10" i="31"/>
  <c r="F10" i="31"/>
  <c r="R10" i="31"/>
  <c r="N10" i="31"/>
  <c r="J10" i="31"/>
  <c r="P6" i="31"/>
  <c r="L6" i="31"/>
  <c r="H6" i="31"/>
  <c r="F6" i="31"/>
  <c r="R6" i="31"/>
  <c r="N6" i="31"/>
  <c r="J6" i="31"/>
  <c r="R33" i="31"/>
  <c r="N33" i="31"/>
  <c r="J33" i="31"/>
  <c r="F33" i="31"/>
  <c r="L33" i="31"/>
  <c r="P33" i="31"/>
  <c r="H33" i="31"/>
  <c r="R29" i="31"/>
  <c r="N29" i="31"/>
  <c r="J29" i="31"/>
  <c r="F29" i="31"/>
  <c r="P29" i="31"/>
  <c r="H29" i="31"/>
  <c r="L29" i="31"/>
  <c r="R25" i="31"/>
  <c r="N25" i="31"/>
  <c r="J25" i="31"/>
  <c r="F25" i="31"/>
  <c r="L25" i="31"/>
  <c r="H25" i="31"/>
  <c r="T25" i="31"/>
  <c r="P25" i="31"/>
  <c r="R21" i="31"/>
  <c r="N21" i="31"/>
  <c r="J21" i="31"/>
  <c r="F21" i="31"/>
  <c r="P21" i="31"/>
  <c r="L21" i="31"/>
  <c r="H21" i="31"/>
  <c r="R17" i="31"/>
  <c r="N17" i="31"/>
  <c r="J17" i="31"/>
  <c r="F17" i="31"/>
  <c r="H17" i="31"/>
  <c r="P17" i="31"/>
  <c r="L17" i="31"/>
  <c r="T13" i="31"/>
  <c r="R13" i="31"/>
  <c r="N13" i="31"/>
  <c r="J13" i="31"/>
  <c r="F13" i="31"/>
  <c r="L13" i="31"/>
  <c r="H13" i="31"/>
  <c r="P13" i="31"/>
  <c r="R9" i="31"/>
  <c r="N9" i="31"/>
  <c r="J9" i="31"/>
  <c r="F9" i="31"/>
  <c r="P9" i="31"/>
  <c r="L9" i="31"/>
  <c r="H9" i="31"/>
  <c r="R5" i="31"/>
  <c r="N5" i="31"/>
  <c r="J5" i="31"/>
  <c r="F5" i="31"/>
  <c r="H5" i="31"/>
  <c r="P5" i="31"/>
  <c r="L5" i="31"/>
  <c r="R32" i="31"/>
  <c r="N32" i="31"/>
  <c r="J32" i="31"/>
  <c r="P32" i="31"/>
  <c r="L32" i="31"/>
  <c r="H32" i="31"/>
  <c r="F32" i="31"/>
  <c r="R28" i="31"/>
  <c r="N28" i="31"/>
  <c r="J28" i="31"/>
  <c r="T28" i="31"/>
  <c r="P28" i="31"/>
  <c r="L28" i="31"/>
  <c r="H28" i="31"/>
  <c r="F28" i="31"/>
  <c r="R24" i="31"/>
  <c r="N24" i="31"/>
  <c r="J24" i="31"/>
  <c r="P24" i="31"/>
  <c r="L24" i="31"/>
  <c r="H24" i="31"/>
  <c r="F24" i="31"/>
  <c r="R20" i="31"/>
  <c r="N20" i="31"/>
  <c r="J20" i="31"/>
  <c r="P20" i="31"/>
  <c r="L20" i="31"/>
  <c r="H20" i="31"/>
  <c r="F20" i="31"/>
  <c r="R16" i="31"/>
  <c r="N16" i="31"/>
  <c r="J16" i="31"/>
  <c r="T16" i="31"/>
  <c r="P16" i="31"/>
  <c r="L16" i="31"/>
  <c r="H16" i="31"/>
  <c r="F16" i="31"/>
  <c r="R12" i="31"/>
  <c r="N12" i="31"/>
  <c r="J12" i="31"/>
  <c r="P12" i="31"/>
  <c r="L12" i="31"/>
  <c r="H12" i="31"/>
  <c r="F12" i="31"/>
  <c r="R8" i="31"/>
  <c r="N8" i="31"/>
  <c r="J8" i="31"/>
  <c r="P8" i="31"/>
  <c r="L8" i="31"/>
  <c r="H8" i="31"/>
  <c r="F8" i="31"/>
  <c r="R4" i="31"/>
  <c r="N4" i="31"/>
  <c r="J4" i="31"/>
  <c r="F4" i="31"/>
  <c r="T4" i="31"/>
  <c r="P4" i="31"/>
  <c r="L4" i="31"/>
  <c r="H4" i="31"/>
  <c r="P8" i="1"/>
  <c r="R9" i="1"/>
  <c r="P31" i="31"/>
  <c r="L31" i="31"/>
  <c r="H31" i="31"/>
  <c r="R31" i="31"/>
  <c r="J31" i="31"/>
  <c r="T31" i="31"/>
  <c r="F31" i="31"/>
  <c r="N31" i="31"/>
  <c r="P27" i="31"/>
  <c r="L27" i="31"/>
  <c r="H27" i="31"/>
  <c r="N27" i="31"/>
  <c r="F27" i="31"/>
  <c r="R27" i="31"/>
  <c r="J27" i="31"/>
  <c r="T23" i="31"/>
  <c r="P23" i="31"/>
  <c r="L23" i="31"/>
  <c r="H23" i="31"/>
  <c r="J23" i="31"/>
  <c r="N23" i="31"/>
  <c r="R23" i="31"/>
  <c r="F23" i="31"/>
  <c r="P19" i="31"/>
  <c r="L19" i="31"/>
  <c r="H19" i="31"/>
  <c r="T19" i="31"/>
  <c r="R19" i="31"/>
  <c r="F19" i="31"/>
  <c r="N19" i="31"/>
  <c r="J19" i="31"/>
  <c r="P15" i="31"/>
  <c r="L15" i="31"/>
  <c r="H15" i="31"/>
  <c r="N15" i="31"/>
  <c r="F15" i="31"/>
  <c r="R15" i="31"/>
  <c r="J15" i="31"/>
  <c r="P11" i="31"/>
  <c r="L11" i="31"/>
  <c r="H11" i="31"/>
  <c r="R11" i="31"/>
  <c r="J11" i="31"/>
  <c r="N11" i="31"/>
  <c r="F11" i="31"/>
  <c r="P7" i="31"/>
  <c r="L7" i="31"/>
  <c r="H7" i="31"/>
  <c r="T7" i="31"/>
  <c r="J7" i="31"/>
  <c r="F7" i="31"/>
  <c r="R7" i="31"/>
  <c r="N7" i="31"/>
  <c r="P5" i="1"/>
  <c r="R8" i="1"/>
  <c r="P6" i="1"/>
  <c r="P10" i="1"/>
  <c r="R5" i="1"/>
  <c r="R7" i="1"/>
  <c r="P7" i="1"/>
  <c r="N8" i="1"/>
  <c r="N5" i="1"/>
  <c r="N9" i="1"/>
  <c r="N6" i="1"/>
  <c r="N10" i="1"/>
  <c r="N7" i="1"/>
  <c r="D6" i="31" l="1"/>
  <c r="P4" i="1"/>
  <c r="R4" i="1"/>
  <c r="N4" i="1"/>
  <c r="E18" i="69" l="1"/>
  <c r="E17" i="69"/>
  <c r="E16" i="69"/>
  <c r="E15" i="69"/>
  <c r="E14" i="69"/>
  <c r="E13" i="69"/>
  <c r="E12" i="69"/>
  <c r="E11" i="69"/>
  <c r="E10" i="69"/>
  <c r="E9" i="69"/>
  <c r="V32" i="23" l="1"/>
  <c r="T30" i="23" l="1"/>
  <c r="V30" i="23"/>
  <c r="T27" i="23"/>
  <c r="T31" i="23"/>
  <c r="V27" i="23"/>
  <c r="V31" i="23"/>
  <c r="T29" i="23"/>
  <c r="V29" i="23"/>
  <c r="D32" i="31" l="1"/>
  <c r="D33" i="31"/>
  <c r="D28" i="31"/>
  <c r="D27" i="31"/>
  <c r="D26" i="31"/>
  <c r="D25" i="31"/>
  <c r="D24" i="31"/>
  <c r="D23" i="31"/>
  <c r="D22" i="31"/>
  <c r="D21" i="31"/>
  <c r="D20" i="31"/>
  <c r="D17" i="31"/>
  <c r="D7" i="31"/>
  <c r="D5" i="31"/>
  <c r="D18" i="31"/>
  <c r="D4" i="31"/>
  <c r="D16" i="31"/>
  <c r="D31" i="31"/>
  <c r="D9" i="31"/>
  <c r="D11" i="31"/>
  <c r="D10" i="31"/>
  <c r="D30" i="31"/>
  <c r="D15" i="31"/>
  <c r="D8" i="31"/>
  <c r="D29" i="31"/>
  <c r="D13" i="31"/>
  <c r="D12" i="31"/>
  <c r="D14" i="31"/>
  <c r="D19" i="31"/>
  <c r="G13" i="18" l="1"/>
  <c r="G12" i="18"/>
  <c r="J13" i="2"/>
  <c r="G13" i="2"/>
  <c r="D13" i="2"/>
  <c r="J12" i="2"/>
  <c r="J11" i="2"/>
  <c r="J10" i="2"/>
  <c r="J9" i="2"/>
  <c r="J8" i="2"/>
  <c r="J7" i="2"/>
  <c r="J6" i="2"/>
  <c r="J5" i="2"/>
  <c r="J4" i="2"/>
  <c r="G9" i="18" l="1"/>
  <c r="G5" i="18"/>
  <c r="G6" i="18"/>
  <c r="G8" i="18"/>
  <c r="G7" i="18"/>
  <c r="G11" i="18"/>
  <c r="G10" i="18"/>
  <c r="V4" i="1"/>
</calcChain>
</file>

<file path=xl/sharedStrings.xml><?xml version="1.0" encoding="utf-8"?>
<sst xmlns="http://schemas.openxmlformats.org/spreadsheetml/2006/main" count="4120" uniqueCount="1099">
  <si>
    <r>
      <rPr>
        <sz val="12"/>
        <rFont val="新細明體"/>
        <family val="1"/>
        <charset val="136"/>
      </rPr>
      <t>件</t>
    </r>
    <phoneticPr fontId="6" type="noConversion"/>
  </si>
  <si>
    <t>%</t>
  </si>
  <si>
    <t>總計</t>
    <phoneticPr fontId="6" type="noConversion"/>
  </si>
  <si>
    <t>一般偵查</t>
    <phoneticPr fontId="6" type="noConversion"/>
  </si>
  <si>
    <r>
      <rPr>
        <sz val="12"/>
        <rFont val="新細明體"/>
        <family val="1"/>
        <charset val="136"/>
      </rPr>
      <t>告訴</t>
    </r>
    <phoneticPr fontId="6" type="noConversion"/>
  </si>
  <si>
    <r>
      <rPr>
        <sz val="12"/>
        <rFont val="新細明體"/>
        <family val="1"/>
        <charset val="136"/>
      </rPr>
      <t>告發</t>
    </r>
    <phoneticPr fontId="6" type="noConversion"/>
  </si>
  <si>
    <r>
      <rPr>
        <sz val="12"/>
        <rFont val="新細明體"/>
        <family val="1"/>
        <charset val="136"/>
      </rPr>
      <t>自首</t>
    </r>
    <phoneticPr fontId="6" type="noConversion"/>
  </si>
  <si>
    <r>
      <rPr>
        <sz val="12"/>
        <rFont val="新細明體"/>
        <family val="1"/>
        <charset val="136"/>
      </rPr>
      <t>司法警察機關移送</t>
    </r>
    <phoneticPr fontId="6" type="noConversion"/>
  </si>
  <si>
    <r>
      <rPr>
        <sz val="12"/>
        <rFont val="新細明體"/>
        <family val="1"/>
        <charset val="136"/>
      </rPr>
      <t>他檢察機關移送</t>
    </r>
    <phoneticPr fontId="6" type="noConversion"/>
  </si>
  <si>
    <r>
      <rPr>
        <sz val="12"/>
        <rFont val="新細明體"/>
        <family val="1"/>
        <charset val="136"/>
      </rPr>
      <t>其他來源</t>
    </r>
    <phoneticPr fontId="6" type="noConversion"/>
  </si>
  <si>
    <r>
      <rPr>
        <sz val="12"/>
        <rFont val="新細明體"/>
        <family val="1"/>
        <charset val="136"/>
      </rPr>
      <t>自動檢舉</t>
    </r>
    <phoneticPr fontId="6" type="noConversion"/>
  </si>
  <si>
    <t>資料來源：法務部統計處。</t>
    <phoneticPr fontId="6" type="noConversion"/>
  </si>
  <si>
    <t>說　　明：1. 司法警察機關包括警察、海巡、憲兵、移民、調查及廉政機關。
　　　　　2. 其他來源係指非屬司法警察之其他機關（鄉鎮市公所等）移送之案件等。</t>
    <phoneticPr fontId="6" type="noConversion"/>
  </si>
  <si>
    <r>
      <t>109</t>
    </r>
    <r>
      <rPr>
        <sz val="12"/>
        <rFont val="PMingLiU"/>
        <family val="1"/>
        <charset val="136"/>
      </rPr>
      <t>年</t>
    </r>
    <phoneticPr fontId="2" type="noConversion"/>
  </si>
  <si>
    <r>
      <t>111</t>
    </r>
    <r>
      <rPr>
        <sz val="12"/>
        <rFont val="PMingLiU"/>
        <family val="1"/>
        <charset val="136"/>
      </rPr>
      <t>年</t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</si>
  <si>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年地方檢察署新收自動檢舉案件數</t>
    </r>
    <phoneticPr fontId="6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</si>
  <si>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6" type="noConversion"/>
  </si>
  <si>
    <r>
      <rPr>
        <sz val="12"/>
        <rFont val="新細明體"/>
        <family val="1"/>
        <charset val="136"/>
      </rPr>
      <t>普</t>
    </r>
    <r>
      <rPr>
        <sz val="12"/>
        <rFont val="新細明體"/>
        <family val="1"/>
        <charset val="136"/>
      </rPr>
      <t>通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法</t>
    </r>
    <r>
      <rPr>
        <sz val="12"/>
        <rFont val="新細明體"/>
        <family val="1"/>
        <charset val="136"/>
      </rPr>
      <t>案</t>
    </r>
    <r>
      <rPr>
        <sz val="12"/>
        <rFont val="新細明體"/>
        <family val="1"/>
        <charset val="136"/>
      </rPr>
      <t>件</t>
    </r>
    <phoneticPr fontId="6" type="noConversion"/>
  </si>
  <si>
    <r>
      <rPr>
        <sz val="12"/>
        <rFont val="新細明體"/>
        <family val="1"/>
        <charset val="136"/>
      </rPr>
      <t>特</t>
    </r>
    <r>
      <rPr>
        <sz val="12"/>
        <rFont val="新細明體"/>
        <family val="1"/>
        <charset val="136"/>
      </rPr>
      <t>別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法</t>
    </r>
    <r>
      <rPr>
        <sz val="12"/>
        <rFont val="新細明體"/>
        <family val="1"/>
        <charset val="136"/>
      </rPr>
      <t>案</t>
    </r>
    <r>
      <rPr>
        <sz val="12"/>
        <rFont val="新細明體"/>
        <family val="1"/>
        <charset val="136"/>
      </rPr>
      <t>件</t>
    </r>
    <phoneticPr fontId="6" type="noConversion"/>
  </si>
  <si>
    <t>總計件數</t>
    <phoneticPr fontId="2" type="noConversion"/>
  </si>
  <si>
    <r>
      <rPr>
        <sz val="12"/>
        <rFont val="新細明體"/>
        <family val="1"/>
        <charset val="136"/>
      </rPr>
      <t>自動檢舉</t>
    </r>
    <r>
      <rPr>
        <sz val="12"/>
        <rFont val="新細明體"/>
        <family val="1"/>
        <charset val="136"/>
      </rPr>
      <t>件</t>
    </r>
    <r>
      <rPr>
        <sz val="12"/>
        <rFont val="新細明體"/>
        <family val="1"/>
        <charset val="136"/>
      </rPr>
      <t>數</t>
    </r>
    <phoneticPr fontId="6" type="noConversion"/>
  </si>
  <si>
    <r>
      <rPr>
        <sz val="12"/>
        <rFont val="新細明體"/>
        <family val="1"/>
        <charset val="136"/>
      </rPr>
      <t>比率</t>
    </r>
    <phoneticPr fontId="6" type="noConversion"/>
  </si>
  <si>
    <t>合計件數</t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</si>
  <si>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年地方檢察署新收自動檢舉案件主要罪名</t>
    </r>
    <phoneticPr fontId="6" type="noConversion"/>
  </si>
  <si>
    <r>
      <rPr>
        <sz val="11"/>
        <rFont val="新細明體"/>
        <family val="1"/>
        <charset val="136"/>
      </rPr>
      <t>單位：件、</t>
    </r>
    <r>
      <rPr>
        <sz val="11"/>
        <rFont val="Times New Roman"/>
        <family val="1"/>
      </rPr>
      <t>%</t>
    </r>
    <phoneticPr fontId="6" type="noConversion"/>
  </si>
  <si>
    <r>
      <t>107年</t>
    </r>
    <r>
      <rPr>
        <sz val="12"/>
        <rFont val="細明體"/>
        <family val="3"/>
        <charset val="136"/>
      </rPr>
      <t/>
    </r>
  </si>
  <si>
    <r>
      <t>108年</t>
    </r>
    <r>
      <rPr>
        <sz val="12"/>
        <rFont val="細明體"/>
        <family val="3"/>
        <charset val="136"/>
      </rPr>
      <t/>
    </r>
  </si>
  <si>
    <r>
      <t>109年</t>
    </r>
    <r>
      <rPr>
        <sz val="12"/>
        <rFont val="細明體"/>
        <family val="3"/>
        <charset val="136"/>
      </rPr>
      <t/>
    </r>
  </si>
  <si>
    <r>
      <t>110年</t>
    </r>
    <r>
      <rPr>
        <sz val="12"/>
        <rFont val="細明體"/>
        <family val="3"/>
        <charset val="136"/>
      </rPr>
      <t/>
    </r>
  </si>
  <si>
    <r>
      <rPr>
        <sz val="12"/>
        <rFont val="新細明體"/>
        <family val="1"/>
        <charset val="136"/>
      </rPr>
      <t>總計</t>
    </r>
    <phoneticPr fontId="6" type="noConversion"/>
  </si>
  <si>
    <t>詐欺罪</t>
  </si>
  <si>
    <t>殺人罪</t>
  </si>
  <si>
    <t>毒品危害防制條例</t>
  </si>
  <si>
    <t>傷害罪</t>
  </si>
  <si>
    <t>偽證及誣告罪</t>
  </si>
  <si>
    <t>竊盜罪</t>
  </si>
  <si>
    <t>偽造文書印文罪</t>
  </si>
  <si>
    <t>妨害自由罪</t>
  </si>
  <si>
    <t>侵占罪</t>
  </si>
  <si>
    <t>公共危險罪</t>
  </si>
  <si>
    <t>妨害名譽及信用罪</t>
  </si>
  <si>
    <t>毀棄損壞罪</t>
  </si>
  <si>
    <t>賭博罪</t>
  </si>
  <si>
    <t>著作權法</t>
  </si>
  <si>
    <t>槍砲彈藥刀械管制條例</t>
  </si>
  <si>
    <t>稅捐稽徵法</t>
  </si>
  <si>
    <t>妨害婚姻及家庭罪</t>
  </si>
  <si>
    <t>恐嚇及擄人勒贖罪</t>
  </si>
  <si>
    <r>
      <rPr>
        <sz val="12"/>
        <rFont val="新細明體"/>
        <family val="1"/>
        <charset val="136"/>
      </rPr>
      <t>其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他</t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</si>
  <si>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6</t>
    </r>
    <r>
      <rPr>
        <sz val="15"/>
        <rFont val="新細明體"/>
        <family val="1"/>
        <charset val="136"/>
      </rPr>
      <t>年地方檢察署新收刑事偵查案件數比較</t>
    </r>
    <phoneticPr fontId="6" type="noConversion"/>
  </si>
  <si>
    <r>
      <rPr>
        <sz val="12"/>
        <rFont val="新細明體"/>
        <family val="1"/>
        <charset val="136"/>
      </rPr>
      <t>與上年比較增減</t>
    </r>
    <phoneticPr fontId="6" type="noConversion"/>
  </si>
  <si>
    <r>
      <t>107</t>
    </r>
    <r>
      <rPr>
        <sz val="12"/>
        <rFont val="新細明體"/>
        <family val="1"/>
        <charset val="136"/>
      </rPr>
      <t>年</t>
    </r>
    <phoneticPr fontId="16" type="noConversion"/>
  </si>
  <si>
    <t>%</t>
    <phoneticPr fontId="6" type="noConversion"/>
  </si>
  <si>
    <r>
      <rPr>
        <sz val="12"/>
        <rFont val="新細明體"/>
        <family val="1"/>
        <charset val="136"/>
      </rPr>
      <t>普通刑法案件</t>
    </r>
    <phoneticPr fontId="6" type="noConversion"/>
  </si>
  <si>
    <r>
      <rPr>
        <sz val="12"/>
        <rFont val="新細明體"/>
        <family val="1"/>
        <charset val="136"/>
      </rPr>
      <t>特別刑法案件</t>
    </r>
    <phoneticPr fontId="6" type="noConversion"/>
  </si>
  <si>
    <r>
      <t>108</t>
    </r>
    <r>
      <rPr>
        <sz val="12"/>
        <rFont val="新細明體"/>
        <family val="1"/>
        <charset val="136"/>
      </rPr>
      <t>年</t>
    </r>
    <phoneticPr fontId="16" type="noConversion"/>
  </si>
  <si>
    <r>
      <t>109</t>
    </r>
    <r>
      <rPr>
        <sz val="12"/>
        <rFont val="新細明體"/>
        <family val="1"/>
        <charset val="136"/>
      </rPr>
      <t>年</t>
    </r>
    <phoneticPr fontId="16" type="noConversion"/>
  </si>
  <si>
    <r>
      <t>110</t>
    </r>
    <r>
      <rPr>
        <sz val="12"/>
        <rFont val="新細明體"/>
        <family val="1"/>
        <charset val="136"/>
      </rPr>
      <t>年</t>
    </r>
    <phoneticPr fontId="16" type="noConversion"/>
  </si>
  <si>
    <r>
      <t>111</t>
    </r>
    <r>
      <rPr>
        <sz val="12"/>
        <rFont val="新細明體"/>
        <family val="1"/>
        <charset val="136"/>
      </rPr>
      <t>年</t>
    </r>
    <phoneticPr fontId="16" type="noConversion"/>
  </si>
  <si>
    <r>
      <rPr>
        <sz val="12"/>
        <rFont val="新細明體"/>
        <family val="1"/>
        <charset val="136"/>
      </rPr>
      <t>件</t>
    </r>
    <r>
      <rPr>
        <sz val="12"/>
        <rFont val="Times New Roman"/>
        <family val="1"/>
      </rPr>
      <t xml:space="preserve">  </t>
    </r>
    <phoneticPr fontId="6" type="noConversion"/>
  </si>
  <si>
    <t>妨害性自主罪</t>
  </si>
  <si>
    <t>背信及重利罪</t>
  </si>
  <si>
    <t>妨害公務罪</t>
  </si>
  <si>
    <t>妨害秘密罪</t>
  </si>
  <si>
    <t>妨害風化罪</t>
  </si>
  <si>
    <t>搶奪強盜及海盜罪</t>
  </si>
  <si>
    <r>
      <rPr>
        <sz val="10"/>
        <rFont val="新細明體"/>
        <family val="1"/>
        <charset val="136"/>
      </rPr>
      <t>資料來源：法務部統計處。</t>
    </r>
    <phoneticPr fontId="6" type="noConversion"/>
  </si>
  <si>
    <r>
      <rPr>
        <sz val="12"/>
        <rFont val="新細明體"/>
        <family val="1"/>
        <charset val="136"/>
      </rPr>
      <t>件</t>
    </r>
  </si>
  <si>
    <r>
      <rPr>
        <sz val="12"/>
        <color theme="1"/>
        <rFont val="新細明體"/>
        <family val="1"/>
        <charset val="136"/>
      </rPr>
      <t>毒品危害防制條例</t>
    </r>
    <phoneticPr fontId="6" type="noConversion"/>
  </si>
  <si>
    <t>終結件數及比率</t>
    <phoneticPr fontId="22" type="noConversion"/>
  </si>
  <si>
    <r>
      <rPr>
        <sz val="11"/>
        <rFont val="新細明體"/>
        <family val="1"/>
        <charset val="136"/>
      </rPr>
      <t>總計</t>
    </r>
    <phoneticPr fontId="6" type="noConversion"/>
  </si>
  <si>
    <r>
      <rPr>
        <sz val="11"/>
        <rFont val="新細明體"/>
        <family val="1"/>
        <charset val="136"/>
      </rPr>
      <t>普通刑法</t>
    </r>
    <phoneticPr fontId="6" type="noConversion"/>
  </si>
  <si>
    <r>
      <rPr>
        <sz val="11"/>
        <rFont val="新細明體"/>
        <family val="1"/>
        <charset val="136"/>
      </rPr>
      <t>特別刑法</t>
    </r>
    <phoneticPr fontId="6" type="noConversion"/>
  </si>
  <si>
    <t>通常程序
提起公訴</t>
    <phoneticPr fontId="6" type="noConversion"/>
  </si>
  <si>
    <r>
      <rPr>
        <sz val="11"/>
        <rFont val="新細明體"/>
        <family val="1"/>
        <charset val="136"/>
      </rPr>
      <t>聲請簡易
判決處刑</t>
    </r>
    <phoneticPr fontId="6" type="noConversion"/>
  </si>
  <si>
    <r>
      <rPr>
        <sz val="11"/>
        <rFont val="新細明體"/>
        <family val="1"/>
        <charset val="136"/>
      </rPr>
      <t>緩起訴處分</t>
    </r>
    <phoneticPr fontId="6" type="noConversion"/>
  </si>
  <si>
    <r>
      <rPr>
        <sz val="11"/>
        <rFont val="新細明體"/>
        <family val="1"/>
        <charset val="136"/>
      </rPr>
      <t>不起訴處分</t>
    </r>
    <phoneticPr fontId="6" type="noConversion"/>
  </si>
  <si>
    <r>
      <rPr>
        <sz val="11"/>
        <rFont val="新細明體"/>
        <family val="1"/>
        <charset val="136"/>
      </rPr>
      <t>其他</t>
    </r>
    <phoneticPr fontId="6" type="noConversion"/>
  </si>
  <si>
    <t>終結人數及比率</t>
    <phoneticPr fontId="22" type="noConversion"/>
  </si>
  <si>
    <r>
      <rPr>
        <sz val="11"/>
        <rFont val="新細明體"/>
        <family val="1"/>
        <charset val="136"/>
      </rPr>
      <t>通常程序
提起公訴</t>
    </r>
    <phoneticPr fontId="6" type="noConversion"/>
  </si>
  <si>
    <r>
      <rPr>
        <sz val="10"/>
        <rFont val="新細明體"/>
        <family val="1"/>
        <charset val="136"/>
      </rPr>
      <t>說　　明：其他包括移送調解、通緝、移轉管轄、移送法院併案審理、毒品案件移送戒治所、改作自訴、被告死亡及其他簽結等。</t>
    </r>
    <phoneticPr fontId="6" type="noConversion"/>
  </si>
  <si>
    <t xml:space="preserve"> </t>
    <phoneticPr fontId="6" type="noConversion"/>
  </si>
  <si>
    <r>
      <t>103</t>
    </r>
    <r>
      <rPr>
        <sz val="12"/>
        <rFont val="PMingLiU"/>
        <family val="1"/>
        <charset val="136"/>
      </rPr>
      <t>年</t>
    </r>
    <phoneticPr fontId="2" type="noConversion"/>
  </si>
  <si>
    <r>
      <t>104</t>
    </r>
    <r>
      <rPr>
        <sz val="12"/>
        <rFont val="PMingLiU"/>
        <family val="1"/>
        <charset val="136"/>
      </rPr>
      <t>年</t>
    </r>
    <phoneticPr fontId="2" type="noConversion"/>
  </si>
  <si>
    <r>
      <rPr>
        <sz val="12"/>
        <rFont val="新細明體"/>
        <family val="1"/>
        <charset val="136"/>
      </rPr>
      <t>偵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查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結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計</t>
    </r>
    <phoneticPr fontId="6" type="noConversion"/>
  </si>
  <si>
    <r>
      <rPr>
        <sz val="12"/>
        <rFont val="新細明體"/>
        <family val="1"/>
        <charset val="136"/>
      </rPr>
      <t>普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通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法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偵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結</t>
    </r>
    <phoneticPr fontId="6" type="noConversion"/>
  </si>
  <si>
    <r>
      <rPr>
        <sz val="12"/>
        <rFont val="新細明體"/>
        <family val="1"/>
        <charset val="136"/>
      </rPr>
      <t>特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別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法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偵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結</t>
    </r>
    <phoneticPr fontId="6" type="noConversion"/>
  </si>
  <si>
    <t>總計</t>
    <phoneticPr fontId="22" type="noConversion"/>
  </si>
  <si>
    <r>
      <rPr>
        <sz val="12"/>
        <rFont val="新細明體"/>
        <family val="1"/>
        <charset val="136"/>
      </rPr>
      <t>起</t>
    </r>
    <r>
      <rPr>
        <sz val="12"/>
        <rFont val="新細明體"/>
        <family val="1"/>
        <charset val="136"/>
      </rPr>
      <t>訴</t>
    </r>
    <r>
      <rPr>
        <sz val="12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  <scheme val="minor"/>
      </rPr>
      <t/>
    </r>
    <phoneticPr fontId="6" type="noConversion"/>
  </si>
  <si>
    <t>合計</t>
    <phoneticPr fontId="22" type="noConversion"/>
  </si>
  <si>
    <r>
      <rPr>
        <sz val="12"/>
        <rFont val="細明體"/>
        <family val="3"/>
        <charset val="136"/>
      </rPr>
      <t>人</t>
    </r>
    <phoneticPr fontId="22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</si>
  <si>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</si>
  <si>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起訴包括通常程序提起公訴及聲請簡易判決處刑。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</si>
  <si>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起訴人數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偵查終結總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合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計人數</t>
    </r>
    <r>
      <rPr>
        <sz val="10"/>
        <rFont val="Times New Roman"/>
        <family val="1"/>
      </rPr>
      <t>×100</t>
    </r>
    <r>
      <rPr>
        <sz val="10"/>
        <rFont val="新細明體"/>
        <family val="1"/>
        <charset val="136"/>
      </rPr>
      <t>。</t>
    </r>
    <phoneticPr fontId="6" type="noConversion"/>
  </si>
  <si>
    <r>
      <t>106年</t>
    </r>
    <r>
      <rPr>
        <sz val="12"/>
        <rFont val="細明體"/>
        <family val="3"/>
        <charset val="136"/>
      </rPr>
      <t/>
    </r>
  </si>
  <si>
    <t>偵結人數</t>
    <phoneticPr fontId="22" type="noConversion"/>
  </si>
  <si>
    <t>起訴人數</t>
    <phoneticPr fontId="6" type="noConversion"/>
  </si>
  <si>
    <t>起訴率</t>
    <phoneticPr fontId="22" type="noConversion"/>
  </si>
  <si>
    <r>
      <rPr>
        <sz val="12"/>
        <rFont val="新細明體"/>
        <family val="1"/>
        <charset val="136"/>
      </rPr>
      <t>男</t>
    </r>
    <phoneticPr fontId="6" type="noConversion"/>
  </si>
  <si>
    <r>
      <rPr>
        <sz val="12"/>
        <rFont val="新細明體"/>
        <family val="1"/>
        <charset val="136"/>
      </rPr>
      <t>女</t>
    </r>
    <phoneticPr fontId="6" type="noConversion"/>
  </si>
  <si>
    <t>%</t>
    <phoneticPr fontId="22" type="noConversion"/>
  </si>
  <si>
    <r>
      <rPr>
        <sz val="12"/>
        <rFont val="新細明體"/>
        <family val="1"/>
        <charset val="136"/>
      </rPr>
      <t>總計</t>
    </r>
  </si>
  <si>
    <r>
      <rPr>
        <sz val="12"/>
        <rFont val="新細明體"/>
        <family val="1"/>
        <charset val="136"/>
      </rPr>
      <t>公共危險罪</t>
    </r>
    <phoneticPr fontId="6" type="noConversion"/>
  </si>
  <si>
    <r>
      <rPr>
        <sz val="12"/>
        <rFont val="新細明體"/>
        <family val="1"/>
        <charset val="136"/>
      </rPr>
      <t>竊盜罪</t>
    </r>
    <phoneticPr fontId="6" type="noConversion"/>
  </si>
  <si>
    <t>藏匿人犯罪</t>
  </si>
  <si>
    <t>偽造有價證券罪</t>
  </si>
  <si>
    <t>妨害風化罪</t>
    <phoneticPr fontId="6" type="noConversion"/>
  </si>
  <si>
    <r>
      <rPr>
        <sz val="12"/>
        <rFont val="新細明體"/>
        <family val="1"/>
        <charset val="136"/>
      </rPr>
      <t>殺人罪</t>
    </r>
    <phoneticPr fontId="6" type="noConversion"/>
  </si>
  <si>
    <r>
      <rPr>
        <sz val="12"/>
        <rFont val="新細明體"/>
        <family val="1"/>
        <charset val="136"/>
      </rPr>
      <t>傷害罪</t>
    </r>
    <phoneticPr fontId="6" type="noConversion"/>
  </si>
  <si>
    <t>妨害秩序罪</t>
  </si>
  <si>
    <t>妨害投票罪</t>
  </si>
  <si>
    <r>
      <rPr>
        <sz val="12"/>
        <rFont val="新細明體"/>
        <family val="1"/>
        <charset val="136"/>
      </rPr>
      <t>侵占罪</t>
    </r>
    <phoneticPr fontId="6" type="noConversion"/>
  </si>
  <si>
    <t>妨害電腦使用罪</t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</si>
  <si>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起訴人數合計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偵結人數總計</t>
    </r>
    <r>
      <rPr>
        <sz val="10"/>
        <rFont val="Times New Roman"/>
        <family val="1"/>
      </rPr>
      <t>×100</t>
    </r>
    <r>
      <rPr>
        <sz val="10"/>
        <rFont val="新細明體"/>
        <family val="1"/>
        <charset val="136"/>
      </rPr>
      <t>。</t>
    </r>
    <phoneticPr fontId="6" type="noConversion"/>
  </si>
  <si>
    <t>洗錢防制法</t>
  </si>
  <si>
    <t>區域計畫法</t>
  </si>
  <si>
    <t>期貨交易法</t>
  </si>
  <si>
    <t>森林法</t>
  </si>
  <si>
    <t>漁業法</t>
  </si>
  <si>
    <t>貪污治罪條例</t>
  </si>
  <si>
    <t>廢棄物清理法</t>
  </si>
  <si>
    <t>兒童及少年性剝削防制條例</t>
  </si>
  <si>
    <t>組織犯罪防制條例</t>
  </si>
  <si>
    <t>家庭暴力防治法</t>
  </si>
  <si>
    <t>懲治走私條例</t>
  </si>
  <si>
    <t>空氣污染防制法</t>
  </si>
  <si>
    <t>水污染防治法</t>
  </si>
  <si>
    <t>建築法</t>
  </si>
  <si>
    <t>國家安全法</t>
  </si>
  <si>
    <t>醫師法</t>
  </si>
  <si>
    <t>公司法</t>
  </si>
  <si>
    <t>就業服務法</t>
  </si>
  <si>
    <t>證券交易法</t>
  </si>
  <si>
    <t>野生動物保育法</t>
  </si>
  <si>
    <t>銀行法</t>
  </si>
  <si>
    <t>水土保持法</t>
  </si>
  <si>
    <t>商標法</t>
  </si>
  <si>
    <t>藥事法</t>
  </si>
  <si>
    <t>臺灣地區與大陸地區人民關係條例</t>
  </si>
  <si>
    <t>農會法</t>
  </si>
  <si>
    <t>公職人員選舉罷免法</t>
  </si>
  <si>
    <t>職業安全衛生法</t>
  </si>
  <si>
    <t>政府採購法</t>
  </si>
  <si>
    <t>菸酒管理法</t>
  </si>
  <si>
    <t>個人資料保護法</t>
  </si>
  <si>
    <t>食品安全衛生管理法</t>
  </si>
  <si>
    <t>妨害兵役治罪條例</t>
  </si>
  <si>
    <t>保險法</t>
  </si>
  <si>
    <t>資料來源：法務部統計處。</t>
    <phoneticPr fontId="2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</si>
  <si>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起訴包括通常程序提起公訴及聲請簡易判決處刑。</t>
    </r>
    <phoneticPr fontId="1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</si>
  <si>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兒童及少年性交易防制條例自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日起名稱修正為兒童及少年性剝削防制條例。</t>
    </r>
    <phoneticPr fontId="6" type="noConversion"/>
  </si>
  <si>
    <r>
      <rPr>
        <sz val="12"/>
        <rFont val="新細明體"/>
        <family val="1"/>
        <charset val="136"/>
      </rPr>
      <t>不起訴</t>
    </r>
    <r>
      <rPr>
        <sz val="12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  <scheme val="minor"/>
      </rPr>
      <t/>
    </r>
    <phoneticPr fontId="6" type="noConversion"/>
  </si>
  <si>
    <r>
      <rPr>
        <sz val="10"/>
        <rFont val="新細明體"/>
        <family val="1"/>
        <charset val="136"/>
      </rPr>
      <t>說</t>
    </r>
    <r>
      <rPr>
        <sz val="10"/>
        <color indexed="9"/>
        <rFont val="新細明體"/>
        <family val="1"/>
        <charset val="136"/>
      </rPr>
      <t>　　</t>
    </r>
    <r>
      <rPr>
        <sz val="10"/>
        <rFont val="新細明體"/>
        <family val="1"/>
        <charset val="136"/>
      </rPr>
      <t>明：不起訴比率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不起訴處分人數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偵查終結總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合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計人數</t>
    </r>
    <r>
      <rPr>
        <sz val="10"/>
        <rFont val="Times New Roman"/>
        <family val="1"/>
      </rPr>
      <t>×100</t>
    </r>
    <r>
      <rPr>
        <sz val="10"/>
        <rFont val="新細明體"/>
        <family val="1"/>
        <charset val="136"/>
      </rPr>
      <t>。</t>
    </r>
    <phoneticPr fontId="6" type="noConversion"/>
  </si>
  <si>
    <t>遺棄罪</t>
  </si>
  <si>
    <t>瀆職罪</t>
  </si>
  <si>
    <t>妨害農工商罪</t>
  </si>
  <si>
    <t>褻瀆祀典及侵害墳墓屍體罪</t>
  </si>
  <si>
    <t>湮滅證據罪</t>
  </si>
  <si>
    <t>偽造貨幣罪</t>
  </si>
  <si>
    <t>贓物罪</t>
  </si>
  <si>
    <t>脫逃罪</t>
  </si>
  <si>
    <r>
      <rPr>
        <sz val="10"/>
        <rFont val="新細明體"/>
        <family val="1"/>
        <charset val="136"/>
      </rPr>
      <t>說</t>
    </r>
    <r>
      <rPr>
        <sz val="10"/>
        <color indexed="9"/>
        <rFont val="新細明體"/>
        <family val="1"/>
        <charset val="136"/>
      </rPr>
      <t>　　</t>
    </r>
    <r>
      <rPr>
        <sz val="10"/>
        <rFont val="新細明體"/>
        <family val="1"/>
        <charset val="136"/>
      </rPr>
      <t>明：不起訴比率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不起訴處分人數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偵結總人數</t>
    </r>
    <r>
      <rPr>
        <sz val="10"/>
        <rFont val="Times New Roman"/>
        <family val="1"/>
      </rPr>
      <t>×100</t>
    </r>
    <r>
      <rPr>
        <sz val="10"/>
        <rFont val="新細明體"/>
        <family val="1"/>
        <charset val="136"/>
      </rPr>
      <t>。</t>
    </r>
    <phoneticPr fontId="6" type="noConversion"/>
  </si>
  <si>
    <t>農業金融法</t>
  </si>
  <si>
    <t>公平交易法</t>
  </si>
  <si>
    <t>總統副總統選舉罷免法</t>
  </si>
  <si>
    <t>山坡地保育利用條例</t>
  </si>
  <si>
    <t>農藥管理法</t>
  </si>
  <si>
    <t>營業秘密法</t>
  </si>
  <si>
    <t>律師法</t>
  </si>
  <si>
    <t>化粧品衛生管理條例</t>
  </si>
  <si>
    <t xml:space="preserve"> </t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</si>
  <si>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不起訴比率</t>
    </r>
    <r>
      <rPr>
        <sz val="10"/>
        <color theme="1"/>
        <rFont val="Times New Roman"/>
        <family val="1"/>
      </rPr>
      <t>=</t>
    </r>
    <r>
      <rPr>
        <sz val="10"/>
        <color theme="1"/>
        <rFont val="新細明體"/>
        <family val="1"/>
        <charset val="136"/>
      </rPr>
      <t>不起訴處分人數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偵結總人數</t>
    </r>
    <r>
      <rPr>
        <sz val="10"/>
        <color theme="1"/>
        <rFont val="Times New Roman"/>
        <family val="1"/>
      </rPr>
      <t>×100</t>
    </r>
    <r>
      <rPr>
        <sz val="10"/>
        <color theme="1"/>
        <rFont val="新細明體"/>
        <family val="1"/>
        <charset val="136"/>
      </rPr>
      <t>。</t>
    </r>
    <phoneticPr fontId="6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</si>
  <si>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兒童及少年性交易防制條例自</t>
    </r>
    <r>
      <rPr>
        <sz val="10"/>
        <color theme="1"/>
        <rFont val="Times New Roman"/>
        <family val="1"/>
      </rPr>
      <t>106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日起名稱修正為兒童及少年性剝削防制條例。</t>
    </r>
    <phoneticPr fontId="6" type="noConversion"/>
  </si>
  <si>
    <r>
      <rPr>
        <sz val="12"/>
        <rFont val="新細明體"/>
        <family val="1"/>
        <charset val="136"/>
      </rPr>
      <t>檢察官依職權
不起訴處分件數</t>
    </r>
    <phoneticPr fontId="6" type="noConversion"/>
  </si>
  <si>
    <t>同期間第一審法院
新收公訴易字件數</t>
    <phoneticPr fontId="6" type="noConversion"/>
  </si>
  <si>
    <t>依職權不起訴處分比率(%)</t>
    <phoneticPr fontId="6" type="noConversion"/>
  </si>
  <si>
    <t>資料來源：法務部統計處、司法院統計處。</t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</si>
  <si>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依職權不起訴處分比率＝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依職權不起訴處分件數</t>
    </r>
    <r>
      <rPr>
        <sz val="10"/>
        <rFont val="Times New Roman"/>
        <family val="1"/>
      </rPr>
      <t xml:space="preserve"> / (</t>
    </r>
    <r>
      <rPr>
        <sz val="10"/>
        <rFont val="新細明體"/>
        <family val="1"/>
        <charset val="136"/>
      </rPr>
      <t>依職權不起訴處分件數＋同期間第一審法院新收公訴「易」字案件件數</t>
    </r>
    <r>
      <rPr>
        <sz val="10"/>
        <rFont val="Times New Roman"/>
        <family val="1"/>
      </rPr>
      <t>) x 100</t>
    </r>
    <r>
      <rPr>
        <sz val="10"/>
        <rFont val="新細明體"/>
        <family val="1"/>
        <charset val="136"/>
      </rPr>
      <t>，
　　　　　　其中「易」字案件係指刑事訴訟法第</t>
    </r>
    <r>
      <rPr>
        <sz val="10"/>
        <rFont val="Times New Roman"/>
        <family val="1"/>
      </rPr>
      <t>376</t>
    </r>
    <r>
      <rPr>
        <sz val="10"/>
        <rFont val="新細明體"/>
        <family val="1"/>
        <charset val="136"/>
      </rPr>
      <t>條所列各罪之案件，原屬檢察官得為不起訴之案件而經提起公訴者。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本表不含更審案件。</t>
    </r>
    <phoneticPr fontId="6" type="noConversion"/>
  </si>
  <si>
    <r>
      <rPr>
        <sz val="12"/>
        <rFont val="新細明體"/>
        <family val="1"/>
        <charset val="136"/>
      </rPr>
      <t>起訴</t>
    </r>
    <phoneticPr fontId="6" type="noConversion"/>
  </si>
  <si>
    <r>
      <rPr>
        <sz val="12"/>
        <rFont val="新細明體"/>
        <family val="1"/>
        <charset val="136"/>
      </rPr>
      <t>緩起訴處分</t>
    </r>
    <phoneticPr fontId="6" type="noConversion"/>
  </si>
  <si>
    <r>
      <rPr>
        <sz val="12"/>
        <rFont val="新細明體"/>
        <family val="1"/>
        <charset val="136"/>
      </rPr>
      <t>不起訴處分</t>
    </r>
    <phoneticPr fontId="6" type="noConversion"/>
  </si>
  <si>
    <r>
      <rPr>
        <sz val="12"/>
        <rFont val="新細明體"/>
        <family val="1"/>
        <charset val="136"/>
      </rPr>
      <t>其他</t>
    </r>
    <phoneticPr fontId="6" type="noConversion"/>
  </si>
  <si>
    <r>
      <rPr>
        <sz val="10"/>
        <rFont val="新細明體"/>
        <family val="1"/>
        <charset val="136"/>
      </rPr>
      <t>單位：人次</t>
    </r>
    <phoneticPr fontId="6" type="noConversion"/>
  </si>
  <si>
    <r>
      <rPr>
        <sz val="11"/>
        <rFont val="新細明體"/>
        <family val="1"/>
        <charset val="136"/>
      </rPr>
      <t>向被害人道歉</t>
    </r>
    <phoneticPr fontId="6" type="noConversion"/>
  </si>
  <si>
    <r>
      <rPr>
        <sz val="11"/>
        <rFont val="新細明體"/>
        <family val="1"/>
        <charset val="136"/>
      </rPr>
      <t>立悔過書</t>
    </r>
    <phoneticPr fontId="6" type="noConversion"/>
  </si>
  <si>
    <r>
      <rPr>
        <sz val="11"/>
        <rFont val="新細明體"/>
        <family val="1"/>
        <charset val="136"/>
      </rPr>
      <t>產上之損害賠償
數額之財產或非財
向被害人支付相當</t>
    </r>
    <phoneticPr fontId="6" type="noConversion"/>
  </si>
  <si>
    <r>
      <rPr>
        <sz val="11"/>
        <rFont val="新細明體"/>
        <family val="1"/>
        <charset val="136"/>
      </rPr>
      <t>體支付一定之金額
益團體、地方自治團
向公庫或指定之公</t>
    </r>
  </si>
  <si>
    <r>
      <rPr>
        <sz val="10"/>
        <rFont val="新細明體"/>
        <family val="1"/>
        <charset val="136"/>
      </rPr>
      <t>四十小時以下之義務勞務
團體提供四十小時以上二百
行政法人、社區或公益機構
向指定之政府機關（構）、</t>
    </r>
  </si>
  <si>
    <r>
      <rPr>
        <sz val="11"/>
        <rFont val="新細明體"/>
        <family val="1"/>
        <charset val="136"/>
      </rPr>
      <t>全之必要命令
保護被害人安</t>
    </r>
    <phoneticPr fontId="6" type="noConversion"/>
  </si>
  <si>
    <r>
      <rPr>
        <sz val="11"/>
        <rFont val="新細明體"/>
        <family val="1"/>
        <charset val="136"/>
      </rPr>
      <t>之必要命令
預防再犯所為</t>
    </r>
    <phoneticPr fontId="6" type="noConversion"/>
  </si>
  <si>
    <r>
      <t>104年</t>
    </r>
    <r>
      <rPr>
        <sz val="12"/>
        <rFont val="細明體"/>
        <family val="3"/>
        <charset val="136"/>
      </rPr>
      <t/>
    </r>
  </si>
  <si>
    <r>
      <t>105年</t>
    </r>
    <r>
      <rPr>
        <sz val="12"/>
        <rFont val="細明體"/>
        <family val="3"/>
        <charset val="136"/>
      </rPr>
      <t/>
    </r>
  </si>
  <si>
    <r>
      <rPr>
        <sz val="12"/>
        <rFont val="新細明體"/>
        <family val="1"/>
        <charset val="136"/>
      </rPr>
      <t>公庫</t>
    </r>
    <phoneticPr fontId="6" type="noConversion"/>
  </si>
  <si>
    <r>
      <rPr>
        <sz val="12"/>
        <rFont val="新細明體"/>
        <family val="1"/>
        <charset val="136"/>
      </rPr>
      <t>公益團體</t>
    </r>
    <phoneticPr fontId="6" type="noConversion"/>
  </si>
  <si>
    <r>
      <rPr>
        <sz val="12"/>
        <rFont val="新細明體"/>
        <family val="1"/>
        <charset val="136"/>
      </rPr>
      <t>地方自治團體</t>
    </r>
    <phoneticPr fontId="6" type="noConversion"/>
  </si>
  <si>
    <t>人次</t>
  </si>
  <si>
    <t>新臺幣萬元</t>
  </si>
  <si>
    <t>-</t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</si>
  <si>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本表係緩起訴處分確定案件，並扣除重複分案後統計。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金額以新臺幣萬元為單位，因尾數採四捨五入計算，故細項之和與其總數間偶有些微差異。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公益團體包含犯罪被害人保護協會、更生保護會及榮譽觀護人協進會等；地方自治團體含地方政府及學校等。
　　　　　</t>
    </r>
    <r>
      <rPr>
        <sz val="10"/>
        <rFont val="Times New Roman"/>
        <family val="1"/>
      </rPr>
      <t>4. 103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日修正公布刑事訴訟法第</t>
    </r>
    <r>
      <rPr>
        <sz val="10"/>
        <rFont val="Times New Roman"/>
        <family val="1"/>
      </rPr>
      <t>253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條文，緩起訴處分金之支付對象由公庫、公益團體及地方自治團體，
　　　　　　改僅限於公庫；</t>
    </r>
    <r>
      <rPr>
        <sz val="10"/>
        <rFont val="Times New Roman"/>
        <family val="1"/>
      </rPr>
      <t>103</t>
    </r>
    <r>
      <rPr>
        <sz val="10"/>
        <rFont val="新細明體"/>
        <family val="1"/>
        <charset val="136"/>
      </rPr>
      <t>年尚未確定案件（例如：再議中），則仍依確定時點及原指定支付對象納入統計。</t>
    </r>
    <phoneticPr fontId="6" type="noConversion"/>
  </si>
  <si>
    <r>
      <rPr>
        <sz val="10"/>
        <rFont val="新細明體"/>
        <family val="1"/>
        <charset val="136"/>
      </rPr>
      <t>單位：件、</t>
    </r>
    <r>
      <rPr>
        <sz val="10"/>
        <rFont val="Times New Roman"/>
        <family val="1"/>
      </rPr>
      <t>%</t>
    </r>
    <phoneticPr fontId="6" type="noConversion"/>
  </si>
  <si>
    <r>
      <rPr>
        <sz val="12"/>
        <rFont val="新細明體"/>
        <family val="1"/>
        <charset val="136"/>
      </rPr>
      <t>總計</t>
    </r>
    <phoneticPr fontId="32" type="noConversion"/>
  </si>
  <si>
    <r>
      <rPr>
        <sz val="12"/>
        <rFont val="新細明體"/>
        <family val="1"/>
        <charset val="136"/>
      </rPr>
      <t>緩起訴
處　分</t>
    </r>
    <phoneticPr fontId="32" type="noConversion"/>
  </si>
  <si>
    <r>
      <rPr>
        <sz val="12"/>
        <rFont val="新細明體"/>
        <family val="1"/>
        <charset val="136"/>
      </rPr>
      <t>不起訴
處　分</t>
    </r>
    <phoneticPr fontId="32" type="noConversion"/>
  </si>
  <si>
    <r>
      <rPr>
        <sz val="12"/>
        <rFont val="新細明體"/>
        <family val="1"/>
        <charset val="136"/>
      </rPr>
      <t>撤　銷
緩起訴
處　分</t>
    </r>
    <phoneticPr fontId="32" type="noConversion"/>
  </si>
  <si>
    <r>
      <rPr>
        <sz val="12"/>
        <rFont val="新細明體"/>
        <family val="1"/>
        <charset val="136"/>
      </rPr>
      <t>占得再議
件數比率</t>
    </r>
    <phoneticPr fontId="6" type="noConversion"/>
  </si>
  <si>
    <t>資料來源：法務部統計處。
說　　明：得再議件數係指符合刑事訴訟法第256條要件之案件。</t>
    <phoneticPr fontId="6" type="noConversion"/>
  </si>
  <si>
    <r>
      <rPr>
        <sz val="12"/>
        <rFont val="新細明體"/>
        <family val="1"/>
        <charset val="136"/>
      </rPr>
      <t>年底未結件數</t>
    </r>
    <phoneticPr fontId="6" type="noConversion"/>
  </si>
  <si>
    <r>
      <rPr>
        <sz val="12"/>
        <rFont val="新細明體"/>
        <family val="1"/>
        <charset val="136"/>
      </rPr>
      <t>聲請駁回</t>
    </r>
    <phoneticPr fontId="6" type="noConversion"/>
  </si>
  <si>
    <r>
      <rPr>
        <sz val="12"/>
        <rFont val="新細明體"/>
        <family val="1"/>
        <charset val="136"/>
      </rPr>
      <t>續行偵查
命令</t>
    </r>
    <phoneticPr fontId="6" type="noConversion"/>
  </si>
  <si>
    <r>
      <rPr>
        <sz val="12"/>
        <rFont val="新細明體"/>
        <family val="1"/>
        <charset val="136"/>
      </rPr>
      <t>命令起訴</t>
    </r>
    <phoneticPr fontId="6" type="noConversion"/>
  </si>
  <si>
    <r>
      <rPr>
        <sz val="12"/>
        <rFont val="新細明體"/>
        <family val="1"/>
        <charset val="136"/>
      </rPr>
      <t>撤回聲請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由聲請人</t>
    </r>
    <phoneticPr fontId="6" type="noConversion"/>
  </si>
  <si>
    <r>
      <rPr>
        <sz val="12"/>
        <rFont val="新細明體"/>
        <family val="1"/>
        <charset val="136"/>
      </rPr>
      <t>銷或駁回聲請由原檢察官撤</t>
    </r>
    <phoneticPr fontId="6" type="noConversion"/>
  </si>
  <si>
    <r>
      <rPr>
        <sz val="12"/>
        <rFont val="新細明體"/>
        <family val="1"/>
        <charset val="136"/>
      </rPr>
      <t>撤銷處分
由檢察長</t>
    </r>
    <phoneticPr fontId="6" type="noConversion"/>
  </si>
  <si>
    <r>
      <t xml:space="preserve">     </t>
    </r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2-1-20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年最高檢察署辦理非常上訴案件收結情形</t>
    </r>
    <r>
      <rPr>
        <sz val="15"/>
        <rFont val="Times New Roman"/>
        <family val="1"/>
      </rPr>
      <t xml:space="preserve"> </t>
    </r>
    <phoneticPr fontId="6" type="noConversion"/>
  </si>
  <si>
    <r>
      <rPr>
        <sz val="10"/>
        <rFont val="新細明體"/>
        <family val="1"/>
        <charset val="136"/>
      </rPr>
      <t>單位：件</t>
    </r>
    <phoneticPr fontId="6" type="noConversion"/>
  </si>
  <si>
    <r>
      <rPr>
        <sz val="12"/>
        <rFont val="新細明體"/>
        <family val="1"/>
        <charset val="136"/>
      </rPr>
      <t>提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起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非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上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訴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案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判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決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結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果</t>
    </r>
    <phoneticPr fontId="6" type="noConversion"/>
  </si>
  <si>
    <r>
      <rPr>
        <sz val="12"/>
        <rFont val="細明體"/>
        <family val="3"/>
        <charset val="136"/>
      </rPr>
      <t>提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起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非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常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訴</t>
    </r>
    <phoneticPr fontId="16" type="noConversion"/>
  </si>
  <si>
    <t>不予提起
非常上訴</t>
    <phoneticPr fontId="16" type="noConversion"/>
  </si>
  <si>
    <r>
      <rPr>
        <sz val="12"/>
        <rFont val="新細明體"/>
        <family val="1"/>
        <charset val="136"/>
      </rPr>
      <t>撤銷原判決</t>
    </r>
    <phoneticPr fontId="6" type="noConversion"/>
  </si>
  <si>
    <r>
      <rPr>
        <sz val="12"/>
        <rFont val="新細明體"/>
        <family val="1"/>
        <charset val="136"/>
      </rPr>
      <t>並發回更審
撤銷原判決</t>
    </r>
    <phoneticPr fontId="6" type="noConversion"/>
  </si>
  <si>
    <r>
      <rPr>
        <sz val="12"/>
        <rFont val="新細明體"/>
        <family val="1"/>
        <charset val="136"/>
      </rPr>
      <t>駁回非常上訴</t>
    </r>
    <phoneticPr fontId="6" type="noConversion"/>
  </si>
  <si>
    <r>
      <rPr>
        <sz val="12"/>
        <rFont val="新細明體"/>
        <family val="1"/>
        <charset val="136"/>
      </rPr>
      <t>聲請
檢察官</t>
    </r>
    <phoneticPr fontId="6" type="noConversion"/>
  </si>
  <si>
    <t>其他</t>
    <phoneticPr fontId="22" type="noConversion"/>
  </si>
  <si>
    <t>件數</t>
    <phoneticPr fontId="16" type="noConversion"/>
  </si>
  <si>
    <t>比率</t>
    <phoneticPr fontId="16" type="noConversion"/>
  </si>
  <si>
    <t>資料來源：法務部統計處。
說　　明：1. 本表新收件數、終結件數非源自同一母數，不宜相互比較。
　　　　　2. 不予提起非常上訴之其他包括當事人或不服判決的人所聲請之案件。</t>
    <phoneticPr fontId="6" type="noConversion"/>
  </si>
  <si>
    <r>
      <t>109年</t>
    </r>
    <r>
      <rPr>
        <sz val="12"/>
        <rFont val="新細明體"/>
        <family val="1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</si>
  <si>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</si>
  <si>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一月未滿</t>
    </r>
    <phoneticPr fontId="6" type="noConversion"/>
  </si>
  <si>
    <r>
      <rPr>
        <sz val="12"/>
        <rFont val="新細明體"/>
        <family val="1"/>
        <charset val="136"/>
      </rPr>
      <t>一月以上二月未滿</t>
    </r>
  </si>
  <si>
    <r>
      <rPr>
        <sz val="12"/>
        <rFont val="新細明體"/>
        <family val="1"/>
        <charset val="136"/>
      </rPr>
      <t>二月以上三月未滿</t>
    </r>
  </si>
  <si>
    <r>
      <rPr>
        <sz val="12"/>
        <rFont val="新細明體"/>
        <family val="1"/>
        <charset val="136"/>
      </rPr>
      <t>三月以上四月未滿</t>
    </r>
  </si>
  <si>
    <r>
      <rPr>
        <sz val="12"/>
        <rFont val="新細明體"/>
        <family val="1"/>
        <charset val="136"/>
      </rPr>
      <t>四月以上八月未滿</t>
    </r>
    <phoneticPr fontId="6" type="noConversion"/>
  </si>
  <si>
    <r>
      <rPr>
        <sz val="12"/>
        <rFont val="新細明體"/>
        <family val="1"/>
        <charset val="136"/>
      </rPr>
      <t>八月以上一年未滿</t>
    </r>
    <phoneticPr fontId="6" type="noConversion"/>
  </si>
  <si>
    <r>
      <rPr>
        <sz val="12"/>
        <rFont val="新細明體"/>
        <family val="1"/>
        <charset val="136"/>
      </rPr>
      <t>一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以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上</t>
    </r>
  </si>
  <si>
    <r>
      <rPr>
        <sz val="12"/>
        <rFont val="新細明體"/>
        <family val="1"/>
        <charset val="136"/>
      </rPr>
      <t>平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均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日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日</t>
    </r>
    <r>
      <rPr>
        <sz val="12"/>
        <rFont val="Times New Roman"/>
        <family val="1"/>
      </rPr>
      <t>)</t>
    </r>
    <phoneticPr fontId="6" type="noConversion"/>
  </si>
  <si>
    <r>
      <rPr>
        <sz val="10"/>
        <rFont val="新細明體"/>
        <family val="1"/>
        <charset val="136"/>
      </rPr>
      <t>資料來源：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法務部統計處。</t>
    </r>
    <phoneticPr fontId="6" type="noConversion"/>
  </si>
  <si>
    <r>
      <rPr>
        <sz val="12"/>
        <rFont val="新細明體"/>
        <family val="1"/>
        <charset val="136"/>
      </rPr>
      <t>人</t>
    </r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</si>
  <si>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37" type="noConversion"/>
  </si>
  <si>
    <t>普通刑法</t>
    <phoneticPr fontId="22" type="noConversion"/>
  </si>
  <si>
    <t>強制性交罪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</si>
  <si>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226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</si>
  <si>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226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之</t>
    </r>
    <r>
      <rPr>
        <sz val="12"/>
        <rFont val="Times New Roman"/>
        <family val="1"/>
      </rPr>
      <t xml:space="preserve"> 1 </t>
    </r>
    <phoneticPr fontId="6" type="noConversion"/>
  </si>
  <si>
    <t>殺人罪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</si>
  <si>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271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 </t>
    </r>
    <phoneticPr fontId="6" type="noConversion"/>
  </si>
  <si>
    <t>強盜罪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</si>
  <si>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332 </t>
    </r>
    <r>
      <rPr>
        <sz val="12"/>
        <rFont val="新細明體"/>
        <family val="1"/>
        <charset val="136"/>
      </rPr>
      <t>條</t>
    </r>
    <phoneticPr fontId="6" type="noConversion"/>
  </si>
  <si>
    <t>擄人勒贖罪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</si>
  <si>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347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</si>
  <si>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348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</si>
  <si>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348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</si>
  <si>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348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之</t>
    </r>
    <r>
      <rPr>
        <sz val="12"/>
        <rFont val="Times New Roman"/>
        <family val="1"/>
      </rPr>
      <t xml:space="preserve"> 1</t>
    </r>
    <phoneticPr fontId="6" type="noConversion"/>
  </si>
  <si>
    <t>特別刑法</t>
    <phoneticPr fontId="22" type="noConversion"/>
  </si>
  <si>
    <t>毒品危害防制條例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</si>
  <si>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4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</si>
  <si>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4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項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</si>
  <si>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5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</si>
  <si>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6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</si>
  <si>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6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 </t>
    </r>
    <phoneticPr fontId="6" type="noConversion"/>
  </si>
  <si>
    <t>槍砲彈藥刀械管制條例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</si>
  <si>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7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</si>
  <si>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7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項</t>
    </r>
    <phoneticPr fontId="6" type="noConversion"/>
  </si>
  <si>
    <t>兒童及少年性剝削防制條例</t>
    <phoneticPr fontId="2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</si>
  <si>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33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項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</si>
  <si>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33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項</t>
    </r>
    <phoneticPr fontId="6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</si>
  <si>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34 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項</t>
    </r>
    <phoneticPr fontId="6" type="noConversion"/>
  </si>
  <si>
    <r>
      <rPr>
        <sz val="12"/>
        <rFont val="新細明體"/>
        <family val="1"/>
        <charset val="136"/>
      </rPr>
      <t>其</t>
    </r>
    <r>
      <rPr>
        <sz val="12"/>
        <rFont val="新細明體"/>
        <family val="1"/>
        <charset val="136"/>
      </rPr>
      <t>他</t>
    </r>
    <r>
      <rPr>
        <sz val="12"/>
        <rFont val="新細明體"/>
        <family val="1"/>
        <charset val="136"/>
      </rPr>
      <t>重</t>
    </r>
    <r>
      <rPr>
        <sz val="12"/>
        <rFont val="新細明體"/>
        <family val="1"/>
        <charset val="136"/>
      </rPr>
      <t>大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事</t>
    </r>
    <r>
      <rPr>
        <sz val="12"/>
        <rFont val="新細明體"/>
        <family val="1"/>
        <charset val="136"/>
      </rPr>
      <t>案</t>
    </r>
    <r>
      <rPr>
        <sz val="12"/>
        <rFont val="新細明體"/>
        <family val="1"/>
        <charset val="136"/>
      </rPr>
      <t>件</t>
    </r>
    <phoneticPr fontId="37" type="noConversion"/>
  </si>
  <si>
    <r>
      <t>107年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</si>
  <si>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</si>
  <si>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t>偵查終結案件平均每件所需日數</t>
    <phoneticPr fontId="22" type="noConversion"/>
  </si>
  <si>
    <t>檢察官向法院聲請羈押人數</t>
    <phoneticPr fontId="6" type="noConversion"/>
  </si>
  <si>
    <t>法院裁定准許羈押人數</t>
    <phoneticPr fontId="6" type="noConversion"/>
  </si>
  <si>
    <r>
      <rPr>
        <sz val="11"/>
        <rFont val="新細明體"/>
        <family val="1"/>
        <charset val="136"/>
      </rPr>
      <t>執行裁判確定案件定罪率（</t>
    </r>
    <r>
      <rPr>
        <sz val="11"/>
        <rFont val="Times New Roman"/>
        <family val="1"/>
      </rPr>
      <t>%</t>
    </r>
    <r>
      <rPr>
        <sz val="11"/>
        <rFont val="新細明體"/>
        <family val="1"/>
        <charset val="136"/>
      </rPr>
      <t>）</t>
    </r>
    <phoneticPr fontId="6" type="noConversion"/>
  </si>
  <si>
    <t>資料提供：法務部統計處。</t>
    <phoneticPr fontId="6" type="noConversion"/>
  </si>
  <si>
    <r>
      <rPr>
        <sz val="12"/>
        <rFont val="新細明體"/>
        <family val="1"/>
        <charset val="136"/>
      </rPr>
      <t>不受理</t>
    </r>
    <phoneticPr fontId="6" type="noConversion"/>
  </si>
  <si>
    <r>
      <rPr>
        <sz val="12"/>
        <rFont val="新細明體"/>
        <family val="1"/>
        <charset val="136"/>
      </rPr>
      <t>管轄錯誤</t>
    </r>
    <phoneticPr fontId="6" type="noConversion"/>
  </si>
  <si>
    <r>
      <rPr>
        <sz val="12"/>
        <rFont val="標楷體"/>
        <family val="4"/>
        <charset val="136"/>
      </rPr>
      <t>人</t>
    </r>
    <phoneticPr fontId="6" type="noConversion"/>
  </si>
  <si>
    <r>
      <rPr>
        <sz val="11"/>
        <rFont val="新細明體"/>
        <family val="1"/>
        <charset val="136"/>
      </rPr>
      <t>單位：人、</t>
    </r>
    <r>
      <rPr>
        <sz val="11"/>
        <rFont val="Times New Roman"/>
        <family val="1"/>
      </rPr>
      <t>%</t>
    </r>
    <r>
      <rPr>
        <sz val="11"/>
        <rFont val="新細明體"/>
        <family val="1"/>
        <charset val="136"/>
      </rPr>
      <t>、人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phoneticPr fontId="6" type="noConversion"/>
  </si>
  <si>
    <r>
      <t xml:space="preserve">  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中</t>
    </r>
    <r>
      <rPr>
        <sz val="12"/>
        <rFont val="新細明體"/>
        <family val="1"/>
        <charset val="136"/>
      </rPr>
      <t>人</t>
    </r>
    <r>
      <rPr>
        <sz val="12"/>
        <rFont val="新細明體"/>
        <family val="1"/>
        <charset val="136"/>
      </rPr>
      <t>口</t>
    </r>
    <r>
      <rPr>
        <sz val="12"/>
        <rFont val="新細明體"/>
        <family val="1"/>
        <charset val="136"/>
      </rPr>
      <t>數</t>
    </r>
    <phoneticPr fontId="22" type="noConversion"/>
  </si>
  <si>
    <r>
      <rPr>
        <sz val="12"/>
        <rFont val="新細明體"/>
        <family val="1"/>
        <charset val="136"/>
      </rPr>
      <t>裁</t>
    </r>
    <r>
      <rPr>
        <sz val="12"/>
        <rFont val="新細明體"/>
        <family val="1"/>
        <charset val="136"/>
      </rPr>
      <t>判</t>
    </r>
    <r>
      <rPr>
        <sz val="12"/>
        <rFont val="新細明體"/>
        <family val="1"/>
        <charset val="136"/>
      </rPr>
      <t>確</t>
    </r>
    <r>
      <rPr>
        <sz val="12"/>
        <rFont val="新細明體"/>
        <family val="1"/>
        <charset val="136"/>
      </rPr>
      <t>定</t>
    </r>
    <r>
      <rPr>
        <sz val="12"/>
        <rFont val="新細明體"/>
        <family val="1"/>
        <charset val="136"/>
      </rPr>
      <t>有</t>
    </r>
    <r>
      <rPr>
        <sz val="12"/>
        <rFont val="新細明體"/>
        <family val="1"/>
        <charset val="136"/>
      </rPr>
      <t>罪</t>
    </r>
    <r>
      <rPr>
        <sz val="12"/>
        <rFont val="新細明體"/>
        <family val="1"/>
        <charset val="136"/>
      </rPr>
      <t>人</t>
    </r>
    <r>
      <rPr>
        <sz val="12"/>
        <rFont val="新細明體"/>
        <family val="1"/>
        <charset val="136"/>
      </rPr>
      <t>數</t>
    </r>
    <phoneticPr fontId="6" type="noConversion"/>
  </si>
  <si>
    <r>
      <rPr>
        <sz val="12"/>
        <rFont val="新細明體"/>
        <family val="1"/>
        <charset val="136"/>
      </rPr>
      <t xml:space="preserve">定罪人口率
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>/10</t>
    </r>
    <r>
      <rPr>
        <sz val="12"/>
        <rFont val="新細明體"/>
        <family val="1"/>
        <charset val="136"/>
      </rPr>
      <t>萬人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</si>
  <si>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新細明體"/>
        <family val="1"/>
        <charset val="136"/>
      </rPr>
      <t>指</t>
    </r>
    <r>
      <rPr>
        <sz val="12"/>
        <rFont val="新細明體"/>
        <family val="1"/>
        <charset val="136"/>
      </rPr>
      <t>數</t>
    </r>
    <phoneticPr fontId="16" type="noConversion"/>
  </si>
  <si>
    <t>男</t>
    <phoneticPr fontId="6" type="noConversion"/>
  </si>
  <si>
    <r>
      <rPr>
        <sz val="12"/>
        <rFont val="新細明體"/>
        <family val="1"/>
        <charset val="136"/>
      </rPr>
      <t>男</t>
    </r>
    <r>
      <rPr>
        <sz val="12"/>
        <rFont val="Times New Roman"/>
        <family val="1"/>
      </rPr>
      <t xml:space="preserve"> (2)</t>
    </r>
    <phoneticPr fontId="6" type="noConversion"/>
  </si>
  <si>
    <r>
      <rPr>
        <sz val="12"/>
        <rFont val="新細明體"/>
        <family val="1"/>
        <charset val="136"/>
      </rPr>
      <t>女</t>
    </r>
    <r>
      <rPr>
        <sz val="12"/>
        <rFont val="Times New Roman"/>
        <family val="1"/>
      </rPr>
      <t xml:space="preserve"> (3)</t>
    </r>
    <phoneticPr fontId="6" type="noConversion"/>
  </si>
  <si>
    <r>
      <rPr>
        <sz val="12"/>
        <rFont val="新細明體"/>
        <family val="1"/>
        <charset val="136"/>
      </rPr>
      <t>人</t>
    </r>
    <phoneticPr fontId="32" type="noConversion"/>
  </si>
  <si>
    <t>%</t>
    <phoneticPr fontId="16" type="noConversion"/>
  </si>
  <si>
    <t>((2)+(3))/(1)×100,000</t>
    <phoneticPr fontId="32" type="noConversion"/>
  </si>
  <si>
    <t>總計</t>
    <phoneticPr fontId="16" type="noConversion"/>
  </si>
  <si>
    <r>
      <t>104年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</si>
  <si>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</si>
  <si>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</si>
  <si>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t>過失致死</t>
  </si>
  <si>
    <t>強制性交罪</t>
  </si>
  <si>
    <t>恐嚇取財得利罪</t>
  </si>
  <si>
    <t>誣告罪</t>
  </si>
  <si>
    <t>偽證罪</t>
  </si>
  <si>
    <t>重傷罪</t>
  </si>
  <si>
    <t>擄人勒贖罪</t>
  </si>
  <si>
    <t>其他</t>
    <phoneticPr fontId="16" type="noConversion"/>
  </si>
  <si>
    <t>男性</t>
    <phoneticPr fontId="22" type="noConversion"/>
  </si>
  <si>
    <t>女性</t>
    <phoneticPr fontId="22" type="noConversion"/>
  </si>
  <si>
    <t>證券投資信託及顧問法</t>
  </si>
  <si>
    <t>電信法</t>
  </si>
  <si>
    <t>勞動基準法</t>
  </si>
  <si>
    <t>通訊保障及監察法</t>
  </si>
  <si>
    <t>都市計畫法</t>
  </si>
  <si>
    <r>
      <rPr>
        <sz val="12"/>
        <rFont val="新細明體"/>
        <family val="1"/>
        <charset val="136"/>
      </rPr>
      <t>總計</t>
    </r>
    <phoneticPr fontId="22" type="noConversion"/>
  </si>
  <si>
    <r>
      <rPr>
        <sz val="12"/>
        <rFont val="新細明體"/>
        <family val="1"/>
        <charset val="136"/>
      </rPr>
      <t>計</t>
    </r>
    <phoneticPr fontId="6" type="noConversion"/>
  </si>
  <si>
    <r>
      <rPr>
        <sz val="10"/>
        <rFont val="新細明體"/>
        <family val="1"/>
        <charset val="136"/>
      </rPr>
      <t>資料來源：法務部統計處。</t>
    </r>
    <phoneticPr fontId="22" type="noConversion"/>
  </si>
  <si>
    <t>20歲未滿</t>
    <phoneticPr fontId="2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</si>
  <si>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計</t>
    </r>
  </si>
  <si>
    <r>
      <rPr>
        <sz val="12"/>
        <rFont val="新細明體"/>
        <family val="1"/>
        <charset val="136"/>
      </rPr>
      <t>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識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字</t>
    </r>
    <phoneticPr fontId="6" type="noConversion"/>
  </si>
  <si>
    <r>
      <rPr>
        <sz val="12"/>
        <rFont val="新細明體"/>
        <family val="1"/>
        <charset val="136"/>
      </rPr>
      <t>國小暨自修</t>
    </r>
    <phoneticPr fontId="6" type="noConversion"/>
  </si>
  <si>
    <r>
      <rPr>
        <sz val="12"/>
        <rFont val="新細明體"/>
        <family val="1"/>
        <charset val="136"/>
      </rPr>
      <t>國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中</t>
    </r>
    <phoneticPr fontId="6" type="noConversion"/>
  </si>
  <si>
    <r>
      <rPr>
        <sz val="12"/>
        <rFont val="新細明體"/>
        <family val="1"/>
        <charset val="136"/>
      </rPr>
      <t>專科以上</t>
    </r>
    <phoneticPr fontId="6" type="noConversion"/>
  </si>
  <si>
    <r>
      <rPr>
        <sz val="12"/>
        <rFont val="新細明體"/>
        <family val="1"/>
        <charset val="136"/>
      </rPr>
      <t>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詳</t>
    </r>
    <phoneticPr fontId="6" type="noConversion"/>
  </si>
  <si>
    <r>
      <rPr>
        <sz val="9"/>
        <rFont val="新細明體"/>
        <family val="1"/>
        <charset val="136"/>
      </rPr>
      <t>單位：人、新臺幣萬元</t>
    </r>
    <phoneticPr fontId="6" type="noConversion"/>
  </si>
  <si>
    <r>
      <rPr>
        <sz val="12"/>
        <rFont val="新細明體"/>
        <family val="1"/>
        <charset val="136"/>
      </rPr>
      <t>執行認罪協商案件裁判確定有罪人數</t>
    </r>
    <phoneticPr fontId="6" type="noConversion"/>
  </si>
  <si>
    <r>
      <rPr>
        <sz val="12"/>
        <rFont val="新細明體"/>
        <family val="1"/>
        <charset val="136"/>
      </rPr>
      <t>六月以下</t>
    </r>
    <phoneticPr fontId="6" type="noConversion"/>
  </si>
  <si>
    <r>
      <rPr>
        <sz val="12"/>
        <rFont val="新細明體"/>
        <family val="1"/>
        <charset val="136"/>
      </rPr>
      <t>一年未滿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逾六月</t>
    </r>
    <phoneticPr fontId="6" type="noConversion"/>
  </si>
  <si>
    <r>
      <rPr>
        <sz val="12"/>
        <rFont val="新細明體"/>
        <family val="1"/>
        <charset val="136"/>
      </rPr>
      <t>二年未滿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一年以上</t>
    </r>
    <phoneticPr fontId="6" type="noConversion"/>
  </si>
  <si>
    <r>
      <rPr>
        <sz val="12"/>
        <rFont val="新細明體"/>
        <family val="1"/>
        <charset val="136"/>
      </rPr>
      <t>二年以上</t>
    </r>
    <phoneticPr fontId="6" type="noConversion"/>
  </si>
  <si>
    <r>
      <rPr>
        <sz val="12"/>
        <rFont val="新細明體"/>
        <family val="1"/>
        <charset val="136"/>
      </rPr>
      <t>金、免刑
拘役、罰</t>
    </r>
    <phoneticPr fontId="6" type="noConversion"/>
  </si>
  <si>
    <r>
      <rPr>
        <sz val="12"/>
        <rFont val="新細明體"/>
        <family val="1"/>
        <charset val="136"/>
      </rPr>
      <t>國庫</t>
    </r>
    <phoneticPr fontId="6" type="noConversion"/>
  </si>
  <si>
    <r>
      <rPr>
        <sz val="12"/>
        <rFont val="新細明體"/>
        <family val="1"/>
        <charset val="136"/>
      </rPr>
      <t>團體
地方自治</t>
    </r>
    <phoneticPr fontId="6" type="noConversion"/>
  </si>
  <si>
    <r>
      <rPr>
        <sz val="12"/>
        <rFont val="新細明體"/>
        <family val="1"/>
        <charset val="136"/>
      </rPr>
      <t>緩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期</t>
    </r>
    <r>
      <rPr>
        <sz val="12"/>
        <rFont val="新細明體"/>
        <family val="1"/>
        <charset val="136"/>
      </rPr>
      <t>間</t>
    </r>
    <phoneticPr fontId="6" type="noConversion"/>
  </si>
  <si>
    <r>
      <rPr>
        <sz val="12"/>
        <rFont val="新細明體"/>
        <family val="1"/>
        <charset val="136"/>
      </rPr>
      <t>原判決刑名</t>
    </r>
    <phoneticPr fontId="6" type="noConversion"/>
  </si>
  <si>
    <r>
      <rPr>
        <sz val="12"/>
        <rFont val="新細明體"/>
        <family val="1"/>
        <charset val="136"/>
      </rPr>
      <t>有期徒刑</t>
    </r>
    <phoneticPr fontId="6" type="noConversion"/>
  </si>
  <si>
    <r>
      <rPr>
        <sz val="12"/>
        <rFont val="新細明體"/>
        <family val="1"/>
        <charset val="136"/>
      </rPr>
      <t>拘</t>
    </r>
    <r>
      <rPr>
        <sz val="12"/>
        <rFont val="新細明體"/>
        <family val="1"/>
        <charset val="136"/>
      </rPr>
      <t>役</t>
    </r>
    <phoneticPr fontId="6" type="noConversion"/>
  </si>
  <si>
    <r>
      <rPr>
        <sz val="12"/>
        <rFont val="新細明體"/>
        <family val="1"/>
        <charset val="136"/>
      </rPr>
      <t>罰</t>
    </r>
    <r>
      <rPr>
        <sz val="12"/>
        <rFont val="新細明體"/>
        <family val="1"/>
        <charset val="136"/>
      </rPr>
      <t>金</t>
    </r>
    <phoneticPr fontId="6" type="noConversion"/>
  </si>
  <si>
    <r>
      <rPr>
        <sz val="12"/>
        <rFont val="新細明體"/>
        <family val="1"/>
        <charset val="136"/>
      </rPr>
      <t>二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以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下</t>
    </r>
    <phoneticPr fontId="6" type="noConversion"/>
  </si>
  <si>
    <r>
      <rPr>
        <sz val="12"/>
        <rFont val="新細明體"/>
        <family val="1"/>
        <charset val="136"/>
      </rPr>
      <t>逾二年三年以下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</si>
  <si>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0"/>
        <rFont val="新細明體"/>
        <family val="1"/>
        <charset val="136"/>
      </rPr>
      <t>單位：人</t>
    </r>
    <phoneticPr fontId="6" type="noConversion"/>
  </si>
  <si>
    <r>
      <rPr>
        <sz val="12"/>
        <rFont val="新細明體"/>
        <family val="1"/>
        <charset val="136"/>
      </rPr>
      <t>受緩刑宣告人數</t>
    </r>
    <phoneticPr fontId="6" type="noConversion"/>
  </si>
  <si>
    <r>
      <rPr>
        <sz val="12"/>
        <rFont val="新細明體"/>
        <family val="1"/>
        <charset val="136"/>
      </rPr>
      <t>撤銷緩刑宣告人數</t>
    </r>
    <phoneticPr fontId="6" type="noConversion"/>
  </si>
  <si>
    <r>
      <rPr>
        <sz val="12"/>
        <rFont val="新細明體"/>
        <family val="1"/>
        <charset val="136"/>
      </rPr>
      <t>撤</t>
    </r>
    <r>
      <rPr>
        <sz val="12"/>
        <rFont val="新細明體"/>
        <family val="1"/>
        <charset val="136"/>
      </rPr>
      <t>銷</t>
    </r>
    <r>
      <rPr>
        <sz val="12"/>
        <rFont val="新細明體"/>
        <family val="1"/>
        <charset val="136"/>
      </rPr>
      <t>緩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原</t>
    </r>
    <r>
      <rPr>
        <sz val="12"/>
        <rFont val="新細明體"/>
        <family val="1"/>
        <charset val="136"/>
      </rPr>
      <t>因</t>
    </r>
    <phoneticPr fontId="6" type="noConversion"/>
  </si>
  <si>
    <r>
      <rPr>
        <sz val="12"/>
        <rFont val="新細明體"/>
        <family val="1"/>
        <charset val="136"/>
      </rPr>
      <t>總計</t>
    </r>
    <phoneticPr fontId="46" type="noConversion"/>
  </si>
  <si>
    <r>
      <rPr>
        <sz val="12"/>
        <rFont val="新細明體"/>
        <family val="1"/>
        <charset val="136"/>
      </rPr>
      <t>刑法犯
普通</t>
    </r>
    <phoneticPr fontId="46" type="noConversion"/>
  </si>
  <si>
    <r>
      <rPr>
        <sz val="12"/>
        <rFont val="新細明體"/>
        <family val="1"/>
        <charset val="136"/>
      </rPr>
      <t>刑法犯
特別</t>
    </r>
    <phoneticPr fontId="46" type="noConversion"/>
  </si>
  <si>
    <r>
      <rPr>
        <sz val="10"/>
        <rFont val="新細明體"/>
        <family val="1"/>
        <charset val="136"/>
      </rPr>
      <t>說　　明：受緩刑宣告人數與撤銷緩刑宣告人數非源於同一母數，不宜相互比較。</t>
    </r>
    <phoneticPr fontId="16" type="noConversion"/>
  </si>
  <si>
    <t>其他</t>
  </si>
  <si>
    <t>拘役</t>
    <phoneticPr fontId="6" type="noConversion"/>
  </si>
  <si>
    <t>總計</t>
  </si>
  <si>
    <t>強制性交猥褻殺人</t>
    <phoneticPr fontId="6" type="noConversion"/>
  </si>
  <si>
    <t>毒品危害防制條例</t>
    <phoneticPr fontId="6" type="noConversion"/>
  </si>
  <si>
    <r>
      <rPr>
        <sz val="10"/>
        <color theme="1"/>
        <rFont val="新細明體"/>
        <family val="1"/>
        <charset val="136"/>
      </rPr>
      <t>單位：人</t>
    </r>
    <phoneticPr fontId="6" type="noConversion"/>
  </si>
  <si>
    <r>
      <rPr>
        <sz val="12"/>
        <color theme="1"/>
        <rFont val="新細明體"/>
        <family val="1"/>
        <charset val="136"/>
      </rPr>
      <t>總計</t>
    </r>
    <phoneticPr fontId="6" type="noConversion"/>
  </si>
  <si>
    <r>
      <rPr>
        <sz val="12"/>
        <color theme="1"/>
        <rFont val="新細明體"/>
        <family val="1"/>
        <charset val="136"/>
      </rPr>
      <t>殺人罪</t>
    </r>
    <phoneticPr fontId="6" type="noConversion"/>
  </si>
  <si>
    <r>
      <rPr>
        <sz val="12"/>
        <color theme="1"/>
        <rFont val="新細明體"/>
        <family val="1"/>
        <charset val="136"/>
      </rPr>
      <t>強盜罪</t>
    </r>
    <phoneticPr fontId="6" type="noConversion"/>
  </si>
  <si>
    <r>
      <rPr>
        <sz val="12"/>
        <color theme="1"/>
        <rFont val="新細明體"/>
        <family val="1"/>
        <charset val="136"/>
      </rPr>
      <t>擄人勒贖罪</t>
    </r>
    <phoneticPr fontId="6" type="noConversion"/>
  </si>
  <si>
    <r>
      <rPr>
        <sz val="12"/>
        <rFont val="新細明體"/>
        <family val="1"/>
        <charset val="136"/>
      </rPr>
      <t>無</t>
    </r>
    <r>
      <rPr>
        <sz val="12"/>
        <rFont val="新細明體"/>
        <family val="1"/>
        <charset val="136"/>
      </rPr>
      <t>期</t>
    </r>
    <r>
      <rPr>
        <sz val="12"/>
        <rFont val="新細明體"/>
        <family val="1"/>
        <charset val="136"/>
      </rPr>
      <t>徒</t>
    </r>
    <r>
      <rPr>
        <sz val="12"/>
        <rFont val="新細明體"/>
        <family val="1"/>
        <charset val="136"/>
      </rPr>
      <t>刑</t>
    </r>
    <phoneticPr fontId="6" type="noConversion"/>
  </si>
  <si>
    <r>
      <rPr>
        <sz val="12"/>
        <rFont val="新細明體"/>
        <family val="1"/>
        <charset val="136"/>
      </rPr>
      <t>有</t>
    </r>
    <r>
      <rPr>
        <sz val="12"/>
        <rFont val="新細明體"/>
        <family val="1"/>
        <charset val="136"/>
      </rPr>
      <t>期</t>
    </r>
    <r>
      <rPr>
        <sz val="12"/>
        <rFont val="新細明體"/>
        <family val="1"/>
        <charset val="136"/>
      </rPr>
      <t>徒</t>
    </r>
    <r>
      <rPr>
        <sz val="12"/>
        <rFont val="新細明體"/>
        <family val="1"/>
        <charset val="136"/>
      </rPr>
      <t>刑</t>
    </r>
    <phoneticPr fontId="6" type="noConversion"/>
  </si>
  <si>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 xml:space="preserve">  </t>
    </r>
    <phoneticPr fontId="6" type="noConversion"/>
  </si>
  <si>
    <r>
      <rPr>
        <sz val="11"/>
        <rFont val="新細明體"/>
        <family val="1"/>
        <charset val="136"/>
      </rPr>
      <t>易科罰金</t>
    </r>
    <phoneticPr fontId="6" type="noConversion"/>
  </si>
  <si>
    <r>
      <rPr>
        <sz val="11"/>
        <rFont val="新細明體"/>
        <family val="1"/>
        <charset val="136"/>
      </rPr>
      <t>易服社會勞動</t>
    </r>
    <phoneticPr fontId="6" type="noConversion"/>
  </si>
  <si>
    <r>
      <rPr>
        <sz val="11"/>
        <rFont val="新細明體"/>
        <family val="1"/>
        <charset val="136"/>
      </rPr>
      <t>六月以下</t>
    </r>
    <phoneticPr fontId="6" type="noConversion"/>
  </si>
  <si>
    <r>
      <rPr>
        <sz val="11"/>
        <rFont val="新細明體"/>
        <family val="1"/>
        <charset val="136"/>
      </rPr>
      <t>逾六月一年未滿</t>
    </r>
    <phoneticPr fontId="6" type="noConversion"/>
  </si>
  <si>
    <r>
      <rPr>
        <sz val="11"/>
        <rFont val="新細明體"/>
        <family val="1"/>
        <charset val="136"/>
      </rPr>
      <t>一年以上二年未滿</t>
    </r>
  </si>
  <si>
    <r>
      <rPr>
        <sz val="11"/>
        <rFont val="新細明體"/>
        <family val="1"/>
        <charset val="136"/>
      </rPr>
      <t>二年以上三年未滿</t>
    </r>
  </si>
  <si>
    <r>
      <rPr>
        <sz val="11"/>
        <rFont val="新細明體"/>
        <family val="1"/>
        <charset val="136"/>
      </rPr>
      <t>三年以上五年未滿</t>
    </r>
  </si>
  <si>
    <r>
      <rPr>
        <sz val="11"/>
        <rFont val="新細明體"/>
        <family val="1"/>
        <charset val="136"/>
      </rPr>
      <t>五年以上七年未滿</t>
    </r>
  </si>
  <si>
    <r>
      <rPr>
        <sz val="11"/>
        <rFont val="新細明體"/>
        <family val="1"/>
        <charset val="136"/>
      </rPr>
      <t>七年以上十年未滿</t>
    </r>
  </si>
  <si>
    <r>
      <rPr>
        <sz val="11"/>
        <rFont val="新細明體"/>
        <family val="1"/>
        <charset val="136"/>
      </rPr>
      <t>逾十五年</t>
    </r>
    <phoneticPr fontId="6" type="noConversion"/>
  </si>
  <si>
    <r>
      <rPr>
        <sz val="11"/>
        <color theme="1"/>
        <rFont val="新細明體"/>
        <family val="1"/>
        <charset val="136"/>
      </rPr>
      <t>單位：人、</t>
    </r>
    <r>
      <rPr>
        <sz val="11"/>
        <color theme="1"/>
        <rFont val="Times New Roman"/>
        <family val="1"/>
      </rPr>
      <t>%</t>
    </r>
    <phoneticPr fontId="6" type="noConversion"/>
  </si>
  <si>
    <r>
      <rPr>
        <sz val="12"/>
        <color theme="1"/>
        <rFont val="新細明體"/>
        <family val="1"/>
        <charset val="136"/>
      </rPr>
      <t>易科罰金</t>
    </r>
    <phoneticPr fontId="6" type="noConversion"/>
  </si>
  <si>
    <r>
      <rPr>
        <sz val="12"/>
        <color theme="1"/>
        <rFont val="新細明體"/>
        <family val="1"/>
        <charset val="136"/>
      </rPr>
      <t>易服社會勞動</t>
    </r>
    <phoneticPr fontId="6" type="noConversion"/>
  </si>
  <si>
    <r>
      <rPr>
        <sz val="12"/>
        <color theme="1"/>
        <rFont val="細明體"/>
        <family val="3"/>
        <charset val="136"/>
      </rPr>
      <t>人</t>
    </r>
    <phoneticPr fontId="22" type="noConversion"/>
  </si>
  <si>
    <t>藏匿人犯及湮滅證據罪</t>
  </si>
  <si>
    <t>偽造文書印文罪</t>
    <phoneticPr fontId="6" type="noConversion"/>
  </si>
  <si>
    <t>竊盜罪</t>
    <phoneticPr fontId="6" type="noConversion"/>
  </si>
  <si>
    <t>侵占罪</t>
    <phoneticPr fontId="6" type="noConversion"/>
  </si>
  <si>
    <t>詐欺罪</t>
    <phoneticPr fontId="6" type="noConversion"/>
  </si>
  <si>
    <t>背信及重利罪</t>
    <phoneticPr fontId="6" type="noConversion"/>
  </si>
  <si>
    <t>其他</t>
    <phoneticPr fontId="6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</si>
  <si>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22" type="noConversion"/>
  </si>
  <si>
    <t>保護管束</t>
  </si>
  <si>
    <t>驅逐出境</t>
  </si>
  <si>
    <t>強制工作</t>
  </si>
  <si>
    <t>強制治療</t>
  </si>
  <si>
    <t>禁戒</t>
  </si>
  <si>
    <t>單位：新臺幣萬元</t>
    <phoneticPr fontId="16" type="noConversion"/>
  </si>
  <si>
    <t>合計</t>
    <phoneticPr fontId="16" type="noConversion"/>
  </si>
  <si>
    <r>
      <rPr>
        <sz val="12"/>
        <rFont val="新細明體"/>
        <family val="1"/>
        <charset val="136"/>
      </rPr>
      <t>被告</t>
    </r>
    <phoneticPr fontId="16" type="noConversion"/>
  </si>
  <si>
    <r>
      <rPr>
        <sz val="12"/>
        <rFont val="新細明體"/>
        <family val="1"/>
        <charset val="136"/>
      </rPr>
      <t>第三人</t>
    </r>
    <phoneticPr fontId="16" type="noConversion"/>
  </si>
  <si>
    <t>銀行法</t>
    <phoneticPr fontId="6" type="noConversion"/>
  </si>
  <si>
    <t>證券交易法</t>
    <phoneticPr fontId="6" type="noConversion"/>
  </si>
  <si>
    <t>賭博罪</t>
    <phoneticPr fontId="6" type="noConversion"/>
  </si>
  <si>
    <t>食品安全衛生管理法</t>
    <phoneticPr fontId="6" type="noConversion"/>
  </si>
  <si>
    <t>偽造有價證券罪</t>
    <phoneticPr fontId="6" type="noConversion"/>
  </si>
  <si>
    <t>廢棄物清理法</t>
    <phoneticPr fontId="6" type="noConversion"/>
  </si>
  <si>
    <t>貪污治罪條例</t>
    <phoneticPr fontId="6" type="noConversion"/>
  </si>
  <si>
    <t>森林法</t>
    <phoneticPr fontId="6" type="noConversion"/>
  </si>
  <si>
    <t>藥事法</t>
    <phoneticPr fontId="6" type="noConversion"/>
  </si>
  <si>
    <t>洗錢防制法</t>
    <phoneticPr fontId="6" type="noConversion"/>
  </si>
  <si>
    <t>期貨交易法</t>
    <phoneticPr fontId="6" type="noConversion"/>
  </si>
  <si>
    <t>恐嚇及擄人勒贖罪</t>
    <phoneticPr fontId="6" type="noConversion"/>
  </si>
  <si>
    <t>政府採購法</t>
    <phoneticPr fontId="6" type="noConversion"/>
  </si>
  <si>
    <t>水污染防治法</t>
    <phoneticPr fontId="6" type="noConversion"/>
  </si>
  <si>
    <t>公平交易法</t>
    <phoneticPr fontId="6" type="noConversion"/>
  </si>
  <si>
    <t>野生動物保育法</t>
    <phoneticPr fontId="6" type="noConversion"/>
  </si>
  <si>
    <t>空氣污染防制法</t>
    <phoneticPr fontId="6" type="noConversion"/>
  </si>
  <si>
    <t>化粧品衛生管理條例</t>
    <phoneticPr fontId="6" type="noConversion"/>
  </si>
  <si>
    <t>健康食品管理法</t>
    <phoneticPr fontId="6" type="noConversion"/>
  </si>
  <si>
    <t>不能安全駕駛罪</t>
  </si>
  <si>
    <r>
      <rPr>
        <sz val="10"/>
        <rFont val="新細明體"/>
        <family val="1"/>
        <charset val="136"/>
      </rPr>
      <t>單位：人、</t>
    </r>
    <r>
      <rPr>
        <sz val="10"/>
        <rFont val="Times New Roman"/>
        <family val="1"/>
      </rPr>
      <t>%</t>
    </r>
    <phoneticPr fontId="6" type="noConversion"/>
  </si>
  <si>
    <r>
      <rPr>
        <sz val="12"/>
        <rFont val="新細明體"/>
        <family val="1"/>
        <charset val="136"/>
      </rPr>
      <t>總收容人數</t>
    </r>
    <phoneticPr fontId="6" type="noConversion"/>
  </si>
  <si>
    <r>
      <rPr>
        <sz val="12"/>
        <rFont val="新細明體"/>
        <family val="1"/>
        <charset val="136"/>
      </rPr>
      <t>監獄收容人</t>
    </r>
    <phoneticPr fontId="6" type="noConversion"/>
  </si>
  <si>
    <r>
      <rPr>
        <sz val="12"/>
        <rFont val="新細明體"/>
        <family val="1"/>
        <charset val="136"/>
      </rPr>
      <t>受感化教育學生</t>
    </r>
    <phoneticPr fontId="6" type="noConversion"/>
  </si>
  <si>
    <r>
      <rPr>
        <sz val="12"/>
        <rFont val="新細明體"/>
        <family val="1"/>
        <charset val="136"/>
      </rPr>
      <t>被告及被管收人</t>
    </r>
    <phoneticPr fontId="6" type="noConversion"/>
  </si>
  <si>
    <r>
      <rPr>
        <sz val="12"/>
        <rFont val="新細明體"/>
        <family val="1"/>
        <charset val="136"/>
      </rPr>
      <t>收容少年</t>
    </r>
    <phoneticPr fontId="6" type="noConversion"/>
  </si>
  <si>
    <r>
      <rPr>
        <sz val="12"/>
        <rFont val="新細明體"/>
        <family val="1"/>
        <charset val="136"/>
      </rPr>
      <t>受觀察勒戒人</t>
    </r>
    <phoneticPr fontId="6" type="noConversion"/>
  </si>
  <si>
    <r>
      <rPr>
        <sz val="12"/>
        <rFont val="新細明體"/>
        <family val="1"/>
        <charset val="136"/>
      </rPr>
      <t>戒治所收容人</t>
    </r>
    <phoneticPr fontId="6" type="noConversion"/>
  </si>
  <si>
    <r>
      <rPr>
        <sz val="12"/>
        <rFont val="新細明體"/>
        <family val="1"/>
        <charset val="136"/>
      </rPr>
      <t>核定容額</t>
    </r>
    <phoneticPr fontId="6" type="noConversion"/>
  </si>
  <si>
    <r>
      <rPr>
        <sz val="12"/>
        <rFont val="新細明體"/>
        <family val="1"/>
        <charset val="136"/>
      </rPr>
      <t>超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收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容</t>
    </r>
    <phoneticPr fontId="6" type="noConversion"/>
  </si>
  <si>
    <r>
      <rPr>
        <sz val="12"/>
        <rFont val="新細明體"/>
        <family val="1"/>
        <charset val="136"/>
      </rPr>
      <t>受刑人</t>
    </r>
    <phoneticPr fontId="6" type="noConversion"/>
  </si>
  <si>
    <r>
      <rPr>
        <sz val="10"/>
        <rFont val="新細明體"/>
        <family val="1"/>
        <charset val="136"/>
      </rPr>
      <t>及押候執行者
受保安處分人</t>
    </r>
    <phoneticPr fontId="6" type="noConversion"/>
  </si>
  <si>
    <r>
      <rPr>
        <sz val="12"/>
        <rFont val="新細明體"/>
        <family val="1"/>
        <charset val="136"/>
      </rPr>
      <t>成年</t>
    </r>
    <phoneticPr fontId="6" type="noConversion"/>
  </si>
  <si>
    <r>
      <rPr>
        <sz val="12"/>
        <rFont val="新細明體"/>
        <family val="1"/>
        <charset val="136"/>
      </rPr>
      <t>少年</t>
    </r>
    <phoneticPr fontId="6" type="noConversion"/>
  </si>
  <si>
    <r>
      <rPr>
        <sz val="12"/>
        <rFont val="新細明體"/>
        <family val="1"/>
        <charset val="136"/>
      </rPr>
      <t>人數</t>
    </r>
    <phoneticPr fontId="6" type="noConversion"/>
  </si>
  <si>
    <t>105</t>
  </si>
  <si>
    <t>106</t>
  </si>
  <si>
    <t>107</t>
  </si>
  <si>
    <t>108</t>
  </si>
  <si>
    <t>109</t>
  </si>
  <si>
    <t>110</t>
  </si>
  <si>
    <t>111</t>
  </si>
  <si>
    <r>
      <rPr>
        <sz val="12"/>
        <rFont val="新細明體"/>
        <family val="1"/>
        <charset val="136"/>
      </rPr>
      <t>指數</t>
    </r>
    <phoneticPr fontId="6" type="noConversion"/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</si>
  <si>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</si>
  <si>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女</t>
    </r>
  </si>
  <si>
    <t>資料來源︰法務部統計處。</t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</si>
  <si>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年監獄新入監受刑人入監前教育程度</t>
    </r>
    <phoneticPr fontId="6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</si>
  <si>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識</t>
    </r>
    <r>
      <rPr>
        <sz val="12"/>
        <rFont val="新細明體"/>
        <family val="1"/>
        <charset val="136"/>
      </rPr>
      <t>字</t>
    </r>
    <phoneticPr fontId="6" type="noConversion"/>
  </si>
  <si>
    <r>
      <rPr>
        <sz val="12"/>
        <rFont val="新細明體"/>
        <family val="1"/>
        <charset val="136"/>
      </rPr>
      <t>自</t>
    </r>
    <r>
      <rPr>
        <sz val="12"/>
        <rFont val="新細明體"/>
        <family val="1"/>
        <charset val="136"/>
      </rPr>
      <t>修</t>
    </r>
    <phoneticPr fontId="6" type="noConversion"/>
  </si>
  <si>
    <r>
      <rPr>
        <sz val="12"/>
        <rFont val="新細明體"/>
        <family val="1"/>
        <charset val="136"/>
      </rPr>
      <t>國</t>
    </r>
    <r>
      <rPr>
        <sz val="12"/>
        <rFont val="新細明體"/>
        <family val="1"/>
        <charset val="136"/>
      </rPr>
      <t>小</t>
    </r>
    <phoneticPr fontId="6" type="noConversion"/>
  </si>
  <si>
    <r>
      <rPr>
        <sz val="12"/>
        <rFont val="新細明體"/>
        <family val="1"/>
        <charset val="136"/>
      </rPr>
      <t>國</t>
    </r>
    <r>
      <rPr>
        <sz val="12"/>
        <rFont val="新細明體"/>
        <family val="1"/>
        <charset val="136"/>
      </rPr>
      <t>中</t>
    </r>
    <phoneticPr fontId="6" type="noConversion"/>
  </si>
  <si>
    <r>
      <rPr>
        <sz val="12"/>
        <rFont val="新細明體"/>
        <family val="1"/>
        <charset val="136"/>
      </rPr>
      <t>高中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職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</si>
  <si>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新細明體"/>
        <family val="1"/>
        <charset val="136"/>
      </rPr>
      <t>大專以上</t>
    </r>
    <phoneticPr fontId="6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</si>
  <si>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詳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</si>
  <si>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年監獄新入監受刑人入監時之年齡</t>
    </r>
    <phoneticPr fontId="6" type="noConversion"/>
  </si>
  <si>
    <t>20歲未滿</t>
    <phoneticPr fontId="22" type="noConversion"/>
  </si>
  <si>
    <t>20-30歲未滿</t>
    <phoneticPr fontId="22" type="noConversion"/>
  </si>
  <si>
    <t>30-40歲未滿</t>
    <phoneticPr fontId="22" type="noConversion"/>
  </si>
  <si>
    <t>40-50歲未滿</t>
    <phoneticPr fontId="22" type="noConversion"/>
  </si>
  <si>
    <t>50-60歲未滿</t>
    <phoneticPr fontId="22" type="noConversion"/>
  </si>
  <si>
    <t>60-70歲未滿</t>
    <phoneticPr fontId="22" type="noConversion"/>
  </si>
  <si>
    <r>
      <t>70</t>
    </r>
    <r>
      <rPr>
        <sz val="12"/>
        <rFont val="細明體"/>
        <family val="3"/>
        <charset val="136"/>
      </rPr>
      <t>歲以上</t>
    </r>
    <phoneticPr fontId="22" type="noConversion"/>
  </si>
  <si>
    <t>單位：人</t>
    <phoneticPr fontId="22" type="noConversion"/>
  </si>
  <si>
    <t>罪名</t>
    <phoneticPr fontId="22" type="noConversion"/>
  </si>
  <si>
    <t>說　　明：1. 本表傷害罪項含重傷害、妨害性自主罪項含強制性交、殺人罪項含過失致死。
　　　　　2. 毒品危害防制條例項的資料來源，含毒品危害防制條例，與該條例在87年5月20日修正施行前的肅清煙毒條例、麻醉藥品管理條例人數。</t>
    <phoneticPr fontId="6" type="noConversion"/>
  </si>
  <si>
    <t>毒品危害
防制條例</t>
  </si>
  <si>
    <t>施用</t>
    <phoneticPr fontId="6" type="noConversion"/>
  </si>
  <si>
    <t>暴力犯罪</t>
    <phoneticPr fontId="16" type="noConversion"/>
  </si>
  <si>
    <t>強盜及海盜罪</t>
  </si>
  <si>
    <t>搶奪罪</t>
  </si>
  <si>
    <t>槍砲彈藥刀械管制條例</t>
    <phoneticPr fontId="6" type="noConversion"/>
  </si>
  <si>
    <r>
      <rPr>
        <sz val="12"/>
        <rFont val="新細明體"/>
        <family val="1"/>
        <charset val="136"/>
      </rPr>
      <t>新</t>
    </r>
    <r>
      <rPr>
        <sz val="12"/>
        <rFont val="新細明體"/>
        <family val="1"/>
        <charset val="136"/>
      </rPr>
      <t>入</t>
    </r>
    <r>
      <rPr>
        <sz val="12"/>
        <rFont val="新細明體"/>
        <family val="1"/>
        <charset val="136"/>
      </rPr>
      <t>監</t>
    </r>
    <r>
      <rPr>
        <sz val="12"/>
        <rFont val="新細明體"/>
        <family val="1"/>
        <charset val="136"/>
      </rPr>
      <t>受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人</t>
    </r>
    <r>
      <rPr>
        <sz val="12"/>
        <rFont val="新細明體"/>
        <family val="1"/>
        <charset val="136"/>
      </rPr>
      <t>宣</t>
    </r>
    <r>
      <rPr>
        <sz val="12"/>
        <rFont val="新細明體"/>
        <family val="1"/>
        <charset val="136"/>
      </rPr>
      <t>告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刑</t>
    </r>
    <r>
      <rPr>
        <sz val="12"/>
        <rFont val="新細明體"/>
        <family val="1"/>
        <charset val="136"/>
      </rPr>
      <t>名</t>
    </r>
    <phoneticPr fontId="6" type="noConversion"/>
  </si>
  <si>
    <t>無期徒刑</t>
    <phoneticPr fontId="6" type="noConversion"/>
  </si>
  <si>
    <t>有期徒刑</t>
    <phoneticPr fontId="22" type="noConversion"/>
  </si>
  <si>
    <r>
      <rPr>
        <sz val="12"/>
        <rFont val="新細明體"/>
        <family val="1"/>
        <charset val="136"/>
      </rPr>
      <t>（易服勞役）
罰金</t>
    </r>
    <phoneticPr fontId="6" type="noConversion"/>
  </si>
  <si>
    <t>死刑</t>
    <phoneticPr fontId="6" type="noConversion"/>
  </si>
  <si>
    <r>
      <rPr>
        <sz val="12"/>
        <rFont val="新細明體"/>
        <family val="1"/>
        <charset val="136"/>
      </rPr>
      <t>一年未滿
逾六月</t>
    </r>
    <phoneticPr fontId="6" type="noConversion"/>
  </si>
  <si>
    <r>
      <rPr>
        <sz val="12"/>
        <rFont val="新細明體"/>
        <family val="1"/>
        <charset val="136"/>
      </rPr>
      <t>三年未滿
一年以上</t>
    </r>
    <phoneticPr fontId="6" type="noConversion"/>
  </si>
  <si>
    <r>
      <rPr>
        <sz val="12"/>
        <rFont val="新細明體"/>
        <family val="1"/>
        <charset val="136"/>
      </rPr>
      <t>五年未滿
三年以上</t>
    </r>
    <phoneticPr fontId="6" type="noConversion"/>
  </si>
  <si>
    <r>
      <rPr>
        <sz val="12"/>
        <rFont val="新細明體"/>
        <family val="1"/>
        <charset val="136"/>
      </rPr>
      <t>七年未滿
五年以上</t>
    </r>
    <phoneticPr fontId="6" type="noConversion"/>
  </si>
  <si>
    <r>
      <rPr>
        <sz val="12"/>
        <rFont val="新細明體"/>
        <family val="1"/>
        <charset val="136"/>
      </rPr>
      <t>十年未滿
七年以上</t>
    </r>
    <phoneticPr fontId="6" type="noConversion"/>
  </si>
  <si>
    <r>
      <rPr>
        <sz val="12"/>
        <rFont val="新細明體"/>
        <family val="1"/>
        <charset val="136"/>
      </rPr>
      <t>逾十五年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</si>
  <si>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/>
    </r>
    <phoneticPr fontId="6" type="noConversion"/>
  </si>
  <si>
    <r>
      <t>提報監獄假釋審查委員會人數</t>
    </r>
    <r>
      <rPr>
        <sz val="7"/>
        <rFont val="細明體"/>
        <family val="3"/>
        <charset val="136"/>
      </rPr>
      <t xml:space="preserve"> (1)</t>
    </r>
    <phoneticPr fontId="22" type="noConversion"/>
  </si>
  <si>
    <t>監獄假釋審查委員會
初審核准</t>
    <phoneticPr fontId="22" type="noConversion"/>
  </si>
  <si>
    <t>法務部假釋複審核准</t>
    <phoneticPr fontId="22" type="noConversion"/>
  </si>
  <si>
    <t>總核准</t>
    <phoneticPr fontId="22" type="noConversion"/>
  </si>
  <si>
    <r>
      <t xml:space="preserve">人
</t>
    </r>
    <r>
      <rPr>
        <sz val="7"/>
        <rFont val="細明體"/>
        <family val="3"/>
        <charset val="136"/>
      </rPr>
      <t>(2)</t>
    </r>
    <phoneticPr fontId="22" type="noConversion"/>
  </si>
  <si>
    <r>
      <t xml:space="preserve">%
</t>
    </r>
    <r>
      <rPr>
        <sz val="7"/>
        <rFont val="Times New Roman"/>
        <family val="1"/>
      </rPr>
      <t>(2)/(1)×100</t>
    </r>
    <phoneticPr fontId="22" type="noConversion"/>
  </si>
  <si>
    <r>
      <t xml:space="preserve">人
</t>
    </r>
    <r>
      <rPr>
        <sz val="7"/>
        <rFont val="細明體"/>
        <family val="3"/>
        <charset val="136"/>
      </rPr>
      <t>(3)</t>
    </r>
    <phoneticPr fontId="22" type="noConversion"/>
  </si>
  <si>
    <r>
      <t xml:space="preserve">%
</t>
    </r>
    <r>
      <rPr>
        <sz val="7"/>
        <rFont val="Times New Roman"/>
        <family val="1"/>
      </rPr>
      <t>(3)/(2)×100</t>
    </r>
    <phoneticPr fontId="22" type="noConversion"/>
  </si>
  <si>
    <r>
      <t xml:space="preserve">%
</t>
    </r>
    <r>
      <rPr>
        <sz val="7"/>
        <rFont val="Times New Roman"/>
        <family val="1"/>
      </rPr>
      <t>(3)/(1)×100</t>
    </r>
    <phoneticPr fontId="22" type="noConversion"/>
  </si>
  <si>
    <r>
      <rPr>
        <sz val="12"/>
        <rFont val="新細明體"/>
        <family val="1"/>
        <charset val="136"/>
      </rPr>
      <t>死刑執行</t>
    </r>
    <phoneticPr fontId="6" type="noConversion"/>
  </si>
  <si>
    <r>
      <rPr>
        <sz val="12"/>
        <rFont val="新細明體"/>
        <family val="1"/>
        <charset val="136"/>
      </rPr>
      <t>執行完畢
期滿出獄</t>
    </r>
    <phoneticPr fontId="6" type="noConversion"/>
  </si>
  <si>
    <r>
      <rPr>
        <sz val="12"/>
        <rFont val="新細明體"/>
        <family val="1"/>
        <charset val="136"/>
      </rPr>
      <t>假釋出獄</t>
    </r>
    <phoneticPr fontId="6" type="noConversion"/>
  </si>
  <si>
    <r>
      <rPr>
        <sz val="12"/>
        <rFont val="新細明體"/>
        <family val="1"/>
        <charset val="136"/>
      </rPr>
      <t>出獄後再犯經過時間</t>
    </r>
    <phoneticPr fontId="32" type="noConversion"/>
  </si>
  <si>
    <r>
      <rPr>
        <sz val="12"/>
        <rFont val="新細明體"/>
        <family val="1"/>
        <charset val="136"/>
      </rPr>
      <t>六月以下</t>
    </r>
    <phoneticPr fontId="32" type="noConversion"/>
  </si>
  <si>
    <r>
      <rPr>
        <sz val="12"/>
        <rFont val="新細明體"/>
        <family val="1"/>
        <charset val="136"/>
      </rPr>
      <t>執行完畢</t>
    </r>
    <phoneticPr fontId="6" type="noConversion"/>
  </si>
  <si>
    <r>
      <rPr>
        <sz val="10"/>
        <rFont val="新細明體"/>
        <family val="1"/>
        <charset val="136"/>
      </rPr>
      <t>資料來源：法務部統計處。</t>
    </r>
    <phoneticPr fontId="16" type="noConversion"/>
  </si>
  <si>
    <t xml:space="preserve"> </t>
    <phoneticPr fontId="32" type="noConversion"/>
  </si>
  <si>
    <r>
      <rPr>
        <sz val="12"/>
        <rFont val="新細明體"/>
        <family val="1"/>
        <charset val="136"/>
      </rPr>
      <t>總計</t>
    </r>
    <phoneticPr fontId="65" type="noConversion"/>
  </si>
  <si>
    <r>
      <rPr>
        <sz val="14"/>
        <rFont val="新細明體"/>
        <family val="1"/>
        <charset val="136"/>
      </rPr>
      <t>成年受觀察勒戒人</t>
    </r>
    <phoneticPr fontId="65" type="noConversion"/>
  </si>
  <si>
    <r>
      <rPr>
        <sz val="14"/>
        <rFont val="新細明體"/>
        <family val="1"/>
        <charset val="136"/>
      </rPr>
      <t>少年受觀察勒戒人</t>
    </r>
    <phoneticPr fontId="65" type="noConversion"/>
  </si>
  <si>
    <r>
      <rPr>
        <sz val="12"/>
        <rFont val="新細明體"/>
        <family val="1"/>
        <charset val="136"/>
      </rPr>
      <t>計</t>
    </r>
  </si>
  <si>
    <r>
      <rPr>
        <sz val="12"/>
        <rFont val="新細明體"/>
        <family val="1"/>
        <charset val="136"/>
      </rPr>
      <t>性</t>
    </r>
    <r>
      <rPr>
        <sz val="12"/>
        <rFont val="新細明體"/>
        <family val="1"/>
        <charset val="136"/>
      </rPr>
      <t>別</t>
    </r>
    <phoneticPr fontId="65" type="noConversion"/>
  </si>
  <si>
    <t>毒品級別</t>
    <phoneticPr fontId="65" type="noConversion"/>
  </si>
  <si>
    <r>
      <rPr>
        <sz val="12"/>
        <rFont val="新細明體"/>
        <family val="1"/>
        <charset val="136"/>
      </rPr>
      <t>計</t>
    </r>
    <phoneticPr fontId="65" type="noConversion"/>
  </si>
  <si>
    <r>
      <rPr>
        <sz val="12"/>
        <rFont val="新細明體"/>
        <family val="1"/>
        <charset val="136"/>
      </rPr>
      <t>男</t>
    </r>
    <phoneticPr fontId="65" type="noConversion"/>
  </si>
  <si>
    <r>
      <rPr>
        <sz val="12"/>
        <rFont val="新細明體"/>
        <family val="1"/>
        <charset val="136"/>
      </rPr>
      <t>女</t>
    </r>
    <phoneticPr fontId="65" type="noConversion"/>
  </si>
  <si>
    <t>第一級</t>
    <phoneticPr fontId="65" type="noConversion"/>
  </si>
  <si>
    <r>
      <rPr>
        <sz val="12"/>
        <rFont val="新細明體"/>
        <family val="1"/>
        <charset val="136"/>
      </rPr>
      <t>第二級</t>
    </r>
    <phoneticPr fontId="65" type="noConversion"/>
  </si>
  <si>
    <r>
      <rPr>
        <sz val="12"/>
        <rFont val="新細明體"/>
        <family val="1"/>
        <charset val="136"/>
      </rPr>
      <t>第一級</t>
    </r>
    <phoneticPr fontId="65" type="noConversion"/>
  </si>
  <si>
    <r>
      <rPr>
        <sz val="12"/>
        <rFont val="新細明體"/>
        <family val="1"/>
        <charset val="136"/>
      </rPr>
      <t>人</t>
    </r>
    <phoneticPr fontId="65" type="noConversion"/>
  </si>
  <si>
    <t>%</t>
    <phoneticPr fontId="65" type="noConversion"/>
  </si>
  <si>
    <t>資料來源：法務部統計處。</t>
    <phoneticPr fontId="65" type="noConversion"/>
  </si>
  <si>
    <r>
      <rPr>
        <sz val="12"/>
        <rFont val="新細明體"/>
        <family val="1"/>
        <charset val="136"/>
      </rPr>
      <t>性別</t>
    </r>
    <phoneticPr fontId="65" type="noConversion"/>
  </si>
  <si>
    <t>施用毒品級別</t>
    <phoneticPr fontId="65" type="noConversion"/>
  </si>
  <si>
    <t>資料來源：法務部統計處。
說　　明：本表百分比皆以總計為母數。</t>
    <phoneticPr fontId="22" type="noConversion"/>
  </si>
  <si>
    <r>
      <t>105年</t>
    </r>
    <r>
      <rPr>
        <sz val="12"/>
        <rFont val="PMingLiU"/>
        <family val="1"/>
        <charset val="136"/>
      </rPr>
      <t/>
    </r>
  </si>
  <si>
    <r>
      <t>106年</t>
    </r>
    <r>
      <rPr>
        <sz val="12"/>
        <rFont val="PMingLiU"/>
        <family val="1"/>
        <charset val="136"/>
      </rPr>
      <t/>
    </r>
  </si>
  <si>
    <r>
      <t>107年</t>
    </r>
    <r>
      <rPr>
        <sz val="12"/>
        <rFont val="PMingLiU"/>
        <family val="1"/>
        <charset val="136"/>
      </rPr>
      <t/>
    </r>
  </si>
  <si>
    <r>
      <t>108年</t>
    </r>
    <r>
      <rPr>
        <sz val="12"/>
        <rFont val="PMingLiU"/>
        <family val="1"/>
        <charset val="136"/>
      </rPr>
      <t/>
    </r>
  </si>
  <si>
    <r>
      <t>109年</t>
    </r>
    <r>
      <rPr>
        <sz val="12"/>
        <rFont val="PMingLiU"/>
        <family val="1"/>
        <charset val="136"/>
      </rPr>
      <t/>
    </r>
  </si>
  <si>
    <r>
      <t>110年</t>
    </r>
    <r>
      <rPr>
        <sz val="12"/>
        <rFont val="PMingLiU"/>
        <family val="1"/>
        <charset val="136"/>
      </rPr>
      <t/>
    </r>
  </si>
  <si>
    <r>
      <t>111年</t>
    </r>
    <r>
      <rPr>
        <sz val="12"/>
        <rFont val="PMingLiU"/>
        <family val="1"/>
        <charset val="136"/>
      </rPr>
      <t/>
    </r>
  </si>
  <si>
    <r>
      <rPr>
        <sz val="12"/>
        <rFont val="細明體"/>
        <family val="3"/>
        <charset val="136"/>
      </rPr>
      <t>新收件數</t>
    </r>
    <phoneticPr fontId="22" type="noConversion"/>
  </si>
  <si>
    <r>
      <rPr>
        <sz val="12"/>
        <rFont val="細明體"/>
        <family val="3"/>
        <charset val="136"/>
      </rPr>
      <t>終結件數</t>
    </r>
    <phoneticPr fontId="22" type="noConversion"/>
  </si>
  <si>
    <r>
      <t xml:space="preserve"> </t>
    </r>
    <r>
      <rPr>
        <sz val="12"/>
        <rFont val="細明體"/>
        <family val="3"/>
        <charset val="136"/>
      </rPr>
      <t>年底未結件數</t>
    </r>
    <phoneticPr fontId="22" type="noConversion"/>
  </si>
  <si>
    <r>
      <rPr>
        <sz val="12"/>
        <rFont val="細明體"/>
        <family val="3"/>
        <charset val="136"/>
      </rPr>
      <t>假釋付
保護管束</t>
    </r>
    <phoneticPr fontId="22" type="noConversion"/>
  </si>
  <si>
    <r>
      <rPr>
        <sz val="12"/>
        <rFont val="細明體"/>
        <family val="3"/>
        <charset val="136"/>
      </rPr>
      <t>緩刑付
保護管束</t>
    </r>
    <phoneticPr fontId="22" type="noConversion"/>
  </si>
  <si>
    <t>保護管束執行人次</t>
    <phoneticPr fontId="8" type="noConversion"/>
  </si>
  <si>
    <t>保護管束輔導人次</t>
    <phoneticPr fontId="8" type="noConversion"/>
  </si>
  <si>
    <t>總計</t>
    <phoneticPr fontId="8" type="noConversion"/>
  </si>
  <si>
    <r>
      <rPr>
        <sz val="12"/>
        <rFont val="新細明體"/>
        <family val="1"/>
        <charset val="136"/>
      </rPr>
      <t>約談</t>
    </r>
    <phoneticPr fontId="8" type="noConversion"/>
  </si>
  <si>
    <r>
      <rPr>
        <sz val="12"/>
        <rFont val="新細明體"/>
        <family val="1"/>
        <charset val="136"/>
      </rPr>
      <t>訪視</t>
    </r>
    <phoneticPr fontId="8" type="noConversion"/>
  </si>
  <si>
    <r>
      <rPr>
        <sz val="12"/>
        <rFont val="新細明體"/>
        <family val="1"/>
        <charset val="136"/>
      </rPr>
      <t>書面報告</t>
    </r>
    <phoneticPr fontId="8" type="noConversion"/>
  </si>
  <si>
    <r>
      <rPr>
        <sz val="12"/>
        <rFont val="新細明體"/>
        <family val="1"/>
        <charset val="136"/>
      </rPr>
      <t>就業</t>
    </r>
    <phoneticPr fontId="8" type="noConversion"/>
  </si>
  <si>
    <r>
      <rPr>
        <sz val="12"/>
        <rFont val="新細明體"/>
        <family val="1"/>
        <charset val="136"/>
      </rPr>
      <t>就學</t>
    </r>
    <phoneticPr fontId="8" type="noConversion"/>
  </si>
  <si>
    <r>
      <rPr>
        <sz val="12"/>
        <rFont val="新細明體"/>
        <family val="1"/>
        <charset val="136"/>
      </rPr>
      <t>就醫</t>
    </r>
    <phoneticPr fontId="8" type="noConversion"/>
  </si>
  <si>
    <r>
      <rPr>
        <sz val="12"/>
        <rFont val="新細明體"/>
        <family val="1"/>
        <charset val="136"/>
      </rPr>
      <t>就養</t>
    </r>
    <phoneticPr fontId="8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</si>
  <si>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>1.</t>
    </r>
    <r>
      <rPr>
        <sz val="10"/>
        <rFont val="新細明體"/>
        <family val="1"/>
        <charset val="136"/>
      </rPr>
      <t>保護管束執行項目包含個案一般監督、驗尿監督、警局複數監督、社區治療監督及其他特別監督。</t>
    </r>
    <phoneticPr fontId="1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</si>
  <si>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>2.</t>
    </r>
    <r>
      <rPr>
        <sz val="10"/>
        <rFont val="新細明體"/>
        <family val="1"/>
        <charset val="136"/>
      </rPr>
      <t>本表之保護管束案件執行與輔導含榮譽觀護人協助部分。</t>
    </r>
    <phoneticPr fontId="16" type="noConversion"/>
  </si>
  <si>
    <t xml:space="preserve"> </t>
    <phoneticPr fontId="22" type="noConversion"/>
  </si>
  <si>
    <t>新收案件件數</t>
    <phoneticPr fontId="16" type="noConversion"/>
  </si>
  <si>
    <t>終結案件件數</t>
    <phoneticPr fontId="16" type="noConversion"/>
  </si>
  <si>
    <r>
      <rPr>
        <sz val="12"/>
        <color theme="1"/>
        <rFont val="新細明體"/>
        <family val="1"/>
        <charset val="136"/>
      </rPr>
      <t>總計</t>
    </r>
    <phoneticPr fontId="16" type="noConversion"/>
  </si>
  <si>
    <t>義務勞務</t>
    <phoneticPr fontId="16" type="noConversion"/>
  </si>
  <si>
    <r>
      <rPr>
        <sz val="12"/>
        <color theme="1"/>
        <rFont val="新細明體"/>
        <family val="1"/>
        <charset val="136"/>
      </rPr>
      <t>戒癮治療</t>
    </r>
    <phoneticPr fontId="16" type="noConversion"/>
  </si>
  <si>
    <t>必要命令</t>
    <phoneticPr fontId="16" type="noConversion"/>
  </si>
  <si>
    <r>
      <rPr>
        <sz val="12"/>
        <color theme="1"/>
        <rFont val="新細明體"/>
        <family val="1"/>
        <charset val="136"/>
      </rPr>
      <t>交付原因</t>
    </r>
    <phoneticPr fontId="22" type="noConversion"/>
  </si>
  <si>
    <r>
      <rPr>
        <sz val="12"/>
        <color theme="1"/>
        <rFont val="新細明體"/>
        <family val="1"/>
        <charset val="136"/>
      </rPr>
      <t>終結情形</t>
    </r>
    <phoneticPr fontId="22" type="noConversion"/>
  </si>
  <si>
    <r>
      <rPr>
        <sz val="12"/>
        <color theme="1"/>
        <rFont val="新細明體"/>
        <family val="1"/>
        <charset val="136"/>
      </rPr>
      <t>履行完成</t>
    </r>
    <phoneticPr fontId="16" type="noConversion"/>
  </si>
  <si>
    <r>
      <rPr>
        <sz val="12"/>
        <color theme="1"/>
        <rFont val="新細明體"/>
        <family val="1"/>
        <charset val="136"/>
      </rPr>
      <t>履行未完成</t>
    </r>
    <phoneticPr fontId="16" type="noConversion"/>
  </si>
  <si>
    <r>
      <rPr>
        <sz val="12"/>
        <color theme="1"/>
        <rFont val="新細明體"/>
        <family val="1"/>
        <charset val="136"/>
      </rPr>
      <t>其他</t>
    </r>
    <phoneticPr fontId="16" type="noConversion"/>
  </si>
  <si>
    <t>義務勞務</t>
    <phoneticPr fontId="22" type="noConversion"/>
  </si>
  <si>
    <t>必要命令
戒癮治療及</t>
    <phoneticPr fontId="22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</si>
  <si>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本表所謂義務勞務，係依刑法第</t>
    </r>
    <r>
      <rPr>
        <sz val="10"/>
        <color theme="1"/>
        <rFont val="Times New Roman"/>
        <family val="1"/>
      </rPr>
      <t>74</t>
    </r>
    <r>
      <rPr>
        <sz val="10"/>
        <color theme="1"/>
        <rFont val="新細明體"/>
        <family val="1"/>
        <charset val="136"/>
      </rPr>
      <t>條第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項第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1"/>
        <charset val="136"/>
      </rPr>
      <t>款規定；所謂戒癮治療，係依同項第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款規定；所謂必要命令，係依同項第</t>
    </r>
    <r>
      <rPr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款、第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款規定。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前述區分，係以刑法對附條件緩刑之分類為基準，和法務統計網站中，將戒癮治療列入必要命令處分的統計定義不同，敬請留意。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本表終結情形其他項含：死亡、接續指揮執行、其他。</t>
    </r>
    <phoneticPr fontId="16" type="noConversion"/>
  </si>
  <si>
    <t>新收案件件數</t>
    <phoneticPr fontId="22" type="noConversion"/>
  </si>
  <si>
    <t>終結案件件數</t>
    <phoneticPr fontId="22" type="noConversion"/>
  </si>
  <si>
    <r>
      <rPr>
        <sz val="11"/>
        <rFont val="新細明體"/>
        <family val="1"/>
        <charset val="136"/>
      </rPr>
      <t>未結件數
年底</t>
    </r>
    <phoneticPr fontId="6" type="noConversion"/>
  </si>
  <si>
    <t>辦理情形（人次、小時）</t>
    <phoneticPr fontId="16" type="noConversion"/>
  </si>
  <si>
    <t>辦理情形（人次、小時）</t>
    <phoneticPr fontId="22" type="noConversion"/>
  </si>
  <si>
    <r>
      <rPr>
        <sz val="11"/>
        <rFont val="新細明體"/>
        <family val="1"/>
        <charset val="136"/>
      </rPr>
      <t>總計</t>
    </r>
    <phoneticPr fontId="16" type="noConversion"/>
  </si>
  <si>
    <r>
      <rPr>
        <sz val="11"/>
        <rFont val="新細明體"/>
        <family val="1"/>
        <charset val="136"/>
      </rPr>
      <t>戒癮治療</t>
    </r>
    <phoneticPr fontId="16" type="noConversion"/>
  </si>
  <si>
    <r>
      <rPr>
        <sz val="11"/>
        <rFont val="新細明體"/>
        <family val="1"/>
        <charset val="136"/>
      </rPr>
      <t>勞務時數
應履行義務</t>
    </r>
  </si>
  <si>
    <r>
      <rPr>
        <sz val="11"/>
        <rFont val="新細明體"/>
        <family val="1"/>
        <charset val="136"/>
      </rPr>
      <t>勞務時數
實際履行義務</t>
    </r>
  </si>
  <si>
    <t>預防命令終結
法治教育及其他
檢察官命被告執行</t>
    <phoneticPr fontId="16" type="noConversion"/>
  </si>
  <si>
    <t>其他預防命令
法治教育及
被告完成</t>
    <phoneticPr fontId="16" type="noConversion"/>
  </si>
  <si>
    <t>終結
執行戒癮治療
檢察官命被告</t>
    <phoneticPr fontId="16" type="noConversion"/>
  </si>
  <si>
    <t>完成戒癮治療
被告實際履行</t>
    <phoneticPr fontId="16" type="noConversion"/>
  </si>
  <si>
    <t>執行採驗尿液
檢察官命被告</t>
    <phoneticPr fontId="16" type="noConversion"/>
  </si>
  <si>
    <t>完成採驗尿液
被告實際</t>
    <phoneticPr fontId="16" type="noConversion"/>
  </si>
  <si>
    <r>
      <rPr>
        <sz val="11"/>
        <rFont val="新細明體"/>
        <family val="1"/>
        <charset val="136"/>
      </rPr>
      <t>人</t>
    </r>
    <phoneticPr fontId="16" type="noConversion"/>
  </si>
  <si>
    <r>
      <rPr>
        <sz val="11"/>
        <rFont val="新細明體"/>
        <family val="1"/>
        <charset val="136"/>
      </rPr>
      <t>人次</t>
    </r>
    <phoneticPr fontId="16" type="noConversion"/>
  </si>
  <si>
    <r>
      <rPr>
        <sz val="12"/>
        <rFont val="新細明體"/>
        <family val="1"/>
        <charset val="136"/>
      </rPr>
      <t>未結件數
年底</t>
    </r>
  </si>
  <si>
    <r>
      <rPr>
        <sz val="12"/>
        <rFont val="新細明體"/>
        <family val="1"/>
        <charset val="136"/>
      </rPr>
      <t>總計</t>
    </r>
    <phoneticPr fontId="16" type="noConversion"/>
  </si>
  <si>
    <r>
      <rPr>
        <sz val="12"/>
        <rFont val="新細明體"/>
        <family val="1"/>
        <charset val="136"/>
      </rPr>
      <t>徒刑</t>
    </r>
    <phoneticPr fontId="16" type="noConversion"/>
  </si>
  <si>
    <r>
      <rPr>
        <sz val="12"/>
        <rFont val="新細明體"/>
        <family val="1"/>
        <charset val="136"/>
      </rPr>
      <t>拘役</t>
    </r>
    <phoneticPr fontId="16" type="noConversion"/>
  </si>
  <si>
    <r>
      <rPr>
        <sz val="12"/>
        <rFont val="新細明體"/>
        <family val="1"/>
        <charset val="136"/>
      </rPr>
      <t>罰金</t>
    </r>
    <phoneticPr fontId="16" type="noConversion"/>
  </si>
  <si>
    <r>
      <rPr>
        <sz val="12"/>
        <rFont val="新細明體"/>
        <family val="1"/>
        <charset val="136"/>
      </rPr>
      <t>履行完成</t>
    </r>
  </si>
  <si>
    <r>
      <rPr>
        <sz val="12"/>
        <rFont val="新細明體"/>
        <family val="1"/>
        <charset val="136"/>
      </rPr>
      <t>履行未完成</t>
    </r>
  </si>
  <si>
    <t>徒刑</t>
    <phoneticPr fontId="22" type="noConversion"/>
  </si>
  <si>
    <t>拘役</t>
    <phoneticPr fontId="22" type="noConversion"/>
  </si>
  <si>
    <t>罰金</t>
    <phoneticPr fontId="22" type="noConversion"/>
  </si>
  <si>
    <t>新收案件來源（人）</t>
    <phoneticPr fontId="7" type="noConversion"/>
  </si>
  <si>
    <t>更生保護執行情形（人次）</t>
    <phoneticPr fontId="7" type="noConversion"/>
  </si>
  <si>
    <r>
      <rPr>
        <sz val="12"/>
        <rFont val="新細明體"/>
        <family val="1"/>
        <charset val="136"/>
      </rPr>
      <t>總計</t>
    </r>
    <phoneticPr fontId="8" type="noConversion"/>
  </si>
  <si>
    <r>
      <rPr>
        <sz val="12"/>
        <rFont val="新細明體"/>
        <family val="1"/>
        <charset val="136"/>
      </rPr>
      <t>自請保護</t>
    </r>
    <phoneticPr fontId="8" type="noConversion"/>
  </si>
  <si>
    <r>
      <rPr>
        <sz val="12"/>
        <rFont val="新細明體"/>
        <family val="1"/>
        <charset val="136"/>
      </rPr>
      <t>通知保護</t>
    </r>
    <phoneticPr fontId="8" type="noConversion"/>
  </si>
  <si>
    <r>
      <rPr>
        <sz val="12"/>
        <rFont val="新細明體"/>
        <family val="1"/>
        <charset val="136"/>
      </rPr>
      <t>直接保護</t>
    </r>
    <phoneticPr fontId="8" type="noConversion"/>
  </si>
  <si>
    <r>
      <rPr>
        <sz val="12"/>
        <rFont val="新細明體"/>
        <family val="1"/>
        <charset val="136"/>
      </rPr>
      <t>間接保護</t>
    </r>
    <phoneticPr fontId="8" type="noConversion"/>
  </si>
  <si>
    <r>
      <rPr>
        <sz val="12"/>
        <rFont val="新細明體"/>
        <family val="1"/>
        <charset val="136"/>
      </rPr>
      <t>暫時保護</t>
    </r>
    <phoneticPr fontId="7" type="noConversion"/>
  </si>
  <si>
    <r>
      <rPr>
        <sz val="12"/>
        <rFont val="新細明體"/>
        <family val="1"/>
        <charset val="136"/>
      </rPr>
      <t>安置生產
參加</t>
    </r>
    <phoneticPr fontId="8" type="noConversion"/>
  </si>
  <si>
    <r>
      <rPr>
        <sz val="12"/>
        <rFont val="新細明體"/>
        <family val="1"/>
        <charset val="136"/>
      </rPr>
      <t>技能訓練</t>
    </r>
    <phoneticPr fontId="8" type="noConversion"/>
  </si>
  <si>
    <r>
      <rPr>
        <sz val="12"/>
        <rFont val="新細明體"/>
        <family val="1"/>
        <charset val="136"/>
      </rPr>
      <t>輔導就業</t>
    </r>
    <phoneticPr fontId="8" type="noConversion"/>
  </si>
  <si>
    <r>
      <rPr>
        <sz val="12"/>
        <rFont val="新細明體"/>
        <family val="1"/>
        <charset val="136"/>
      </rPr>
      <t>受保護者
訪視</t>
    </r>
    <phoneticPr fontId="8" type="noConversion"/>
  </si>
  <si>
    <t>資料提供：法務部統計處。
說　　明：本表更生保護執行情形，僅列重點項目，整體項目依法務統計之統計用詞解釋，分述如下：
　　　　　(1) 直接保護：收容、安置參加生產、技藝訓練。如為衰老、疾病或身心障礙者，則送由救濟或醫療機構安置或治療。
　　　　　(2) 間接保護：輔導就業、就學、就醫、就養、急難救濟或其他適當方式。
　　　　　(3) 暫時保護：資送回籍或其他處所，或予以小額貸款或其他適當方式。</t>
    <phoneticPr fontId="6" type="noConversion"/>
  </si>
  <si>
    <r>
      <t>全般</t>
    </r>
    <r>
      <rPr>
        <sz val="12"/>
        <rFont val="新細明體"/>
        <family val="1"/>
        <charset val="136"/>
      </rPr>
      <t>刑案</t>
    </r>
    <phoneticPr fontId="6" type="noConversion"/>
  </si>
  <si>
    <r>
      <rPr>
        <sz val="12"/>
        <rFont val="新細明體"/>
        <family val="1"/>
        <charset val="136"/>
      </rPr>
      <t>涉外案件</t>
    </r>
    <phoneticPr fontId="6" type="noConversion"/>
  </si>
  <si>
    <t>有罪</t>
    <phoneticPr fontId="6" type="noConversion"/>
  </si>
  <si>
    <r>
      <rPr>
        <sz val="12"/>
        <rFont val="新細明體"/>
        <family val="1"/>
        <charset val="136"/>
      </rPr>
      <t>法人</t>
    </r>
    <phoneticPr fontId="6" type="noConversion"/>
  </si>
  <si>
    <r>
      <rPr>
        <sz val="12"/>
        <rFont val="新細明體"/>
        <family val="1"/>
        <charset val="136"/>
      </rPr>
      <t>小計</t>
    </r>
    <phoneticPr fontId="6" type="noConversion"/>
  </si>
  <si>
    <t>資料來源：法務部統計處。
說　　明：涉外案件係指，刑事案件中，有被告或被害人非我國籍人士，或行為（預備、實施或結果）之任一部分非在我國境內者。</t>
    <phoneticPr fontId="16" type="noConversion"/>
  </si>
  <si>
    <r>
      <rPr>
        <sz val="12"/>
        <rFont val="新細明體"/>
        <family val="1"/>
        <charset val="136"/>
      </rPr>
      <t>本國</t>
    </r>
    <phoneticPr fontId="6" type="noConversion"/>
  </si>
  <si>
    <r>
      <rPr>
        <sz val="12"/>
        <rFont val="新細明體"/>
        <family val="1"/>
        <charset val="136"/>
      </rPr>
      <t>非本國</t>
    </r>
    <phoneticPr fontId="6" type="noConversion"/>
  </si>
  <si>
    <t>詐欺背信及重利罪</t>
  </si>
  <si>
    <t>戒癮治療</t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</si>
  <si>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年地方檢察署新收刑事偵查案件之案件來源</t>
    </r>
    <phoneticPr fontId="6" type="noConversion"/>
  </si>
  <si>
    <r>
      <rPr>
        <sz val="12"/>
        <rFont val="新細明體"/>
        <family val="1"/>
        <charset val="136"/>
      </rPr>
      <t>強制工作受處分人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</si>
  <si>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收容在監獄之受保安處分人含強制治療及暫時收容之監護、禁戒者。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依「法務部指定各監獄收容受刑人類別、容額、指揮執行基準表」，核定容額計算標準為</t>
    </r>
    <r>
      <rPr>
        <sz val="10"/>
        <rFont val="Times New Roman"/>
        <family val="1"/>
      </rPr>
      <t>0.7</t>
    </r>
    <r>
      <rPr>
        <sz val="10"/>
        <rFont val="新細明體"/>
        <family val="1"/>
        <charset val="136"/>
      </rPr>
      <t>坪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人。
　　　　　</t>
    </r>
    <r>
      <rPr>
        <sz val="10"/>
        <rFont val="Times New Roman"/>
        <family val="1"/>
      </rPr>
      <t>3. 110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日司法院釋字第</t>
    </r>
    <r>
      <rPr>
        <sz val="10"/>
        <rFont val="Times New Roman"/>
        <family val="1"/>
      </rPr>
      <t>812</t>
    </r>
    <r>
      <rPr>
        <sz val="10"/>
        <rFont val="新細明體"/>
        <family val="1"/>
        <charset val="136"/>
      </rPr>
      <t>號解釋宣告強制工作處分違憲，嗣後即無該類收容人。</t>
    </r>
    <phoneticPr fontId="6" type="noConversion"/>
  </si>
  <si>
    <t>十五年未滿
十年以上</t>
    <phoneticPr fontId="6" type="noConversion"/>
  </si>
  <si>
    <t>說　　明：1. 本表所謂義務勞務處分，係依刑事訴訟法第253條之2第1項第5款規定；所謂戒癮治療，係依同項第6款規定；所謂必要命令處分，係依同項第7款、第8款規定。
　　　　　2. 前述區分，係以刑事訴訟法對附條件緩刑之分類為基準，和法務統計網站中，將戒癮治療列入必要命令處分的統計定義不同，敬請留意。
　　　　　3. 本表終結案件件數其他項含：死亡、接續指揮執行、其他。
　　　　　4. 本表自112年起，因應法務部統計處項目更新，變更「辦理情形」項下「協調聯繫社會資源」為「聯繫義務勞務機構」；及變更「訪視義務勞務執行機關（構）」為「查訪義務勞務機構」。</t>
    <phoneticPr fontId="16" type="noConversion"/>
  </si>
  <si>
    <t>勞務機構
聯繫義務</t>
    <phoneticPr fontId="2" type="noConversion"/>
  </si>
  <si>
    <t>勞務機構
查訪義務</t>
    <phoneticPr fontId="2" type="noConversion"/>
  </si>
  <si>
    <t>勞務機構
聯繫</t>
    <phoneticPr fontId="2" type="noConversion"/>
  </si>
  <si>
    <t>勞務機構
查訪</t>
    <phoneticPr fontId="2" type="noConversion"/>
  </si>
  <si>
    <r>
      <rPr>
        <sz val="11"/>
        <rFont val="新細明體"/>
        <family val="1"/>
        <charset val="136"/>
      </rPr>
      <t xml:space="preserve">社會勞動人
提供勞動服務
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終結案件</t>
    </r>
    <r>
      <rPr>
        <sz val="11"/>
        <rFont val="Times New Roman"/>
        <family val="1"/>
      </rPr>
      <t>)</t>
    </r>
    <phoneticPr fontId="2" type="noConversion"/>
  </si>
  <si>
    <t>勞動時數
應履行</t>
    <phoneticPr fontId="16" type="noConversion"/>
  </si>
  <si>
    <t>勞動時數
實際履行</t>
    <phoneticPr fontId="2" type="noConversion"/>
  </si>
  <si>
    <t>家庭暴力防治法</t>
    <phoneticPr fontId="6" type="noConversion"/>
  </si>
  <si>
    <t>著作權法</t>
    <phoneticPr fontId="6" type="noConversion"/>
  </si>
  <si>
    <t>公職人員選舉罷免法</t>
    <phoneticPr fontId="6" type="noConversion"/>
  </si>
  <si>
    <t>組織犯罪防制條例</t>
    <phoneticPr fontId="6" type="noConversion"/>
  </si>
  <si>
    <r>
      <rPr>
        <sz val="12"/>
        <rFont val="新細明體"/>
        <family val="1"/>
        <charset val="136"/>
      </rPr>
      <t>件</t>
    </r>
    <phoneticPr fontId="16" type="noConversion"/>
  </si>
  <si>
    <r>
      <rPr>
        <sz val="12"/>
        <rFont val="新細明體"/>
        <family val="1"/>
        <charset val="136"/>
      </rPr>
      <t>人</t>
    </r>
    <phoneticPr fontId="37" type="noConversion"/>
  </si>
  <si>
    <t>管理外匯條例</t>
  </si>
  <si>
    <t>背信罪</t>
  </si>
  <si>
    <t>妨害國幣懲治條例</t>
  </si>
  <si>
    <t>重利罪</t>
  </si>
  <si>
    <t>強盜罪</t>
  </si>
  <si>
    <t>墮胎罪</t>
  </si>
  <si>
    <t>健康食品管理法</t>
  </si>
  <si>
    <t>票券金融管理法</t>
  </si>
  <si>
    <t>水利法</t>
  </si>
  <si>
    <t>漁會法</t>
  </si>
  <si>
    <t>電業法</t>
  </si>
  <si>
    <t>勞動檢查法</t>
  </si>
  <si>
    <t>外患罪</t>
  </si>
  <si>
    <t>偽造度量衡罪</t>
  </si>
  <si>
    <t>信用合作社法</t>
  </si>
  <si>
    <t>其他公共危險罪</t>
  </si>
  <si>
    <t>鴉片罪</t>
  </si>
  <si>
    <t>男</t>
    <phoneticPr fontId="6" type="noConversion"/>
  </si>
  <si>
    <t>女</t>
    <phoneticPr fontId="6" type="noConversion"/>
  </si>
  <si>
    <r>
      <t>104</t>
    </r>
    <r>
      <rPr>
        <sz val="12"/>
        <rFont val="細明體"/>
        <family val="3"/>
        <charset val="136"/>
      </rPr>
      <t>年</t>
    </r>
    <phoneticPr fontId="6" type="noConversion"/>
  </si>
  <si>
    <r>
      <t>103</t>
    </r>
    <r>
      <rPr>
        <sz val="12"/>
        <rFont val="細明體"/>
        <family val="3"/>
        <charset val="136"/>
      </rPr>
      <t>年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</si>
  <si>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起訴包括通常程序提起公訴及聲請簡易判決處刑。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起訴人數合計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偵結人數總計×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。</t>
    </r>
    <phoneticPr fontId="6" type="noConversion"/>
  </si>
  <si>
    <t>詐欺罪</t>
    <phoneticPr fontId="6" type="noConversion"/>
  </si>
  <si>
    <t>殺人罪</t>
    <phoneticPr fontId="6" type="noConversion"/>
  </si>
  <si>
    <t>金融控股公司法</t>
  </si>
  <si>
    <t>信託業法</t>
  </si>
  <si>
    <t>犯罪被害人保護法</t>
  </si>
  <si>
    <t>專利法</t>
  </si>
  <si>
    <t>公民投票法</t>
  </si>
  <si>
    <t>動產擔保交易法</t>
  </si>
  <si>
    <t>金融資產證券化條例</t>
  </si>
  <si>
    <t>其他公共危險罪</t>
    <phoneticPr fontId="2" type="noConversion"/>
  </si>
  <si>
    <r>
      <rPr>
        <sz val="11"/>
        <rFont val="新細明體"/>
        <family val="1"/>
        <charset val="136"/>
      </rPr>
      <t>他適當之處遇措施
治療、心理輔導或其
完成戒癮治療、精神</t>
    </r>
    <phoneticPr fontId="2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</si>
  <si>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本表係以「緩」字案件統計，若有案件因故撤銷又再度分案者，則以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人次計算。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檢察官得命被告遵守或履行刑事訴訟法第</t>
    </r>
    <r>
      <rPr>
        <sz val="10"/>
        <rFont val="Times New Roman"/>
        <family val="1"/>
      </rPr>
      <t>253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第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項多款事項。　　　　
　　　　　</t>
    </r>
    <r>
      <rPr>
        <sz val="10"/>
        <rFont val="Times New Roman"/>
        <family val="1"/>
      </rPr>
      <t>3. 103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日修正公布刑事訴訟法第</t>
    </r>
    <r>
      <rPr>
        <sz val="10"/>
        <rFont val="Times New Roman"/>
        <family val="1"/>
      </rPr>
      <t>253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，緩起訴處分金之支付對象由公庫、公益團體及地方自治團體
　　　　　　，改僅限於公庫。</t>
    </r>
    <phoneticPr fontId="16" type="noConversion"/>
  </si>
  <si>
    <t>單位：件</t>
    <phoneticPr fontId="2" type="noConversion"/>
  </si>
  <si>
    <t>妨害自由罪</t>
    <phoneticPr fontId="2" type="noConversion"/>
  </si>
  <si>
    <t>洗錢防制法</t>
    <phoneticPr fontId="2" type="noConversion"/>
  </si>
  <si>
    <t>毀棄損壞罪</t>
    <phoneticPr fontId="2" type="noConversion"/>
  </si>
  <si>
    <r>
      <rPr>
        <sz val="12"/>
        <rFont val="新細明體"/>
        <family val="1"/>
        <charset val="136"/>
      </rPr>
      <t>高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中（職）</t>
    </r>
    <phoneticPr fontId="6" type="noConversion"/>
  </si>
  <si>
    <r>
      <rPr>
        <sz val="9.5"/>
        <color theme="1"/>
        <rFont val="新細明體"/>
        <family val="1"/>
        <charset val="136"/>
      </rPr>
      <t>第一項第一款
刑法第七十五條</t>
    </r>
    <phoneticPr fontId="46" type="noConversion"/>
  </si>
  <si>
    <r>
      <rPr>
        <sz val="9.5"/>
        <color theme="1"/>
        <rFont val="新細明體"/>
        <family val="1"/>
        <charset val="136"/>
      </rPr>
      <t>第一項第二款
刑法第七十五條</t>
    </r>
    <phoneticPr fontId="46" type="noConversion"/>
  </si>
  <si>
    <r>
      <rPr>
        <sz val="8"/>
        <color theme="1"/>
        <rFont val="新細明體"/>
        <family val="1"/>
        <charset val="136"/>
      </rPr>
      <t>之一第一項第一款
刑法第七十五條</t>
    </r>
    <phoneticPr fontId="46" type="noConversion"/>
  </si>
  <si>
    <r>
      <rPr>
        <sz val="8"/>
        <color theme="1"/>
        <rFont val="新細明體"/>
        <family val="1"/>
        <charset val="136"/>
      </rPr>
      <t>之一第一項第三款
刑法第七十五條</t>
    </r>
    <phoneticPr fontId="46" type="noConversion"/>
  </si>
  <si>
    <r>
      <rPr>
        <sz val="8"/>
        <color theme="1"/>
        <rFont val="新細明體"/>
        <family val="1"/>
        <charset val="136"/>
      </rPr>
      <t>之一第一項第四款
刑法第七十五條</t>
    </r>
    <phoneticPr fontId="46" type="noConversion"/>
  </si>
  <si>
    <r>
      <rPr>
        <sz val="8"/>
        <color theme="1"/>
        <rFont val="新細明體"/>
        <family val="1"/>
        <charset val="136"/>
      </rPr>
      <t>情節重大
應遵守事項
違反保護管束</t>
    </r>
    <phoneticPr fontId="46" type="noConversion"/>
  </si>
  <si>
    <t>履行完成</t>
    <phoneticPr fontId="2" type="noConversion"/>
  </si>
  <si>
    <t>義務勞務</t>
    <phoneticPr fontId="6" type="noConversion"/>
  </si>
  <si>
    <t>戒癮治療及必要命令</t>
    <phoneticPr fontId="2" type="noConversion"/>
  </si>
  <si>
    <t>履行未完成</t>
    <phoneticPr fontId="22" type="noConversion"/>
  </si>
  <si>
    <t>期滿</t>
    <phoneticPr fontId="22" type="noConversion"/>
  </si>
  <si>
    <t>撤銷</t>
    <phoneticPr fontId="22" type="noConversion"/>
  </si>
  <si>
    <t>緩刑付保護管束</t>
    <phoneticPr fontId="22" type="noConversion"/>
  </si>
  <si>
    <t>假釋付保護管束</t>
    <phoneticPr fontId="22" type="noConversion"/>
  </si>
  <si>
    <t>法治觀念建立
及學習輔導</t>
    <phoneticPr fontId="8" type="noConversion"/>
  </si>
  <si>
    <t>詐欺背信及重利罪</t>
    <phoneticPr fontId="6" type="noConversion"/>
  </si>
  <si>
    <t>搶奪強盜及海盜罪</t>
    <phoneticPr fontId="6" type="noConversion"/>
  </si>
  <si>
    <t>妨害名譽及信用罪</t>
    <phoneticPr fontId="6" type="noConversion"/>
  </si>
  <si>
    <t>兒童及少年性剝削防制條例</t>
    <phoneticPr fontId="2" type="noConversion"/>
  </si>
  <si>
    <t>公職人員選舉罷免法</t>
    <phoneticPr fontId="2" type="noConversion"/>
  </si>
  <si>
    <t>妨害婚姻及家庭罪</t>
    <phoneticPr fontId="6" type="noConversion"/>
  </si>
  <si>
    <t>回本篇表次</t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</si>
  <si>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年地方檢察署刑事案件偵查終結情形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</si>
  <si>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2-1-8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年地方檢察署刑事案件偵查終結起訴比率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</si>
  <si>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2-1-9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年地方檢察署偵結起訴普通刑法犯罪人數主要罪名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</si>
  <si>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2-1-10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年地方檢察署偵結起訴特別刑法犯罪人數主要罪名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</si>
  <si>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2-1-11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年地方檢察署刑事案件偵查終結不起訴處分比率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</si>
  <si>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年地方檢察署偵結不起訴處分普通刑法犯罪人數主要罪名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</si>
  <si>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年地方檢察署偵結不起訴處分特別刑法犯罪人數主要罪名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</si>
  <si>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年地方檢察署偵查終結依職權不起訴處分比率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</si>
  <si>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2-1-16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年地方檢察署檢察官命被告於緩起訴期間應遵守或履行多款事項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</si>
  <si>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2-1-18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年地方檢察署偵查案件得再議件數及聲請再議件數</t>
    </r>
    <phoneticPr fontId="6" type="noConversion"/>
  </si>
  <si>
    <r>
      <rPr>
        <sz val="15"/>
        <rFont val="PMingLiU"/>
        <family val="1"/>
        <charset val="136"/>
      </rPr>
      <t>表</t>
    </r>
    <r>
      <rPr>
        <sz val="15"/>
        <rFont val="Times New Roman"/>
        <family val="1"/>
      </rPr>
      <t xml:space="preserve">2-1-21    </t>
    </r>
    <r>
      <rPr>
        <sz val="15"/>
        <rFont val="PMingLiU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PMingLiU"/>
        <family val="1"/>
        <charset val="136"/>
      </rPr>
      <t>年最高檢察署非常上訴案件主要終結罪名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</si>
  <si>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年地方檢察署偵查案件起訴後裁判確定結果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</si>
  <si>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2-2-2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年地方檢察署執行裁判確定有罪人數、性別及定罪人口率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</si>
  <si>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2-2-3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</si>
  <si>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年地方檢察署執行裁判確定有罪者之性別與年齡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</si>
  <si>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2-2-5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年地方檢察署執行裁判確定有罪者之性別與教育程度</t>
    </r>
    <phoneticPr fontId="6" type="noConversion"/>
  </si>
  <si>
    <r>
      <rPr>
        <sz val="16"/>
        <rFont val="新細明體"/>
        <family val="1"/>
        <charset val="136"/>
      </rPr>
      <t>表</t>
    </r>
    <r>
      <rPr>
        <sz val="16"/>
        <rFont val="Times New Roman"/>
        <family val="1"/>
      </rPr>
      <t>2-2-6</t>
    </r>
    <r>
      <rPr>
        <sz val="16"/>
        <rFont val="新細明體"/>
        <family val="1"/>
        <charset val="136"/>
      </rPr>
      <t>　近</t>
    </r>
    <r>
      <rPr>
        <sz val="16"/>
        <rFont val="Times New Roman"/>
        <family val="1"/>
      </rPr>
      <t>10</t>
    </r>
    <r>
      <rPr>
        <sz val="16"/>
        <rFont val="新細明體"/>
        <family val="1"/>
        <charset val="136"/>
      </rPr>
      <t>年地方檢察署辦理認罪協商案件統計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</si>
  <si>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年地方檢察署執行裁判確定案件中宣告緩刑人數及緩刑期間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</si>
  <si>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2-2-8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年地方檢察署執行裁判確定案件中受緩刑宣告者之原判決刑名</t>
    </r>
    <phoneticPr fontId="6" type="noConversion"/>
  </si>
  <si>
    <r>
      <t xml:space="preserve">  </t>
    </r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2-2-9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年地方檢察署執行裁判確定案件中受緩刑宣告人數及撤銷緩刑原因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</si>
  <si>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2-3-1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年高等檢察署已執行生命刑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</si>
  <si>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2-3-2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年地方檢察署已執行自由刑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</si>
  <si>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2-3-6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年地方檢察署執行裁判確定保安處分情形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</si>
  <si>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2-3-7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年地方檢察署執行經法院判決確定應沒收犯罪所得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</si>
  <si>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年矯正機關收容人數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</si>
  <si>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年監獄新入監受刑人人數</t>
    </r>
    <phoneticPr fontId="6" type="noConversion"/>
  </si>
  <si>
    <r>
      <rPr>
        <sz val="15"/>
        <rFont val="細明體"/>
        <family val="3"/>
        <charset val="136"/>
      </rPr>
      <t>表</t>
    </r>
    <r>
      <rPr>
        <sz val="15"/>
        <rFont val="Times New Roman"/>
        <family val="1"/>
      </rPr>
      <t>2-4-5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細明體"/>
        <family val="3"/>
        <charset val="136"/>
      </rPr>
      <t>年監獄新入監受刑人前十大罪名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</si>
  <si>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2-1-17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年地方檢察署緩起訴處分金指定支付對象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</si>
  <si>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2-5-1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年地方檢察署執行涉外案件裁判確定人數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</si>
  <si>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2-5-2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年地方檢察署執行涉外案件裁判確定有罪人數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</si>
  <si>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2-2-3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年地方檢察署執行裁判確定有罪主要罪名（女性）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</si>
  <si>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2-2-3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年地方檢察署執行裁判確定有罪主要罪名（男性）</t>
    </r>
    <phoneticPr fontId="6" type="noConversion"/>
  </si>
  <si>
    <t>表2-2-3　近10年地方檢察署執行裁判確定有罪主要罪名（男性）</t>
  </si>
  <si>
    <t>表2-2-3　近10年地方檢察署執行裁判確定有罪主要罪名（女性）</t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</si>
  <si>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</si>
  <si>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r>
      <t>104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</si>
  <si>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r>
      <t>111年</t>
    </r>
    <r>
      <rPr>
        <sz val="12"/>
        <rFont val="新細明體"/>
        <family val="1"/>
        <charset val="136"/>
      </rPr>
      <t/>
    </r>
  </si>
  <si>
    <r>
      <t>112年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</si>
  <si>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細明體"/>
        <family val="3"/>
        <charset val="136"/>
      </rPr>
      <t>年</t>
    </r>
    <phoneticPr fontId="2" type="noConversion"/>
  </si>
  <si>
    <r>
      <t>104</t>
    </r>
    <r>
      <rPr>
        <sz val="12"/>
        <rFont val="細明體"/>
        <family val="3"/>
        <charset val="136"/>
      </rPr>
      <t>年</t>
    </r>
    <phoneticPr fontId="2" type="noConversion"/>
  </si>
  <si>
    <r>
      <t>111年</t>
    </r>
    <r>
      <rPr>
        <sz val="12"/>
        <rFont val="細明體"/>
        <family val="3"/>
        <charset val="136"/>
      </rPr>
      <t/>
    </r>
  </si>
  <si>
    <r>
      <t>112年</t>
    </r>
    <r>
      <rPr>
        <sz val="12"/>
        <rFont val="細明體"/>
        <family val="3"/>
        <charset val="136"/>
      </rPr>
      <t/>
    </r>
  </si>
  <si>
    <r>
      <t>108</t>
    </r>
    <r>
      <rPr>
        <sz val="12"/>
        <rFont val="細明體"/>
        <family val="3"/>
        <charset val="136"/>
      </rPr>
      <t>年</t>
    </r>
    <phoneticPr fontId="2" type="noConversion"/>
  </si>
  <si>
    <r>
      <t>112</t>
    </r>
    <r>
      <rPr>
        <sz val="12"/>
        <rFont val="新細明體"/>
        <family val="1"/>
        <charset val="136"/>
      </rPr>
      <t>年</t>
    </r>
    <phoneticPr fontId="16" type="noConversion"/>
  </si>
  <si>
    <r>
      <t>103</t>
    </r>
    <r>
      <rPr>
        <sz val="12"/>
        <rFont val="新細明體"/>
        <family val="1"/>
        <charset val="136"/>
      </rPr>
      <t>年</t>
    </r>
    <phoneticPr fontId="6" type="noConversion"/>
  </si>
  <si>
    <r>
      <t>112年</t>
    </r>
    <r>
      <rPr>
        <sz val="12"/>
        <rFont val="PMingLiU"/>
        <family val="1"/>
        <charset val="136"/>
      </rPr>
      <t/>
    </r>
  </si>
  <si>
    <t>跟蹤騷擾防制法</t>
  </si>
  <si>
    <r>
      <t>103</t>
    </r>
    <r>
      <rPr>
        <sz val="12"/>
        <rFont val="新細明體"/>
        <family val="1"/>
        <charset val="136"/>
      </rPr>
      <t>年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</si>
  <si>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年地方檢察署新收偵查特別刑法案件主要罪名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</si>
  <si>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2-1-5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年地方檢察署新收偵查普通刑法案件主要罪名</t>
    </r>
    <phoneticPr fontId="6" type="noConversion"/>
  </si>
  <si>
    <r>
      <t>103</t>
    </r>
    <r>
      <rPr>
        <sz val="12"/>
        <rFont val="細明體"/>
        <family val="3"/>
        <charset val="136"/>
      </rPr>
      <t>年</t>
    </r>
    <phoneticPr fontId="6" type="noConversion"/>
  </si>
  <si>
    <r>
      <t>104</t>
    </r>
    <r>
      <rPr>
        <sz val="12"/>
        <rFont val="細明體"/>
        <family val="3"/>
        <charset val="136"/>
      </rPr>
      <t>年</t>
    </r>
    <phoneticPr fontId="6" type="noConversion"/>
  </si>
  <si>
    <r>
      <t>103</t>
    </r>
    <r>
      <rPr>
        <sz val="12"/>
        <rFont val="細明體"/>
        <family val="3"/>
        <charset val="136"/>
      </rPr>
      <t>年</t>
    </r>
    <phoneticPr fontId="2" type="noConversion"/>
  </si>
  <si>
    <r>
      <t>104</t>
    </r>
    <r>
      <rPr>
        <sz val="12"/>
        <rFont val="細明體"/>
        <family val="3"/>
        <charset val="136"/>
      </rPr>
      <t>年</t>
    </r>
    <phoneticPr fontId="2" type="noConversion"/>
  </si>
  <si>
    <r>
      <t>103</t>
    </r>
    <r>
      <rPr>
        <sz val="12"/>
        <rFont val="細明體"/>
        <family val="3"/>
        <charset val="136"/>
      </rPr>
      <t>年</t>
    </r>
    <phoneticPr fontId="22" type="noConversion"/>
  </si>
  <si>
    <t>-</t>
    <phoneticPr fontId="2" type="noConversion"/>
  </si>
  <si>
    <t>100.00</t>
  </si>
  <si>
    <r>
      <t>110</t>
    </r>
    <r>
      <rPr>
        <sz val="12"/>
        <rFont val="新細明體"/>
        <family val="1"/>
        <charset val="136"/>
      </rPr>
      <t>年</t>
    </r>
    <phoneticPr fontId="6" type="noConversion"/>
  </si>
  <si>
    <r>
      <t>110</t>
    </r>
    <r>
      <rPr>
        <sz val="12"/>
        <rFont val="新細明體"/>
        <family val="1"/>
        <charset val="136"/>
      </rPr>
      <t>年</t>
    </r>
    <phoneticPr fontId="37" type="noConversion"/>
  </si>
  <si>
    <r>
      <t>111</t>
    </r>
    <r>
      <rPr>
        <sz val="12"/>
        <rFont val="細明體"/>
        <family val="3"/>
        <charset val="136"/>
      </rPr>
      <t>年</t>
    </r>
    <phoneticPr fontId="2" type="noConversion"/>
  </si>
  <si>
    <t>-</t>
    <phoneticPr fontId="6" type="noConversion"/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</si>
  <si>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</si>
  <si>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r>
      <t>104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</si>
  <si>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2" type="noConversion"/>
  </si>
  <si>
    <r>
      <t>112</t>
    </r>
    <r>
      <rPr>
        <sz val="12"/>
        <rFont val="細明體"/>
        <family val="3"/>
        <charset val="136"/>
      </rPr>
      <t>年</t>
    </r>
    <phoneticPr fontId="2" type="noConversion"/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</si>
  <si>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6" type="noConversion"/>
  </si>
  <si>
    <r>
      <t>108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6" type="noConversion"/>
  </si>
  <si>
    <r>
      <t>109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</si>
  <si>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r>
      <t>108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</si>
  <si>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t>103</t>
    <phoneticPr fontId="2" type="noConversion"/>
  </si>
  <si>
    <t>104</t>
    <phoneticPr fontId="2" type="noConversion"/>
  </si>
  <si>
    <t>112</t>
  </si>
  <si>
    <t>108</t>
    <phoneticPr fontId="2" type="noConversion"/>
  </si>
  <si>
    <t>109</t>
    <phoneticPr fontId="2" type="noConversion"/>
  </si>
  <si>
    <r>
      <t>104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16" type="noConversion"/>
  </si>
  <si>
    <t>妨害
性自主罪</t>
    <phoneticPr fontId="2" type="noConversion"/>
  </si>
  <si>
    <r>
      <rPr>
        <sz val="14"/>
        <rFont val="新細明體"/>
        <family val="1"/>
        <charset val="136"/>
      </rPr>
      <t>表</t>
    </r>
    <r>
      <rPr>
        <sz val="14"/>
        <rFont val="Times New Roman"/>
        <family val="1"/>
      </rPr>
      <t>2-4-9</t>
    </r>
    <r>
      <rPr>
        <sz val="14"/>
        <rFont val="新細明體"/>
        <family val="1"/>
        <charset val="136"/>
      </rPr>
      <t>　近</t>
    </r>
    <r>
      <rPr>
        <sz val="14"/>
        <rFont val="Times New Roman"/>
        <family val="1"/>
      </rPr>
      <t>10</t>
    </r>
    <r>
      <rPr>
        <sz val="14"/>
        <rFont val="新細明體"/>
        <family val="1"/>
        <charset val="136"/>
      </rPr>
      <t>年監獄辦理假釋情形</t>
    </r>
    <phoneticPr fontId="6" type="noConversion"/>
  </si>
  <si>
    <r>
      <t>104</t>
    </r>
    <r>
      <rPr>
        <sz val="12"/>
        <rFont val="細明體"/>
        <family val="3"/>
        <charset val="136"/>
      </rPr>
      <t>年</t>
    </r>
    <r>
      <rPr>
        <sz val="12"/>
        <rFont val="PMingLiU"/>
        <family val="1"/>
        <charset val="136"/>
      </rPr>
      <t/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</si>
  <si>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2-1-15   112</t>
    </r>
    <r>
      <rPr>
        <sz val="15"/>
        <rFont val="新細明體"/>
        <family val="1"/>
        <charset val="136"/>
      </rPr>
      <t>年地方檢察署刑事案件偵查終結主要罪名</t>
    </r>
    <phoneticPr fontId="6" type="noConversion"/>
  </si>
  <si>
    <t>總         計</t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</si>
  <si>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16" type="noConversion"/>
  </si>
  <si>
    <r>
      <t>112</t>
    </r>
    <r>
      <rPr>
        <sz val="12"/>
        <rFont val="新細明體"/>
        <family val="1"/>
        <charset val="136"/>
      </rPr>
      <t>年</t>
    </r>
    <phoneticPr fontId="2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</si>
  <si>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2-3-4</t>
    </r>
    <r>
      <rPr>
        <sz val="12"/>
        <color theme="4" tint="-0.499984740745262"/>
        <rFont val="新細明體"/>
        <family val="1"/>
        <charset val="136"/>
      </rPr>
      <t>　</t>
    </r>
    <r>
      <rPr>
        <sz val="12"/>
        <color theme="4" tint="-0.499984740745262"/>
        <rFont val="Times New Roman"/>
        <family val="1"/>
      </rPr>
      <t>112</t>
    </r>
    <r>
      <rPr>
        <sz val="12"/>
        <color theme="4" tint="-0.499984740745262"/>
        <rFont val="新細明體"/>
        <family val="1"/>
        <charset val="136"/>
      </rPr>
      <t>年地方檢察署已執行拘役之主要罪名</t>
    </r>
  </si>
  <si>
    <t>緩起訴處分</t>
    <phoneticPr fontId="65" type="noConversion"/>
  </si>
  <si>
    <t>-</t>
    <phoneticPr fontId="2" type="noConversion"/>
  </si>
  <si>
    <r>
      <t>112</t>
    </r>
    <r>
      <rPr>
        <sz val="12"/>
        <rFont val="PMingLiU"/>
        <family val="1"/>
        <charset val="136"/>
      </rPr>
      <t>年</t>
    </r>
    <phoneticPr fontId="2" type="noConversion"/>
  </si>
  <si>
    <r>
      <t>103年</t>
    </r>
    <r>
      <rPr>
        <sz val="12"/>
        <rFont val="PMingLiU"/>
        <family val="1"/>
        <charset val="136"/>
      </rPr>
      <t/>
    </r>
  </si>
  <si>
    <r>
      <t>104年</t>
    </r>
    <r>
      <rPr>
        <sz val="12"/>
        <rFont val="PMingLiU"/>
        <family val="1"/>
        <charset val="136"/>
      </rPr>
      <t/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</si>
  <si>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2-1-26 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年地方檢察署辦理偵查案件之平均天數、羈押率與定罪率</t>
    </r>
    <phoneticPr fontId="6" type="noConversion"/>
  </si>
  <si>
    <t>之一第一項第二款
刑法第七十五條</t>
    <phoneticPr fontId="4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</si>
  <si>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2-3-4    112</t>
    </r>
    <r>
      <rPr>
        <sz val="15"/>
        <color theme="1"/>
        <rFont val="新細明體"/>
        <family val="1"/>
        <charset val="136"/>
      </rPr>
      <t>年地方檢察署已執行拘役之主要罪名</t>
    </r>
    <phoneticPr fontId="6" type="noConversion"/>
  </si>
  <si>
    <r>
      <rPr>
        <b/>
        <u/>
        <sz val="12"/>
        <color rgb="FF0070C0"/>
        <rFont val="新細明體"/>
        <family val="1"/>
        <charset val="136"/>
      </rPr>
      <t>回本篇表次</t>
    </r>
  </si>
  <si>
    <r>
      <rPr>
        <sz val="12"/>
        <rFont val="細明體"/>
        <family val="3"/>
        <charset val="136"/>
      </rPr>
      <t>總計</t>
    </r>
    <phoneticPr fontId="2" type="noConversion"/>
  </si>
  <si>
    <r>
      <rPr>
        <sz val="10"/>
        <rFont val="新細明體"/>
        <family val="1"/>
        <charset val="136"/>
      </rPr>
      <t>資料來源：法務部統計處。
說　　明：本表比率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自動檢舉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總計。</t>
    </r>
    <phoneticPr fontId="6" type="noConversion"/>
  </si>
  <si>
    <t>總             計</t>
  </si>
  <si>
    <t>商標法</t>
    <phoneticPr fontId="6" type="noConversion"/>
  </si>
  <si>
    <t>跟蹤騷擾防制法</t>
    <phoneticPr fontId="6" type="noConversion"/>
  </si>
  <si>
    <t>兒童及少年性剝削防制條例</t>
    <phoneticPr fontId="6" type="noConversion"/>
  </si>
  <si>
    <t>就業服務法</t>
    <phoneticPr fontId="6" type="noConversion"/>
  </si>
  <si>
    <t>菸酒管理法</t>
    <phoneticPr fontId="6" type="noConversion"/>
  </si>
  <si>
    <t>農藥管理法</t>
    <phoneticPr fontId="6" type="noConversion"/>
  </si>
  <si>
    <t>其  他</t>
    <phoneticPr fontId="6" type="noConversion"/>
  </si>
  <si>
    <t>妨害性隱私及不實性影像罪</t>
  </si>
  <si>
    <t>妨害性隱私及不實性影像罪</t>
    <phoneticPr fontId="6" type="noConversion"/>
  </si>
  <si>
    <t>殺人罪</t>
    <phoneticPr fontId="2" type="noConversion"/>
  </si>
  <si>
    <t>其他</t>
    <phoneticPr fontId="2" type="noConversion"/>
  </si>
  <si>
    <t>說　　明：1. 起訴包括通常程序提起公訴及聲請簡易判決處刑。
　　　　　2. 殺人罪不含過失致死。</t>
    <phoneticPr fontId="6" type="noConversion"/>
  </si>
  <si>
    <r>
      <rPr>
        <sz val="12"/>
        <rFont val="新細明體"/>
        <family val="1"/>
        <charset val="136"/>
      </rPr>
      <t>得</t>
    </r>
    <r>
      <rPr>
        <sz val="12"/>
        <rFont val="新細明體"/>
        <family val="1"/>
        <charset val="136"/>
      </rPr>
      <t>再</t>
    </r>
    <r>
      <rPr>
        <sz val="12"/>
        <rFont val="新細明體"/>
        <family val="1"/>
        <charset val="136"/>
      </rPr>
      <t>議</t>
    </r>
    <r>
      <rPr>
        <sz val="12"/>
        <rFont val="新細明體"/>
        <family val="1"/>
        <charset val="136"/>
      </rPr>
      <t>件</t>
    </r>
    <r>
      <rPr>
        <sz val="12"/>
        <rFont val="新細明體"/>
        <family val="1"/>
        <charset val="136"/>
      </rPr>
      <t>數</t>
    </r>
    <phoneticPr fontId="6" type="noConversion"/>
  </si>
  <si>
    <r>
      <rPr>
        <sz val="12"/>
        <rFont val="新細明體"/>
        <family val="1"/>
        <charset val="136"/>
      </rPr>
      <t>聲</t>
    </r>
    <r>
      <rPr>
        <sz val="12"/>
        <rFont val="新細明體"/>
        <family val="1"/>
        <charset val="136"/>
      </rPr>
      <t>請</t>
    </r>
    <r>
      <rPr>
        <sz val="12"/>
        <rFont val="新細明體"/>
        <family val="1"/>
        <charset val="136"/>
      </rPr>
      <t>再</t>
    </r>
    <r>
      <rPr>
        <sz val="12"/>
        <rFont val="新細明體"/>
        <family val="1"/>
        <charset val="136"/>
      </rPr>
      <t>議</t>
    </r>
    <r>
      <rPr>
        <sz val="12"/>
        <rFont val="新細明體"/>
        <family val="1"/>
        <charset val="136"/>
      </rPr>
      <t>件</t>
    </r>
    <r>
      <rPr>
        <sz val="12"/>
        <rFont val="新細明體"/>
        <family val="1"/>
        <charset val="136"/>
      </rPr>
      <t>數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</si>
  <si>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2-1-19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年地方檢察署再議案件辦理情形</t>
    </r>
    <phoneticPr fontId="6" type="noConversion"/>
  </si>
  <si>
    <r>
      <rPr>
        <sz val="12"/>
        <rFont val="新細明體"/>
        <family val="1"/>
        <charset val="136"/>
      </rPr>
      <t>再議件數</t>
    </r>
    <phoneticPr fontId="6" type="noConversion"/>
  </si>
  <si>
    <r>
      <rPr>
        <sz val="12"/>
        <color theme="1"/>
        <rFont val="新細明體"/>
        <family val="1"/>
        <charset val="136"/>
      </rPr>
      <t>送交上級檢察署檢察長後發回件數</t>
    </r>
    <phoneticPr fontId="6" type="noConversion"/>
  </si>
  <si>
    <r>
      <rPr>
        <sz val="12"/>
        <rFont val="新細明體"/>
        <family val="1"/>
        <charset val="136"/>
      </rPr>
      <t>終結件數</t>
    </r>
    <phoneticPr fontId="6" type="noConversion"/>
  </si>
  <si>
    <r>
      <rPr>
        <sz val="12"/>
        <rFont val="新細明體"/>
        <family val="1"/>
        <charset val="136"/>
      </rPr>
      <t>檢察署檢察長
送交上級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</si>
  <si>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再議案件送交上級檢察署檢察長後發回件數，若一案數名被告發回情形不同時，各情形按被告人數比例統計。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發回件數之其他包括撤回原處分已自訴、退回補資料、函查鑑定簽結、不合法簽結、逾期駁回、撤銷原處分及撤回告訴等。</t>
    </r>
    <phoneticPr fontId="6" type="noConversion"/>
  </si>
  <si>
    <t>新收</t>
    <phoneticPr fontId="6" type="noConversion"/>
  </si>
  <si>
    <r>
      <rPr>
        <sz val="12"/>
        <rFont val="新細明體"/>
        <family val="1"/>
        <charset val="136"/>
      </rPr>
      <t>終</t>
    </r>
    <r>
      <rPr>
        <sz val="12"/>
        <rFont val="新細明體"/>
        <family val="1"/>
        <charset val="136"/>
      </rPr>
      <t>結</t>
    </r>
    <phoneticPr fontId="6" type="noConversion"/>
  </si>
  <si>
    <t>年底未結</t>
    <phoneticPr fontId="6" type="noConversion"/>
  </si>
  <si>
    <t>公司法</t>
    <phoneticPr fontId="2" type="noConversion"/>
  </si>
  <si>
    <t>組織犯罪防制條例</t>
    <phoneticPr fontId="2" type="noConversion"/>
  </si>
  <si>
    <t>懲治盜匪條例</t>
    <phoneticPr fontId="2" type="noConversion"/>
  </si>
  <si>
    <t>件</t>
    <phoneticPr fontId="6" type="noConversion"/>
  </si>
  <si>
    <r>
      <t>103年</t>
    </r>
    <r>
      <rPr>
        <sz val="12"/>
        <rFont val="新細明體"/>
        <family val="1"/>
        <charset val="136"/>
      </rPr>
      <t/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</si>
  <si>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2-1-22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年地方檢察署偵查終結重大刑事案件經過時間</t>
    </r>
    <phoneticPr fontId="6" type="noConversion"/>
  </si>
  <si>
    <r>
      <rPr>
        <sz val="10"/>
        <rFont val="細明體"/>
        <family val="3"/>
        <charset val="136"/>
      </rPr>
      <t>說　　明：重大刑事案件係依法務部「檢察機關辦理重大刑事案件注意事項」（</t>
    </r>
    <r>
      <rPr>
        <sz val="10"/>
        <rFont val="Times New Roman"/>
        <family val="1"/>
      </rPr>
      <t>85</t>
    </r>
    <r>
      <rPr>
        <sz val="10"/>
        <rFont val="細明體"/>
        <family val="3"/>
        <charset val="136"/>
      </rPr>
      <t>年法檢決字第</t>
    </r>
    <r>
      <rPr>
        <sz val="10"/>
        <rFont val="Times New Roman"/>
        <family val="1"/>
      </rPr>
      <t>32117</t>
    </r>
    <r>
      <rPr>
        <sz val="10"/>
        <rFont val="細明體"/>
        <family val="3"/>
        <charset val="136"/>
      </rPr>
      <t>號）定義之罪名。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</si>
  <si>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 xml:space="preserve"> 272 </t>
    </r>
    <r>
      <rPr>
        <sz val="12"/>
        <rFont val="新細明體"/>
        <family val="1"/>
        <charset val="136"/>
      </rPr>
      <t>條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</si>
  <si>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2-1-23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年地方檢察署執行重大刑事案件裁判確定科刑罪名</t>
    </r>
    <phoneticPr fontId="6" type="noConversion"/>
  </si>
  <si>
    <t>說　　明：1. 重大刑事案件係依法務部「檢察機關辦理重大刑事案件注意事項」（85年法檢決字第32117號）定義之罪名。
　　　　　2. 其他重大刑事案件指其他嚴重危害國家社會法益、社會治安或經濟秩序之刑事案件。
　　　　　3. 刑法第272條（殺人罪）於108年5月29日修正前為第272條第1項。</t>
    <phoneticPr fontId="6" type="noConversion"/>
  </si>
  <si>
    <r>
      <rPr>
        <i/>
        <sz val="12"/>
        <rFont val="新細明體"/>
        <family val="1"/>
        <charset val="136"/>
      </rPr>
      <t>結構比</t>
    </r>
    <r>
      <rPr>
        <i/>
        <sz val="12"/>
        <rFont val="Times New Roman"/>
        <family val="1"/>
      </rPr>
      <t>(%)</t>
    </r>
  </si>
  <si>
    <r>
      <t>112</t>
    </r>
    <r>
      <rPr>
        <sz val="12"/>
        <rFont val="新細明體"/>
        <family val="1"/>
        <charset val="136"/>
      </rPr>
      <t>年</t>
    </r>
    <phoneticPr fontId="6" type="noConversion"/>
  </si>
  <si>
    <t>計</t>
    <phoneticPr fontId="2" type="noConversion"/>
  </si>
  <si>
    <t>起訴</t>
    <phoneticPr fontId="2" type="noConversion"/>
  </si>
  <si>
    <t>不起訴處分</t>
    <phoneticPr fontId="2" type="noConversion"/>
  </si>
  <si>
    <t>其他</t>
    <phoneticPr fontId="2" type="noConversion"/>
  </si>
  <si>
    <t>有罪</t>
    <phoneticPr fontId="2" type="noConversion"/>
  </si>
  <si>
    <t>無罪</t>
    <phoneticPr fontId="2" type="noConversion"/>
  </si>
  <si>
    <t>定罪率</t>
    <phoneticPr fontId="2" type="noConversion"/>
  </si>
  <si>
    <t>執行裁判確定</t>
    <phoneticPr fontId="65" type="noConversion"/>
  </si>
  <si>
    <t>電信網路詐欺</t>
    <phoneticPr fontId="2" type="noConversion"/>
  </si>
  <si>
    <t>單純提供人頭帳戶</t>
    <phoneticPr fontId="2" type="noConversion"/>
  </si>
  <si>
    <t>偵查終結</t>
    <phoneticPr fontId="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</si>
  <si>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電信網路詐欺案件與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年以前「電信詐欺恐嚇」項目相同，皆含以網路、電話、簡訊等方式進行詐欺、恐嚇之犯罪行為。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電信網路詐欺人數，</t>
    </r>
    <r>
      <rPr>
        <sz val="10"/>
        <rFont val="Times New Roman"/>
        <family val="1"/>
      </rPr>
      <t>103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105</t>
    </r>
    <r>
      <rPr>
        <sz val="10"/>
        <rFont val="新細明體"/>
        <family val="1"/>
        <charset val="136"/>
      </rPr>
      <t>年資料來源為「電信詐欺恐嚇案件統計分析」（司法官學院刑事政策與犯罪防治研究專刊第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期）、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110</t>
    </r>
    <r>
      <rPr>
        <sz val="10"/>
        <rFont val="新細明體"/>
        <family val="1"/>
        <charset val="136"/>
      </rPr>
      <t>年）、
　　　　　　</t>
    </r>
    <r>
      <rPr>
        <sz val="10"/>
        <rFont val="Times New Roman"/>
        <family val="1"/>
      </rPr>
      <t>107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年）、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年）。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單純提供人頭帳戶：為提供帳戶或手機門號給詐騙集團作為犯罪工具，無論自願或被騙提供均屬之，而未參與其他犯罪階段者。
　　　　　</t>
    </r>
    <r>
      <rPr>
        <sz val="10"/>
        <rFont val="Times New Roman"/>
        <family val="1"/>
      </rPr>
      <t>4</t>
    </r>
    <r>
      <rPr>
        <sz val="10"/>
        <color indexed="8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起訴包含通常程序提起公訴及聲請簡易判決處刑。
　　　　　</t>
    </r>
    <r>
      <rPr>
        <sz val="10"/>
        <rFont val="Times New Roman"/>
        <family val="1"/>
      </rPr>
      <t xml:space="preserve">5. </t>
    </r>
    <r>
      <rPr>
        <sz val="10"/>
        <rFont val="新細明體"/>
        <family val="1"/>
        <charset val="136"/>
      </rPr>
      <t>起訴率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</t>
    </r>
    <r>
      <rPr>
        <sz val="10"/>
        <rFont val="Times New Roman"/>
        <family val="1"/>
      </rPr>
      <t xml:space="preserve"> / </t>
    </r>
    <r>
      <rPr>
        <sz val="10"/>
        <rFont val="新細明體"/>
        <family val="1"/>
        <charset val="136"/>
      </rPr>
      <t>計（偵查終結）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；定罪率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有罪</t>
    </r>
    <r>
      <rPr>
        <sz val="10"/>
        <rFont val="Times New Roman"/>
        <family val="1"/>
      </rPr>
      <t xml:space="preserve"> /</t>
    </r>
    <r>
      <rPr>
        <sz val="10"/>
        <rFont val="新細明體"/>
        <family val="1"/>
        <charset val="136"/>
      </rPr>
      <t>（有罪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無罪）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。</t>
    </r>
    <phoneticPr fontId="6" type="noConversion"/>
  </si>
  <si>
    <t>單純車手</t>
    <phoneticPr fontId="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</si>
  <si>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電信網路詐欺案件與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年以前「電信詐欺恐嚇」項目相同，皆含以網路、電話、簡訊等方式進行詐欺、恐嚇之犯罪行為。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電信網路詐欺人數，</t>
    </r>
    <r>
      <rPr>
        <sz val="10"/>
        <rFont val="Times New Roman"/>
        <family val="1"/>
      </rPr>
      <t>103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105</t>
    </r>
    <r>
      <rPr>
        <sz val="10"/>
        <rFont val="新細明體"/>
        <family val="1"/>
        <charset val="136"/>
      </rPr>
      <t>年資料來源為「電信詐欺恐嚇案件統計分析」（司法官學院刑事政策與犯罪防治研究專刊第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期）、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110</t>
    </r>
    <r>
      <rPr>
        <sz val="10"/>
        <rFont val="新細明體"/>
        <family val="1"/>
        <charset val="136"/>
      </rPr>
      <t>年）、
　　　　　　</t>
    </r>
    <r>
      <rPr>
        <sz val="10"/>
        <rFont val="Times New Roman"/>
        <family val="1"/>
      </rPr>
      <t>107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年）、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年）。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單純車手：為詐騙集團中負責領取被害人交付款項者。
　　　　　</t>
    </r>
    <r>
      <rPr>
        <sz val="10"/>
        <rFont val="Times New Roman"/>
        <family val="1"/>
      </rPr>
      <t>4</t>
    </r>
    <r>
      <rPr>
        <sz val="10"/>
        <color indexed="8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起訴包含通常程序提起公訴及聲請簡易判決處刑。
　　　　　</t>
    </r>
    <r>
      <rPr>
        <sz val="10"/>
        <rFont val="Times New Roman"/>
        <family val="1"/>
      </rPr>
      <t xml:space="preserve">5. </t>
    </r>
    <r>
      <rPr>
        <sz val="10"/>
        <rFont val="新細明體"/>
        <family val="1"/>
        <charset val="136"/>
      </rPr>
      <t>起訴率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</t>
    </r>
    <r>
      <rPr>
        <sz val="10"/>
        <rFont val="Times New Roman"/>
        <family val="1"/>
      </rPr>
      <t xml:space="preserve"> / </t>
    </r>
    <r>
      <rPr>
        <sz val="10"/>
        <rFont val="新細明體"/>
        <family val="1"/>
        <charset val="136"/>
      </rPr>
      <t>計（偵查終結）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；定罪率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有罪</t>
    </r>
    <r>
      <rPr>
        <sz val="10"/>
        <rFont val="Times New Roman"/>
        <family val="1"/>
      </rPr>
      <t xml:space="preserve"> /</t>
    </r>
    <r>
      <rPr>
        <sz val="10"/>
        <rFont val="新細明體"/>
        <family val="1"/>
        <charset val="136"/>
      </rPr>
      <t>（有罪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無罪）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</si>
  <si>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1"/>
        <rFont val="新細明體"/>
        <family val="1"/>
        <charset val="136"/>
      </rPr>
      <t>平均每位檢察官每月新收偵查案件數</t>
    </r>
    <phoneticPr fontId="6" type="noConversion"/>
  </si>
  <si>
    <r>
      <rPr>
        <sz val="11"/>
        <rFont val="新細明體"/>
        <family val="1"/>
        <charset val="136"/>
      </rPr>
      <t>法院許可羈押比率（</t>
    </r>
    <r>
      <rPr>
        <sz val="11"/>
        <rFont val="Times New Roman"/>
        <family val="1"/>
      </rPr>
      <t>%</t>
    </r>
    <r>
      <rPr>
        <sz val="11"/>
        <rFont val="新細明體"/>
        <family val="1"/>
        <charset val="136"/>
      </rPr>
      <t>）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</si>
  <si>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為符合本表題旨，自本（</t>
    </r>
    <r>
      <rPr>
        <sz val="10"/>
        <rFont val="Times New Roman"/>
        <family val="1"/>
      </rPr>
      <t>113</t>
    </r>
    <r>
      <rPr>
        <sz val="10"/>
        <rFont val="新細明體"/>
        <family val="1"/>
        <charset val="136"/>
      </rPr>
      <t>）年變更「平均每位檢察官每日新收檢察案件數」為「平均每位檢察官每日新收偵查案件數」，
　　　　　　即排除偵查案件以外如公訴、執行等案件。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法院許可羈押比率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（法院裁定准許羈押人數</t>
    </r>
    <r>
      <rPr>
        <sz val="10"/>
        <rFont val="Times New Roman"/>
        <family val="1"/>
      </rPr>
      <t xml:space="preserve"> / </t>
    </r>
    <r>
      <rPr>
        <sz val="10"/>
        <rFont val="新細明體"/>
        <family val="1"/>
        <charset val="136"/>
      </rPr>
      <t>檢察官向法院聲請羈押人數）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定罪率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有罪人數</t>
    </r>
    <r>
      <rPr>
        <sz val="10"/>
        <rFont val="Times New Roman"/>
        <family val="1"/>
      </rPr>
      <t xml:space="preserve"> /</t>
    </r>
    <r>
      <rPr>
        <sz val="10"/>
        <rFont val="新細明體"/>
        <family val="1"/>
        <charset val="136"/>
      </rPr>
      <t>（有罪人數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無罪人數）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</si>
  <si>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說　　明︰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本表不含自訴案件。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其他項含行為不罰、易以訓誡及撤回等。</t>
    </r>
    <phoneticPr fontId="6" type="noConversion"/>
  </si>
  <si>
    <r>
      <rPr>
        <sz val="12"/>
        <rFont val="新細明體"/>
        <family val="1"/>
        <charset val="136"/>
      </rPr>
      <t>總計</t>
    </r>
    <phoneticPr fontId="2" type="noConversion"/>
  </si>
  <si>
    <r>
      <rPr>
        <sz val="12"/>
        <rFont val="新細明體"/>
        <family val="1"/>
        <charset val="136"/>
      </rPr>
      <t>科刑</t>
    </r>
    <phoneticPr fontId="2" type="noConversion"/>
  </si>
  <si>
    <r>
      <rPr>
        <sz val="12"/>
        <rFont val="新細明體"/>
        <family val="1"/>
        <charset val="136"/>
      </rPr>
      <t>免刑</t>
    </r>
    <phoneticPr fontId="2" type="noConversion"/>
  </si>
  <si>
    <r>
      <rPr>
        <sz val="12"/>
        <rFont val="新細明體"/>
        <family val="1"/>
        <charset val="136"/>
      </rPr>
      <t>無罪</t>
    </r>
    <phoneticPr fontId="2" type="noConversion"/>
  </si>
  <si>
    <r>
      <rPr>
        <sz val="12"/>
        <rFont val="新細明體"/>
        <family val="1"/>
        <charset val="136"/>
      </rPr>
      <t>免訴</t>
    </r>
    <phoneticPr fontId="2" type="noConversion"/>
  </si>
  <si>
    <r>
      <rPr>
        <sz val="12"/>
        <rFont val="新細明體"/>
        <family val="1"/>
        <charset val="136"/>
      </rPr>
      <t>其他</t>
    </r>
    <phoneticPr fontId="2" type="noConversion"/>
  </si>
  <si>
    <r>
      <t>103</t>
    </r>
    <r>
      <rPr>
        <sz val="11"/>
        <rFont val="新細明體"/>
        <family val="1"/>
        <charset val="136"/>
      </rPr>
      <t>年</t>
    </r>
    <phoneticPr fontId="16" type="noConversion"/>
  </si>
  <si>
    <t>合計</t>
    <phoneticPr fontId="6" type="noConversion"/>
  </si>
  <si>
    <r>
      <rPr>
        <sz val="12"/>
        <rFont val="新細明體"/>
        <family val="1"/>
        <charset val="136"/>
      </rPr>
      <t>合計</t>
    </r>
    <r>
      <rPr>
        <sz val="12"/>
        <rFont val="Times New Roman"/>
        <family val="1"/>
      </rPr>
      <t xml:space="preserve"> (1)</t>
    </r>
    <phoneticPr fontId="6" type="noConversion"/>
  </si>
  <si>
    <t>資料來源：法務部統計處。
說　　明：1. 裁判確定有罪人數之男女比率，係以有罪確定人數合計為計算依據。
　　　　　2. 本表裁判確定有罪人數合計，不含法人。</t>
    <phoneticPr fontId="6" type="noConversion"/>
  </si>
  <si>
    <t>說　　明：1. 本表總計人數含法人。
　　　　　2. 年齡不詳項如無男、女性資料，皆為法人。</t>
    <phoneticPr fontId="6" type="noConversion"/>
  </si>
  <si>
    <t>法人 / 不詳</t>
    <phoneticPr fontId="22" type="noConversion"/>
  </si>
  <si>
    <t>說　　明：本表總計人數含法人。</t>
    <phoneticPr fontId="6" type="noConversion"/>
  </si>
  <si>
    <r>
      <rPr>
        <sz val="12"/>
        <rFont val="新細明體"/>
        <family val="1"/>
        <charset val="136"/>
      </rPr>
      <t>被告應遵守指定支付對象及金額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</si>
  <si>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微軟正黑體"/>
        <family val="2"/>
        <charset val="136"/>
      </rPr>
      <t>「</t>
    </r>
    <r>
      <rPr>
        <sz val="10"/>
        <rFont val="新細明體"/>
        <family val="1"/>
        <charset val="136"/>
      </rPr>
      <t>被告應遵守指定支付對象及金額</t>
    </r>
    <r>
      <rPr>
        <sz val="10"/>
        <rFont val="微軟正黑體"/>
        <family val="2"/>
        <charset val="136"/>
      </rPr>
      <t>」</t>
    </r>
    <r>
      <rPr>
        <sz val="10"/>
        <rFont val="新細明體"/>
        <family val="1"/>
        <charset val="136"/>
      </rPr>
      <t>係指法院依刑事訴訟法第</t>
    </r>
    <r>
      <rPr>
        <sz val="10"/>
        <rFont val="Times New Roman"/>
        <family val="1"/>
      </rPr>
      <t>455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第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項第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款規定，判決被告向指定團體支付之金額。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依</t>
    </r>
    <r>
      <rPr>
        <sz val="10"/>
        <rFont val="Times New Roman"/>
        <family val="1"/>
      </rPr>
      <t>103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日修正公布刑事訴訟法第</t>
    </r>
    <r>
      <rPr>
        <sz val="10"/>
        <rFont val="Times New Roman"/>
        <family val="1"/>
      </rPr>
      <t>455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條文，認罪協商金之支付對象由公庫、公益團體及地方自治團體，
　　　　　　改僅限於公庫，尚未確定案件（如：上訴中）則仍依確定時點及原指定支付對象納入統計。</t>
    </r>
    <phoneticPr fontId="6" type="noConversion"/>
  </si>
  <si>
    <t>二年以下</t>
    <phoneticPr fontId="6" type="noConversion"/>
  </si>
  <si>
    <t>逾二年至三年以下</t>
    <phoneticPr fontId="6" type="noConversion"/>
  </si>
  <si>
    <t>逾三年至四年以下</t>
    <phoneticPr fontId="6" type="noConversion"/>
  </si>
  <si>
    <t>逾四年至五年以下</t>
    <phoneticPr fontId="6" type="noConversion"/>
  </si>
  <si>
    <r>
      <rPr>
        <sz val="14"/>
        <rFont val="新細明體"/>
        <family val="1"/>
        <charset val="136"/>
      </rPr>
      <t>科刑</t>
    </r>
    <phoneticPr fontId="22" type="noConversion"/>
  </si>
  <si>
    <r>
      <rPr>
        <sz val="10"/>
        <rFont val="新細明體"/>
        <family val="1"/>
        <charset val="136"/>
      </rPr>
      <t>資料來源：法務部統計處。</t>
    </r>
    <phoneticPr fontId="7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</si>
  <si>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2-2-10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年地方檢察署執行裁判確定情形</t>
    </r>
    <phoneticPr fontId="70" type="noConversion"/>
  </si>
  <si>
    <r>
      <rPr>
        <sz val="10"/>
        <rFont val="新細明體"/>
        <family val="1"/>
        <charset val="136"/>
      </rPr>
      <t>單位：人</t>
    </r>
    <phoneticPr fontId="70" type="noConversion"/>
  </si>
  <si>
    <r>
      <rPr>
        <sz val="14"/>
        <rFont val="新細明體"/>
        <family val="1"/>
        <charset val="136"/>
      </rPr>
      <t>總計</t>
    </r>
    <phoneticPr fontId="6" type="noConversion"/>
  </si>
  <si>
    <r>
      <rPr>
        <sz val="14"/>
        <rFont val="新細明體"/>
        <family val="1"/>
        <charset val="136"/>
      </rPr>
      <t>免刑</t>
    </r>
  </si>
  <si>
    <r>
      <rPr>
        <sz val="14"/>
        <rFont val="新細明體"/>
        <family val="1"/>
        <charset val="136"/>
      </rPr>
      <t>無罪</t>
    </r>
  </si>
  <si>
    <r>
      <rPr>
        <sz val="14"/>
        <rFont val="新細明體"/>
        <family val="1"/>
        <charset val="136"/>
      </rPr>
      <t>免訴</t>
    </r>
  </si>
  <si>
    <r>
      <rPr>
        <sz val="14"/>
        <rFont val="新細明體"/>
        <family val="1"/>
        <charset val="136"/>
      </rPr>
      <t>不受理</t>
    </r>
    <phoneticPr fontId="70" type="noConversion"/>
  </si>
  <si>
    <r>
      <rPr>
        <sz val="14"/>
        <rFont val="新細明體"/>
        <family val="1"/>
        <charset val="136"/>
      </rPr>
      <t>其他</t>
    </r>
  </si>
  <si>
    <r>
      <rPr>
        <sz val="14"/>
        <rFont val="新細明體"/>
        <family val="1"/>
        <charset val="136"/>
      </rPr>
      <t>死刑
（發還）</t>
    </r>
    <phoneticPr fontId="6" type="noConversion"/>
  </si>
  <si>
    <r>
      <rPr>
        <sz val="14"/>
        <rFont val="新細明體"/>
        <family val="1"/>
        <charset val="136"/>
      </rPr>
      <t>無期
徒刑</t>
    </r>
    <phoneticPr fontId="6" type="noConversion"/>
  </si>
  <si>
    <r>
      <rPr>
        <sz val="14"/>
        <rFont val="新細明體"/>
        <family val="1"/>
        <charset val="136"/>
      </rPr>
      <t>有期
徒刑</t>
    </r>
    <phoneticPr fontId="6" type="noConversion"/>
  </si>
  <si>
    <r>
      <rPr>
        <sz val="14"/>
        <rFont val="新細明體"/>
        <family val="1"/>
        <charset val="136"/>
      </rPr>
      <t>拘役</t>
    </r>
    <phoneticPr fontId="6" type="noConversion"/>
  </si>
  <si>
    <r>
      <rPr>
        <sz val="14"/>
        <rFont val="新細明體"/>
        <family val="1"/>
        <charset val="136"/>
      </rPr>
      <t>罰金</t>
    </r>
    <phoneticPr fontId="6" type="noConversion"/>
  </si>
  <si>
    <r>
      <t>104</t>
    </r>
    <r>
      <rPr>
        <sz val="12"/>
        <rFont val="新細明體"/>
        <family val="1"/>
        <charset val="136"/>
      </rPr>
      <t>年</t>
    </r>
    <phoneticPr fontId="16" type="noConversion"/>
  </si>
  <si>
    <r>
      <t>105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</si>
  <si>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106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</si>
  <si>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107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</si>
  <si>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108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</si>
  <si>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109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</si>
  <si>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110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</si>
  <si>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111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</si>
  <si>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112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</si>
  <si>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死刑人數係法院判決確定移送檢察機關執行後所發還案件資料，與實際執行數有時間差距。詳確資料參閱監獄受刑人死刑之宣告或死刑執行人數。</t>
    </r>
    <r>
      <rPr>
        <sz val="10"/>
        <rFont val="Times New Roman"/>
        <family val="1"/>
      </rPr>
      <t/>
    </r>
    <phoneticPr fontId="70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</si>
  <si>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其他項包括自訴駁回、管轄錯誤、行為不罰、易以訓誡及撤回等。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</si>
  <si>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2-3-3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年地方檢察署已執行有期徒刑刑名</t>
    </r>
    <phoneticPr fontId="6" type="noConversion"/>
  </si>
  <si>
    <t>十年以上十五年未滿</t>
    <phoneticPr fontId="6" type="noConversion"/>
  </si>
  <si>
    <t>總            計</t>
  </si>
  <si>
    <t>繳納罰金</t>
  </si>
  <si>
    <t>易服勞役</t>
  </si>
  <si>
    <t>易服社會勞動</t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</si>
  <si>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年地方檢察署已執行罰金人數</t>
    </r>
    <phoneticPr fontId="6" type="noConversion"/>
  </si>
  <si>
    <t>監護</t>
  </si>
  <si>
    <t>總計</t>
    <phoneticPr fontId="2" type="noConversion"/>
  </si>
  <si>
    <t>說　　明：1. 本表不含假釋中付保護管束、停止強制工作付保護管束及刑後強制治療等案件。
　　　　　2. 110年12月10日司法院釋字第812號解釋宣告強制工作處分違憲，嗣後即無該類保安處分人數。
　　　　　3. 刑法第91條之1自112年7月1日修正施行後，經檢察機關向法院聲請裁定強制治療期間之案件，以「執保療」字換發指揮書，
　　　　　　致強制治療人數增加。</t>
    <phoneticPr fontId="1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</si>
  <si>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本表金額，係指執行法院判決確定全部案件犯罪所得沒收、追徵、追繳及抵償金額總計。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本表第三人資料，自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8</t>
    </r>
    <r>
      <rPr>
        <sz val="10"/>
        <rFont val="新細明體"/>
        <family val="1"/>
        <charset val="136"/>
      </rPr>
      <t>月始建置蒐集，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年以前資料請參閱往年本書同表。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本表單位為新臺幣萬元，因尾數採四捨五入計算，故細項之和與其總數間偶有些微差異。</t>
    </r>
    <r>
      <rPr>
        <sz val="10"/>
        <rFont val="Times New Roman"/>
        <family val="1"/>
      </rPr>
      <t xml:space="preserve">
</t>
    </r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>4. 105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日沒收新制實施後，追討犯罪所得執行方式除沒收外，以追徵為沒收之替代手段。</t>
    </r>
    <phoneticPr fontId="6" type="noConversion"/>
  </si>
  <si>
    <t>-</t>
    <phoneticPr fontId="16" type="noConversion"/>
  </si>
  <si>
    <t>跟蹤騷擾防制法</t>
    <phoneticPr fontId="2" type="noConversion"/>
  </si>
  <si>
    <t>其他</t>
    <phoneticPr fontId="2" type="noConversion"/>
  </si>
  <si>
    <t>殺人罪</t>
    <phoneticPr fontId="2" type="noConversion"/>
  </si>
  <si>
    <t>妨害性隱私及不實性影像罪</t>
    <phoneticPr fontId="2" type="noConversion"/>
  </si>
  <si>
    <r>
      <t>108</t>
    </r>
    <r>
      <rPr>
        <sz val="12"/>
        <rFont val="新細明體"/>
        <family val="1"/>
        <charset val="136"/>
      </rPr>
      <t>年</t>
    </r>
    <phoneticPr fontId="32" type="noConversion"/>
  </si>
  <si>
    <r>
      <t>110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2" type="noConversion"/>
  </si>
  <si>
    <t>菸酒管理法</t>
    <phoneticPr fontId="2" type="noConversion"/>
  </si>
  <si>
    <t>跟蹤騷擾防制法</t>
    <phoneticPr fontId="2" type="noConversion"/>
  </si>
  <si>
    <t>其他</t>
    <phoneticPr fontId="2" type="noConversion"/>
  </si>
  <si>
    <t>其他妨害性自主罪</t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</si>
  <si>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本表總計人數含法人。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本表傷害罪不含重傷罪、妨害性自主罪不含強制性交罪、殺人罪不含過失致死。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</si>
  <si>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新細明體"/>
        <family val="1"/>
        <charset val="136"/>
      </rPr>
      <t>本表傷害罪不含重傷罪、妨害性自主罪不含強制性交罪、殺人罪不含過失致死。</t>
    </r>
    <phoneticPr fontId="6" type="noConversion"/>
  </si>
  <si>
    <t>總計</t>
    <phoneticPr fontId="2" type="noConversion"/>
  </si>
  <si>
    <t>其他毒品犯罪</t>
  </si>
  <si>
    <t>其他毒品犯罪</t>
    <phoneticPr fontId="2" type="noConversion"/>
  </si>
  <si>
    <t>其他公共危險罪</t>
    <phoneticPr fontId="2" type="noConversion"/>
  </si>
  <si>
    <t>懲治盜匪條例</t>
  </si>
  <si>
    <t>其他傷害罪</t>
  </si>
  <si>
    <t>商業會計法</t>
  </si>
  <si>
    <t>陸海空軍刑法</t>
  </si>
  <si>
    <t>單位：人</t>
    <phoneticPr fontId="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</si>
  <si>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強制性交罪係指刑法妨害性自主罪章第</t>
    </r>
    <r>
      <rPr>
        <sz val="10"/>
        <rFont val="Times New Roman"/>
        <family val="1"/>
      </rPr>
      <t>221</t>
    </r>
    <r>
      <rPr>
        <sz val="10"/>
        <rFont val="新細明體"/>
        <family val="1"/>
        <charset val="136"/>
      </rPr>
      <t>條、第</t>
    </r>
    <r>
      <rPr>
        <sz val="10"/>
        <rFont val="Times New Roman"/>
        <family val="1"/>
      </rPr>
      <t>222</t>
    </r>
    <r>
      <rPr>
        <sz val="10"/>
        <rFont val="新細明體"/>
        <family val="1"/>
        <charset val="136"/>
      </rPr>
      <t>條、第</t>
    </r>
    <r>
      <rPr>
        <sz val="10"/>
        <rFont val="Times New Roman"/>
        <family val="1"/>
      </rPr>
      <t>225</t>
    </r>
    <r>
      <rPr>
        <sz val="10"/>
        <rFont val="新細明體"/>
        <family val="1"/>
        <charset val="136"/>
      </rPr>
      <t>條第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項及第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項、第</t>
    </r>
    <r>
      <rPr>
        <sz val="10"/>
        <rFont val="Times New Roman"/>
        <family val="1"/>
      </rPr>
      <t>226</t>
    </r>
    <r>
      <rPr>
        <sz val="10"/>
        <rFont val="新細明體"/>
        <family val="1"/>
        <charset val="136"/>
      </rPr>
      <t>條、第</t>
    </r>
    <r>
      <rPr>
        <sz val="10"/>
        <rFont val="Times New Roman"/>
        <family val="1"/>
      </rPr>
      <t>226</t>
    </r>
    <r>
      <rPr>
        <sz val="10"/>
        <rFont val="新細明體"/>
        <family val="1"/>
        <charset val="136"/>
      </rPr>
      <t>條之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海盜罪無收容人數。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殺人罪不含過失致死；其他傷害罪不含重傷罪；其他妨害性自主罪項不含強制性交罪。
　　　　　</t>
    </r>
    <r>
      <rPr>
        <sz val="10"/>
        <rFont val="Times New Roman"/>
        <family val="1"/>
      </rPr>
      <t xml:space="preserve">4. </t>
    </r>
    <r>
      <rPr>
        <sz val="10"/>
        <rFont val="新細明體"/>
        <family val="1"/>
        <charset val="136"/>
      </rPr>
      <t>毒品危害防制條例項，含毒品危害防制條例，與該條例在</t>
    </r>
    <r>
      <rPr>
        <sz val="10"/>
        <rFont val="Times New Roman"/>
        <family val="1"/>
      </rPr>
      <t>87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20</t>
    </r>
    <r>
      <rPr>
        <sz val="10"/>
        <rFont val="新細明體"/>
        <family val="1"/>
        <charset val="136"/>
      </rPr>
      <t>日修正施行前的肅清煙毒條例、麻醉藥品管理條例人數。</t>
    </r>
    <phoneticPr fontId="6" type="noConversion"/>
  </si>
  <si>
    <t>男性</t>
    <phoneticPr fontId="2" type="noConversion"/>
  </si>
  <si>
    <t>女性</t>
    <phoneticPr fontId="2" type="noConversion"/>
  </si>
  <si>
    <t>施用</t>
  </si>
  <si>
    <t>暴力犯罪</t>
  </si>
  <si>
    <r>
      <rPr>
        <sz val="15"/>
        <rFont val="細明體"/>
        <family val="3"/>
        <charset val="136"/>
      </rPr>
      <t>表</t>
    </r>
    <r>
      <rPr>
        <sz val="15"/>
        <rFont val="Times New Roman"/>
        <family val="3"/>
        <charset val="136"/>
      </rPr>
      <t>2-4-6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3"/>
        <charset val="136"/>
      </rPr>
      <t>10</t>
    </r>
    <r>
      <rPr>
        <sz val="15"/>
        <rFont val="細明體"/>
        <family val="3"/>
        <charset val="136"/>
      </rPr>
      <t>年監獄新入監受刑人罪名</t>
    </r>
    <phoneticPr fontId="2" type="noConversion"/>
  </si>
  <si>
    <r>
      <t>20</t>
    </r>
    <r>
      <rPr>
        <sz val="12"/>
        <rFont val="PMingLiU"/>
        <family val="1"/>
        <charset val="136"/>
      </rPr>
      <t>歲以上</t>
    </r>
    <r>
      <rPr>
        <sz val="12"/>
        <rFont val="Times New Roman"/>
        <family val="1"/>
      </rPr>
      <t>30</t>
    </r>
    <r>
      <rPr>
        <sz val="12"/>
        <rFont val="PMingLiU"/>
        <family val="1"/>
        <charset val="136"/>
      </rPr>
      <t>歲未滿</t>
    </r>
    <phoneticPr fontId="2" type="noConversion"/>
  </si>
  <si>
    <r>
      <t>30</t>
    </r>
    <r>
      <rPr>
        <sz val="12"/>
        <rFont val="PMingLiU"/>
        <family val="1"/>
        <charset val="136"/>
      </rPr>
      <t>歲以上</t>
    </r>
    <r>
      <rPr>
        <sz val="12"/>
        <rFont val="Times New Roman"/>
        <family val="1"/>
      </rPr>
      <t>40</t>
    </r>
    <r>
      <rPr>
        <sz val="12"/>
        <rFont val="PMingLiU"/>
        <family val="1"/>
        <charset val="136"/>
      </rPr>
      <t>歲未滿</t>
    </r>
    <phoneticPr fontId="2" type="noConversion"/>
  </si>
  <si>
    <r>
      <t>40</t>
    </r>
    <r>
      <rPr>
        <sz val="12"/>
        <rFont val="細明體"/>
        <family val="3"/>
        <charset val="136"/>
      </rPr>
      <t>歲以上</t>
    </r>
    <r>
      <rPr>
        <sz val="12"/>
        <rFont val="Times New Roman"/>
        <family val="1"/>
      </rPr>
      <t>50</t>
    </r>
    <r>
      <rPr>
        <sz val="12"/>
        <rFont val="細明體"/>
        <family val="3"/>
        <charset val="136"/>
      </rPr>
      <t>歲未滿</t>
    </r>
    <phoneticPr fontId="2" type="noConversion"/>
  </si>
  <si>
    <r>
      <t>50</t>
    </r>
    <r>
      <rPr>
        <sz val="12"/>
        <rFont val="細明體"/>
        <family val="3"/>
        <charset val="136"/>
      </rPr>
      <t>歲以上</t>
    </r>
    <r>
      <rPr>
        <sz val="12"/>
        <rFont val="Times New Roman"/>
        <family val="1"/>
      </rPr>
      <t>60</t>
    </r>
    <r>
      <rPr>
        <sz val="12"/>
        <rFont val="細明體"/>
        <family val="3"/>
        <charset val="136"/>
      </rPr>
      <t>歲未滿</t>
    </r>
    <phoneticPr fontId="2" type="noConversion"/>
  </si>
  <si>
    <r>
      <t>60</t>
    </r>
    <r>
      <rPr>
        <sz val="12"/>
        <rFont val="細明體"/>
        <family val="3"/>
        <charset val="136"/>
      </rPr>
      <t>歲以上</t>
    </r>
    <r>
      <rPr>
        <sz val="12"/>
        <rFont val="Times New Roman"/>
        <family val="1"/>
      </rPr>
      <t>70</t>
    </r>
    <r>
      <rPr>
        <sz val="12"/>
        <rFont val="細明體"/>
        <family val="3"/>
        <charset val="136"/>
      </rPr>
      <t>歲未滿</t>
    </r>
    <phoneticPr fontId="2" type="noConversion"/>
  </si>
  <si>
    <r>
      <t>70</t>
    </r>
    <r>
      <rPr>
        <sz val="12"/>
        <rFont val="細明體"/>
        <family val="3"/>
        <charset val="136"/>
      </rPr>
      <t>歲以上</t>
    </r>
    <r>
      <rPr>
        <sz val="12"/>
        <rFont val="Times New Roman"/>
        <family val="1"/>
      </rPr>
      <t>80</t>
    </r>
    <r>
      <rPr>
        <sz val="12"/>
        <rFont val="細明體"/>
        <family val="3"/>
        <charset val="136"/>
      </rPr>
      <t>歲未滿</t>
    </r>
    <phoneticPr fontId="2" type="noConversion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</si>
  <si>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</si>
  <si>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</si>
  <si>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</si>
  <si>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</si>
  <si>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</si>
  <si>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</si>
  <si>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</si>
  <si>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</si>
  <si>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</si>
  <si>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</si>
  <si>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</si>
  <si>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</si>
  <si>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</si>
  <si>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</si>
  <si>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</si>
  <si>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</si>
  <si>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</si>
  <si>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</si>
  <si>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</si>
  <si>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</si>
  <si>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</si>
  <si>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…</t>
  </si>
  <si>
    <t>103</t>
    <phoneticPr fontId="16" type="noConversion"/>
  </si>
  <si>
    <t>人</t>
    <phoneticPr fontId="2" type="noConversion"/>
  </si>
  <si>
    <t>%</t>
    <phoneticPr fontId="2" type="noConversion"/>
  </si>
  <si>
    <t>偽造文書
印文罪</t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</si>
  <si>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2-4-7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年監獄新入監受刑人刑名</t>
    </r>
    <phoneticPr fontId="6" type="noConversion"/>
  </si>
  <si>
    <r>
      <rPr>
        <sz val="10"/>
        <rFont val="細明體"/>
        <family val="3"/>
        <charset val="136"/>
      </rPr>
      <t>資料來源：法務部統計處。
說　　明：</t>
    </r>
    <r>
      <rPr>
        <sz val="10"/>
        <rFont val="Times New Roman"/>
        <family val="1"/>
      </rPr>
      <t xml:space="preserve">1. </t>
    </r>
    <r>
      <rPr>
        <sz val="10"/>
        <rFont val="細明體"/>
        <family val="3"/>
        <charset val="136"/>
      </rPr>
      <t>新入監受刑人宣告刑刑名以最重罪之宣告刑刑名統計。
　　　　　</t>
    </r>
    <r>
      <rPr>
        <sz val="10"/>
        <rFont val="Times New Roman"/>
        <family val="1"/>
      </rPr>
      <t xml:space="preserve">2. </t>
    </r>
    <r>
      <rPr>
        <sz val="10"/>
        <rFont val="細明體"/>
        <family val="3"/>
        <charset val="136"/>
      </rPr>
      <t>本表總計含「死刑」項，惟該項是指當年度已執行死刑之人數。</t>
    </r>
    <phoneticPr fontId="2" type="noConversion"/>
  </si>
  <si>
    <t>在監受刑人應執行刑刑名</t>
    <phoneticPr fontId="6" type="noConversion"/>
  </si>
  <si>
    <r>
      <rPr>
        <sz val="10"/>
        <rFont val="細明體"/>
        <family val="3"/>
        <charset val="136"/>
      </rPr>
      <t>資料來源：法務部統計處。
說　　明：</t>
    </r>
    <r>
      <rPr>
        <sz val="10"/>
        <rFont val="Times New Roman"/>
        <family val="1"/>
      </rPr>
      <t xml:space="preserve">1. </t>
    </r>
    <r>
      <rPr>
        <sz val="10"/>
        <rFont val="細明體"/>
        <family val="3"/>
        <charset val="136"/>
      </rPr>
      <t>在監受刑人應執行刑刑名，乃受刑人觸犯數罪經法院分別判處先後確定，由法官裁判合併定應接受執行之刑期統計。
　　　　　</t>
    </r>
    <r>
      <rPr>
        <sz val="10"/>
        <rFont val="Times New Roman"/>
        <family val="1"/>
      </rPr>
      <t xml:space="preserve">2. </t>
    </r>
    <r>
      <rPr>
        <sz val="10"/>
        <rFont val="細明體"/>
        <family val="3"/>
        <charset val="136"/>
      </rPr>
      <t>本表「死刑」項，是指當年度已執行死刑之人數。</t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</si>
  <si>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2-4-8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年監獄在監受刑人刑名</t>
    </r>
    <phoneticPr fontId="6" type="noConversion"/>
  </si>
  <si>
    <t>違反保護管束情節重大</t>
    <phoneticPr fontId="16" type="noConversion"/>
  </si>
  <si>
    <r>
      <rPr>
        <sz val="12"/>
        <rFont val="新細明體"/>
        <family val="1"/>
        <charset val="136"/>
      </rPr>
      <t>假釋中更犯罪</t>
    </r>
    <phoneticPr fontId="16" type="noConversion"/>
  </si>
  <si>
    <r>
      <rPr>
        <sz val="12"/>
        <rFont val="新細明體"/>
        <family val="1"/>
        <charset val="136"/>
      </rPr>
      <t>人</t>
    </r>
    <phoneticPr fontId="16" type="noConversion"/>
  </si>
  <si>
    <t>資料提供：法務部統計處。</t>
    <phoneticPr fontId="32" type="noConversion"/>
  </si>
  <si>
    <r>
      <rPr>
        <sz val="14"/>
        <rFont val="新細明體"/>
        <family val="1"/>
        <charset val="136"/>
      </rPr>
      <t>表</t>
    </r>
    <r>
      <rPr>
        <sz val="14"/>
        <rFont val="Times New Roman"/>
        <family val="1"/>
      </rPr>
      <t>2-4-10</t>
    </r>
    <r>
      <rPr>
        <sz val="14"/>
        <rFont val="新細明體"/>
        <family val="1"/>
        <charset val="136"/>
      </rPr>
      <t>　近</t>
    </r>
    <r>
      <rPr>
        <sz val="14"/>
        <rFont val="Times New Roman"/>
        <family val="1"/>
      </rPr>
      <t>10</t>
    </r>
    <r>
      <rPr>
        <sz val="14"/>
        <rFont val="新細明體"/>
        <family val="1"/>
        <charset val="136"/>
      </rPr>
      <t>年監獄假釋出獄受刑人撤銷假釋情形</t>
    </r>
    <phoneticPr fontId="32" type="noConversion"/>
  </si>
  <si>
    <t>實際出獄人數</t>
    <phoneticPr fontId="2" type="noConversion"/>
  </si>
  <si>
    <t>假釋出獄</t>
    <phoneticPr fontId="2" type="noConversion"/>
  </si>
  <si>
    <t>人</t>
    <phoneticPr fontId="2" type="noConversion"/>
  </si>
  <si>
    <t>%</t>
    <phoneticPr fontId="2" type="noConversion"/>
  </si>
  <si>
    <r>
      <t>104年</t>
    </r>
    <r>
      <rPr>
        <sz val="12"/>
        <rFont val="新細明體"/>
        <family val="1"/>
        <charset val="136"/>
      </rPr>
      <t/>
    </r>
    <phoneticPr fontId="2" type="noConversion"/>
  </si>
  <si>
    <t>撤銷假釋</t>
    <phoneticPr fontId="16" type="noConversion"/>
  </si>
  <si>
    <t>資料來源：法務部統計處（實際出獄人數部分）、法務部矯正署。</t>
    <phoneticPr fontId="6" type="noConversion"/>
  </si>
  <si>
    <r>
      <rPr>
        <sz val="12"/>
        <rFont val="細明體"/>
        <family val="3"/>
        <charset val="136"/>
      </rPr>
      <t>截至</t>
    </r>
    <r>
      <rPr>
        <sz val="12"/>
        <rFont val="Times New Roman"/>
        <family val="1"/>
      </rPr>
      <t>112</t>
    </r>
    <r>
      <rPr>
        <sz val="12"/>
        <rFont val="細明體"/>
        <family val="3"/>
        <charset val="136"/>
      </rPr>
      <t>年底</t>
    </r>
    <phoneticPr fontId="1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</si>
  <si>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本表再犯人數為受刑人出獄後，於追蹤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年期間內再犯罪，且經檢察官偵查終結後，已起訴及受有罪確定，或經緩起訴、
　　　　　　職權不起訴處分確定。惟</t>
    </r>
    <r>
      <rPr>
        <sz val="10"/>
        <rFont val="Times New Roman"/>
        <family val="1"/>
      </rPr>
      <t>*</t>
    </r>
    <r>
      <rPr>
        <sz val="10"/>
        <rFont val="新細明體"/>
        <family val="1"/>
        <charset val="136"/>
      </rPr>
      <t>年度之追蹤期間距統計截止日即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年底前，尚未達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年。
　　　　　</t>
    </r>
    <r>
      <rPr>
        <sz val="10"/>
        <rFont val="Times New Roman"/>
        <family val="1"/>
      </rPr>
      <t>2.</t>
    </r>
    <r>
      <rPr>
        <sz val="10"/>
        <rFont val="新細明體"/>
        <family val="1"/>
        <charset val="136"/>
      </rPr>
      <t>「再犯經過時間」係指自出獄日至偵查案件新收分案日之時間。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本表假釋出獄再犯，包含假釋期間再犯及假釋期滿再犯。</t>
    </r>
    <phoneticPr fontId="32" type="noConversion"/>
  </si>
  <si>
    <r>
      <rPr>
        <sz val="12"/>
        <rFont val="新細明體"/>
        <family val="1"/>
        <charset val="136"/>
      </rPr>
      <t>出獄總計</t>
    </r>
    <phoneticPr fontId="2" type="noConversion"/>
  </si>
  <si>
    <r>
      <rPr>
        <sz val="12"/>
        <rFont val="新細明體"/>
        <family val="1"/>
        <charset val="136"/>
      </rPr>
      <t>合計</t>
    </r>
    <phoneticPr fontId="32" type="noConversion"/>
  </si>
  <si>
    <r>
      <rPr>
        <sz val="12"/>
        <rFont val="新細明體"/>
        <family val="1"/>
        <charset val="136"/>
      </rPr>
      <t>逾六月一年未滿</t>
    </r>
    <phoneticPr fontId="32" type="noConversion"/>
  </si>
  <si>
    <r>
      <rPr>
        <sz val="12"/>
        <rFont val="新細明體"/>
        <family val="1"/>
        <charset val="136"/>
      </rPr>
      <t>一年以上二年未滿</t>
    </r>
    <phoneticPr fontId="32" type="noConversion"/>
  </si>
  <si>
    <r>
      <rPr>
        <sz val="12"/>
        <rFont val="細明體"/>
        <family val="3"/>
        <charset val="136"/>
      </rPr>
      <t>人</t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</si>
  <si>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2-4-11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年監獄受刑人實際出獄人數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</si>
  <si>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2-4-12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年受刑人出獄後再犯罪情形</t>
    </r>
    <phoneticPr fontId="32" type="noConversion"/>
  </si>
  <si>
    <r>
      <t>111</t>
    </r>
    <r>
      <rPr>
        <sz val="12"/>
        <color theme="0" tint="-0.499984740745262"/>
        <rFont val="細明體"/>
        <family val="3"/>
        <charset val="136"/>
      </rPr>
      <t>年</t>
    </r>
    <r>
      <rPr>
        <sz val="12"/>
        <color theme="0" tint="-0.499984740745262"/>
        <rFont val="Times New Roman"/>
        <family val="1"/>
      </rPr>
      <t>*</t>
    </r>
    <phoneticPr fontId="2" type="noConversion"/>
  </si>
  <si>
    <r>
      <rPr>
        <sz val="12"/>
        <color theme="0" tint="-0.499984740745262"/>
        <rFont val="新細明體"/>
        <family val="1"/>
        <charset val="136"/>
      </rPr>
      <t>執行完畢</t>
    </r>
    <phoneticPr fontId="6" type="noConversion"/>
  </si>
  <si>
    <r>
      <rPr>
        <sz val="12"/>
        <color theme="0" tint="-0.499984740745262"/>
        <rFont val="新細明體"/>
        <family val="1"/>
        <charset val="136"/>
      </rPr>
      <t>假釋出獄</t>
    </r>
    <phoneticPr fontId="6" type="noConversion"/>
  </si>
  <si>
    <r>
      <t>112</t>
    </r>
    <r>
      <rPr>
        <sz val="12"/>
        <color theme="0" tint="-0.499984740745262"/>
        <rFont val="PMingLiU"/>
        <family val="1"/>
        <charset val="136"/>
      </rPr>
      <t>年</t>
    </r>
    <r>
      <rPr>
        <sz val="12"/>
        <color theme="0" tint="-0.499984740745262"/>
        <rFont val="Times New Roman"/>
        <family val="1"/>
      </rPr>
      <t>*</t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</si>
  <si>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2-4-13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年新入所受觀察勒戒人數</t>
    </r>
    <phoneticPr fontId="6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</si>
  <si>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2-4-14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年新入所受戒治人人數</t>
    </r>
    <phoneticPr fontId="6" type="noConversion"/>
  </si>
  <si>
    <r>
      <rPr>
        <sz val="10"/>
        <color theme="1"/>
        <rFont val="新細明體"/>
        <family val="1"/>
        <charset val="136"/>
      </rPr>
      <t>資料來源：法務部統計處。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終結情形「期滿疑似再犯」項，自</t>
    </r>
    <r>
      <rPr>
        <sz val="10"/>
        <color theme="1"/>
        <rFont val="Times New Roman"/>
        <family val="1"/>
      </rPr>
      <t>105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月從撤銷項下分出。</t>
    </r>
    <r>
      <rPr>
        <sz val="10"/>
        <color theme="1"/>
        <rFont val="Times New Roman"/>
        <family val="1"/>
      </rPr>
      <t>105</t>
    </r>
    <r>
      <rPr>
        <sz val="10"/>
        <color theme="1"/>
        <rFont val="新細明體"/>
        <family val="1"/>
        <charset val="136"/>
      </rPr>
      <t>年至</t>
    </r>
    <r>
      <rPr>
        <sz val="10"/>
        <color theme="1"/>
        <rFont val="Times New Roman"/>
        <family val="1"/>
      </rPr>
      <t>112</t>
    </r>
    <r>
      <rPr>
        <sz val="10"/>
        <color theme="1"/>
        <rFont val="新細明體"/>
        <family val="1"/>
        <charset val="136"/>
      </rPr>
      <t>年期滿疑似再犯件數各為</t>
    </r>
    <r>
      <rPr>
        <sz val="10"/>
        <color theme="1"/>
        <rFont val="Times New Roman"/>
        <family val="1"/>
      </rPr>
      <t>595</t>
    </r>
    <r>
      <rPr>
        <sz val="10"/>
        <color theme="1"/>
        <rFont val="新細明體"/>
        <family val="1"/>
        <charset val="136"/>
      </rPr>
      <t>件、</t>
    </r>
    <r>
      <rPr>
        <sz val="10"/>
        <color theme="1"/>
        <rFont val="Times New Roman"/>
        <family val="1"/>
      </rPr>
      <t>1,140</t>
    </r>
    <r>
      <rPr>
        <sz val="10"/>
        <color theme="1"/>
        <rFont val="新細明體"/>
        <family val="1"/>
        <charset val="136"/>
      </rPr>
      <t>件、</t>
    </r>
    <r>
      <rPr>
        <sz val="10"/>
        <color theme="1"/>
        <rFont val="Times New Roman"/>
        <family val="1"/>
      </rPr>
      <t>1,268</t>
    </r>
    <r>
      <rPr>
        <sz val="10"/>
        <color theme="1"/>
        <rFont val="新細明體"/>
        <family val="1"/>
        <charset val="136"/>
      </rPr>
      <t>件、</t>
    </r>
    <r>
      <rPr>
        <sz val="10"/>
        <color theme="1"/>
        <rFont val="Times New Roman"/>
        <family val="1"/>
      </rPr>
      <t>1,165</t>
    </r>
    <r>
      <rPr>
        <sz val="10"/>
        <color theme="1"/>
        <rFont val="新細明體"/>
        <family val="1"/>
        <charset val="136"/>
      </rPr>
      <t>件、</t>
    </r>
    <r>
      <rPr>
        <sz val="10"/>
        <color theme="1"/>
        <rFont val="Times New Roman"/>
        <family val="1"/>
      </rPr>
      <t>1,120</t>
    </r>
    <r>
      <rPr>
        <sz val="10"/>
        <color theme="1"/>
        <rFont val="新細明體"/>
        <family val="1"/>
        <charset val="136"/>
      </rPr>
      <t>件、</t>
    </r>
    <r>
      <rPr>
        <sz val="10"/>
        <color theme="1"/>
        <rFont val="Times New Roman"/>
        <family val="1"/>
      </rPr>
      <t>1,123</t>
    </r>
    <r>
      <rPr>
        <sz val="10"/>
        <color theme="1"/>
        <rFont val="新細明體"/>
        <family val="1"/>
        <charset val="136"/>
      </rPr>
      <t>件、1,085件、932件。
　　　　　2. 終結件數及假釋、緩刑付保護管束總計，另有其他項含：停止強制工作付保護管束、保護管束代監護、保護管束代禁戒處分、保護管束代強制工作。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</si>
  <si>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2-4-15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年地方檢察署保護管束案件收結情形</t>
    </r>
    <phoneticPr fontId="46" type="noConversion"/>
  </si>
  <si>
    <r>
      <rPr>
        <sz val="14"/>
        <rFont val="新細明體"/>
        <family val="1"/>
        <charset val="136"/>
      </rPr>
      <t>表</t>
    </r>
    <r>
      <rPr>
        <sz val="14"/>
        <rFont val="Times New Roman"/>
        <family val="1"/>
      </rPr>
      <t>2-4-16</t>
    </r>
    <r>
      <rPr>
        <sz val="14"/>
        <rFont val="新細明體"/>
        <family val="1"/>
        <charset val="136"/>
      </rPr>
      <t>　近</t>
    </r>
    <r>
      <rPr>
        <sz val="14"/>
        <rFont val="Times New Roman"/>
        <family val="1"/>
      </rPr>
      <t>10</t>
    </r>
    <r>
      <rPr>
        <sz val="14"/>
        <rFont val="新細明體"/>
        <family val="1"/>
        <charset val="136"/>
      </rPr>
      <t>年地方檢察署保護管束案件執行與輔導情形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</si>
  <si>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2-4-17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年地方檢察署附條件緩刑之社區處遇案件收結情形</t>
    </r>
    <phoneticPr fontId="16" type="noConversion"/>
  </si>
  <si>
    <r>
      <rPr>
        <sz val="14"/>
        <rFont val="新細明體"/>
        <family val="1"/>
        <charset val="136"/>
      </rPr>
      <t>表</t>
    </r>
    <r>
      <rPr>
        <sz val="14"/>
        <rFont val="Times New Roman"/>
        <family val="1"/>
      </rPr>
      <t>2-4-18</t>
    </r>
    <r>
      <rPr>
        <sz val="14"/>
        <rFont val="新細明體"/>
        <family val="1"/>
        <charset val="136"/>
      </rPr>
      <t>　近</t>
    </r>
    <r>
      <rPr>
        <sz val="14"/>
        <rFont val="Times New Roman"/>
        <family val="1"/>
      </rPr>
      <t>10</t>
    </r>
    <r>
      <rPr>
        <sz val="14"/>
        <rFont val="新細明體"/>
        <family val="1"/>
        <charset val="136"/>
      </rPr>
      <t>年地方檢察署緩起訴社區處遇案件收結情形</t>
    </r>
    <phoneticPr fontId="6" type="noConversion"/>
  </si>
  <si>
    <r>
      <rPr>
        <sz val="13"/>
        <rFont val="新細明體"/>
        <family val="1"/>
        <charset val="136"/>
      </rPr>
      <t>表</t>
    </r>
    <r>
      <rPr>
        <sz val="13"/>
        <rFont val="Times New Roman"/>
        <family val="1"/>
      </rPr>
      <t>2-4-19</t>
    </r>
    <r>
      <rPr>
        <sz val="13"/>
        <rFont val="新細明體"/>
        <family val="1"/>
        <charset val="136"/>
      </rPr>
      <t>　近</t>
    </r>
    <r>
      <rPr>
        <sz val="13"/>
        <rFont val="Times New Roman"/>
        <family val="1"/>
      </rPr>
      <t>10</t>
    </r>
    <r>
      <rPr>
        <sz val="13"/>
        <rFont val="新細明體"/>
        <family val="1"/>
        <charset val="136"/>
      </rPr>
      <t>年地方檢察署緩起訴必要命令及戒癮治療處分案件執行情形</t>
    </r>
    <phoneticPr fontId="6" type="noConversion"/>
  </si>
  <si>
    <t>資料來源：法務部統計處。
說　　明：本表所稱戒癮治療，含刑事訴訟法第253條之2第1項第6款之戒癮治療、精神治療、心理治療、
　　　　　心理諮商、心理輔導或其他適當處遇措施。</t>
    <phoneticPr fontId="6" type="noConversion"/>
  </si>
  <si>
    <t>資料來源：法務部統計處。
說　　明：1. 本表終結案件件數其他項含：死亡、接續指揮執行、其他。
　　　　　2. 考量社會勞動人若履行部分勞動後，改以繳納罰金折算剩餘天數，應視為提前完成，爰自109年1月起將「聲請完納罰金」納入履行完成項下。本表呈現數據皆為變更統計項目後之數據。
　　　　　3. 本表自112年起，因應法務部統計處項目更新，變更「辦理情形」項下「協調聯繫社會資源」為「聯繫勞務機構」；及變更「訪視義務勞務執行機關（構）」為「查訪勞務機構」。</t>
    <phoneticPr fontId="22" type="noConversion"/>
  </si>
  <si>
    <r>
      <rPr>
        <sz val="14"/>
        <rFont val="新細明體"/>
        <family val="1"/>
        <charset val="136"/>
      </rPr>
      <t>表</t>
    </r>
    <r>
      <rPr>
        <sz val="14"/>
        <rFont val="Times New Roman"/>
        <family val="1"/>
      </rPr>
      <t>2-4-20</t>
    </r>
    <r>
      <rPr>
        <sz val="14"/>
        <rFont val="新細明體"/>
        <family val="1"/>
        <charset val="136"/>
      </rPr>
      <t>　近</t>
    </r>
    <r>
      <rPr>
        <sz val="14"/>
        <rFont val="Times New Roman"/>
        <family val="1"/>
      </rPr>
      <t>10</t>
    </r>
    <r>
      <rPr>
        <sz val="14"/>
        <rFont val="新細明體"/>
        <family val="1"/>
        <charset val="136"/>
      </rPr>
      <t>年地方檢察署觀護易服社會勞動案件辦理情形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</si>
  <si>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2-4-21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年更生保護情形</t>
    </r>
    <phoneticPr fontId="6" type="noConversion"/>
  </si>
  <si>
    <r>
      <rPr>
        <sz val="11"/>
        <rFont val="新細明體"/>
        <family val="1"/>
        <charset val="136"/>
      </rPr>
      <t xml:space="preserve">義務勞務執行情形
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終結案件</t>
    </r>
    <r>
      <rPr>
        <sz val="11"/>
        <rFont val="Times New Roman"/>
        <family val="1"/>
      </rPr>
      <t>)</t>
    </r>
    <phoneticPr fontId="2" type="noConversion"/>
  </si>
  <si>
    <r>
      <rPr>
        <sz val="12"/>
        <color theme="1"/>
        <rFont val="細明體"/>
        <family val="3"/>
        <charset val="136"/>
      </rPr>
      <t xml:space="preserve">義務勞務執行情形
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終結案件</t>
    </r>
    <r>
      <rPr>
        <sz val="12"/>
        <color theme="1"/>
        <rFont val="Times New Roman"/>
        <family val="1"/>
      </rPr>
      <t>)</t>
    </r>
    <phoneticPr fontId="2" type="noConversion"/>
  </si>
  <si>
    <t>資料來源：法務部統計處。
說　　明：1. 涉外案件係指，刑事案件中，有被告或被害人非我國籍人士，或行為（預備、實施或結果）之任一部分非在我國境內者。
　　　　　2. 本表不含法人。
　　　　　3. 本表統計期間為103年至112年。</t>
    <phoneticPr fontId="6" type="noConversion"/>
  </si>
  <si>
    <t>大陸地區</t>
  </si>
  <si>
    <t>泰國</t>
  </si>
  <si>
    <t>菲律賓</t>
  </si>
  <si>
    <t>印尼</t>
  </si>
  <si>
    <t>越南</t>
  </si>
  <si>
    <t>表2-4-9　近10年監獄辦理假釋情形</t>
    <phoneticPr fontId="2" type="noConversion"/>
  </si>
  <si>
    <t>表2-4-10　近10年監獄假釋出獄受刑人撤銷假釋情形</t>
    <phoneticPr fontId="2" type="noConversion"/>
  </si>
  <si>
    <t>表2-4-11　近5年監獄受刑人實際出獄人數</t>
    <phoneticPr fontId="2" type="noConversion"/>
  </si>
  <si>
    <t>表2-4-8　近10年監獄在監受刑人刑名</t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</si>
  <si>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2-1-3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5</t>
    </r>
    <r>
      <rPr>
        <sz val="12"/>
        <color theme="4" tint="-0.499984740745262"/>
        <rFont val="新細明體"/>
        <family val="2"/>
        <charset val="136"/>
      </rPr>
      <t>年地方檢察署新收自動檢舉案件主要罪名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</si>
  <si>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2-1-4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6</t>
    </r>
    <r>
      <rPr>
        <sz val="12"/>
        <color theme="4" tint="-0.499984740745262"/>
        <rFont val="新細明體"/>
        <family val="2"/>
        <charset val="136"/>
      </rPr>
      <t>年地方檢察署新收刑事偵查案件數比較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</si>
  <si>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2-1-7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年地方檢察署刑事案件偵查終結情形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</si>
  <si>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2-1-8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年地方檢察署刑事案件偵查終結起訴比率</t>
    </r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</si>
  <si>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2-1-9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年地方檢察署偵結起訴普通刑法犯罪人數主要罪名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</si>
  <si>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2-1-10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年地方檢察署偵結起訴特別刑法犯罪人數主要罪名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</si>
  <si>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2-1-11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年地方檢察署刑事案件偵查終結不起訴處分比率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</si>
  <si>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2-1-12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年地方檢察署偵結不起訴處分普通刑法犯罪人數主要罪名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</si>
  <si>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2-1-13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年地方檢察署偵結不起訴處分特別刑法犯罪人數主要罪名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</si>
  <si>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2-1-14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年地方檢察署偵查終結依職權不起訴處分比率</t>
    </r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</si>
  <si>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2-1-15</t>
    </r>
    <r>
      <rPr>
        <sz val="12"/>
        <color theme="4" tint="-0.499984740745262"/>
        <rFont val="新細明體"/>
        <family val="1"/>
        <charset val="136"/>
      </rPr>
      <t>　</t>
    </r>
    <r>
      <rPr>
        <sz val="12"/>
        <color theme="4" tint="-0.499984740745262"/>
        <rFont val="Times New Roman"/>
        <family val="1"/>
      </rPr>
      <t>112</t>
    </r>
    <r>
      <rPr>
        <sz val="12"/>
        <color theme="4" tint="-0.499984740745262"/>
        <rFont val="新細明體"/>
        <family val="1"/>
        <charset val="136"/>
      </rPr>
      <t>年地方檢察署刑事案件偵查終結主要罪名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</si>
  <si>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2-1-16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年地方檢察署檢察官命被告於緩起訴期間應遵守或履行多款事項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</si>
  <si>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2-1-17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年地方檢察署緩起訴處分金指定支付對象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</si>
  <si>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2-1-18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年地方檢察署偵查案件得再議件數及聲請再議件數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</si>
  <si>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2-1-19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年地方檢察署再議案件辦理情形</t>
    </r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</si>
  <si>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 xml:space="preserve">2-1-20    </t>
    </r>
    <r>
      <rPr>
        <sz val="12"/>
        <color theme="4" tint="-0.499984740745262"/>
        <rFont val="新細明體"/>
        <family val="1"/>
        <charset val="136"/>
      </rPr>
      <t>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年最高檢察署辦理非常上訴案件收結情形</t>
    </r>
    <r>
      <rPr>
        <sz val="12"/>
        <color theme="4" tint="-0.499984740745262"/>
        <rFont val="Times New Roman"/>
        <family val="1"/>
      </rPr>
      <t xml:space="preserve"> 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</si>
  <si>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2-1-21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年最高檢察署非常上訴案件主要終結罪名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</si>
  <si>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2-2-1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年地方檢察署偵查案件起訴後裁判確定結果</t>
    </r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</si>
  <si>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2-2-2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年地方檢察署執行裁判確定有罪人數、性別及定罪人口率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</si>
  <si>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2-2-3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年地方檢察署執行裁判確定有罪主要罪名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</si>
  <si>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2-2-4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年地方檢察署執行裁判確定有罪者之性別與年齡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</si>
  <si>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2-2-5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年地方檢察署執行裁判確定有罪者之性別與教育程度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</si>
  <si>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2-2-6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年地方檢察署辦理認罪協商案件統計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</si>
  <si>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2-2-7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年地方檢察署執行裁判確定案件中宣告緩刑人數及緩刑期間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</si>
  <si>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2-2-8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年地方檢察署執行裁判確定案件中受緩刑宣告者之原判決刑名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</si>
  <si>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2-2-9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年地方檢察署執行裁判確定案件中受緩刑宣告人數及撤銷緩刑原因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</si>
  <si>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2-2-10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年地方檢察署執行裁判確定情形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</si>
  <si>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2-3-1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年高等檢察署已執行生命刑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</si>
  <si>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2-3-2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年地方檢察署已執行自由刑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</si>
  <si>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2-3-6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年地方檢察署執行裁判確定保安處分情形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</si>
  <si>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2-3-7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年地方檢察署執行經法院判決確定應沒收犯罪所得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</si>
  <si>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2-4-1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年矯正機關收容人數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</si>
  <si>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2-4-2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年監獄新入監受刑人人數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</si>
  <si>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年監獄新入監受刑人入監前教育程度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</si>
  <si>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2-4-4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年監獄新入監受刑人入監時之年齡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</si>
  <si>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2-4-5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5</t>
    </r>
    <r>
      <rPr>
        <sz val="12"/>
        <color theme="4" tint="-0.499984740745262"/>
        <rFont val="新細明體"/>
        <family val="1"/>
        <charset val="136"/>
      </rPr>
      <t>年監獄新入監受刑人前十大罪名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</si>
  <si>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2-5-1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年地方檢察署執行涉外案件裁判確定人數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</si>
  <si>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2-5-2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年地方檢察署執行涉外案件裁判確定有罪人數</t>
    </r>
  </si>
  <si>
    <r>
      <rPr>
        <b/>
        <sz val="12"/>
        <color theme="1"/>
        <rFont val="新細明體"/>
        <family val="1"/>
        <charset val="136"/>
      </rPr>
      <t>「中華民國一一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新細明體"/>
        <family val="1"/>
        <charset val="136"/>
      </rPr>
      <t>二年犯罪狀況及其分析」第二篇表次</t>
    </r>
    <phoneticPr fontId="2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</si>
  <si>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2-1-1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年地方檢察署新收刑事偵查案件之案件來源</t>
    </r>
  </si>
  <si>
    <r>
      <t>表2-4-7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年監獄新入監受刑人刑名</t>
    </r>
    <phoneticPr fontId="2" type="noConversion"/>
  </si>
  <si>
    <r>
      <t>表2-4-12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5</t>
    </r>
    <r>
      <rPr>
        <sz val="12"/>
        <color theme="4" tint="-0.499984740745262"/>
        <rFont val="新細明體"/>
        <family val="1"/>
        <charset val="136"/>
      </rPr>
      <t>年受刑人出獄後再犯罪情形</t>
    </r>
    <phoneticPr fontId="2" type="noConversion"/>
  </si>
  <si>
    <r>
      <t>表2-4-13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年新入所受觀察勒戒人數</t>
    </r>
    <phoneticPr fontId="2" type="noConversion"/>
  </si>
  <si>
    <r>
      <t>表2-4-14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年新入所受戒治人人數</t>
    </r>
    <phoneticPr fontId="2" type="noConversion"/>
  </si>
  <si>
    <r>
      <t>表2-4-15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年地方檢察署保護管束案件收結情形</t>
    </r>
    <phoneticPr fontId="2" type="noConversion"/>
  </si>
  <si>
    <r>
      <t>表2-4-16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年地方檢察署保護管束案件執行與輔導情形</t>
    </r>
    <phoneticPr fontId="2" type="noConversion"/>
  </si>
  <si>
    <r>
      <t>表2-4-17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年地方檢察署附條件緩刑之社區處遇案件收結情形</t>
    </r>
    <phoneticPr fontId="2" type="noConversion"/>
  </si>
  <si>
    <r>
      <t>表2-4-18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年地方檢察署緩起訴社區處遇案件收結情形</t>
    </r>
    <phoneticPr fontId="2" type="noConversion"/>
  </si>
  <si>
    <r>
      <t>表2-4-19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年地方檢察署緩起訴必要命令及戒癮治療處分案件執行情形</t>
    </r>
    <phoneticPr fontId="2" type="noConversion"/>
  </si>
  <si>
    <r>
      <t>表2-4-20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年地方檢察署觀護易服社會勞動案件辦理情形</t>
    </r>
    <phoneticPr fontId="2" type="noConversion"/>
  </si>
  <si>
    <r>
      <t>表2-4-21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年更生保護情形</t>
    </r>
    <phoneticPr fontId="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</si>
  <si>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2-1-2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年地方檢察署新收自動檢舉案件數</t>
    </r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</si>
  <si>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2-1-22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年地方檢察署偵查終結重大刑事案件經過時間</t>
    </r>
    <phoneticPr fontId="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</si>
  <si>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2-1-23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年地方檢察署執行重大刑事案件裁判確定科刑罪名</t>
    </r>
    <phoneticPr fontId="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</si>
  <si>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2-1-24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年地方檢察署辦理電信網路詐欺案件─單純提供人頭帳戶</t>
    </r>
    <phoneticPr fontId="6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</si>
  <si>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2-1-25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年地方檢察署辦理電信網路詐欺案件─單純車手</t>
    </r>
    <phoneticPr fontId="65" type="noConversion"/>
  </si>
  <si>
    <r>
      <rPr>
        <sz val="12"/>
        <color theme="4" tint="-0.499984740745262"/>
        <rFont val="細明體"/>
        <family val="3"/>
        <charset val="136"/>
      </rPr>
      <t>表</t>
    </r>
    <r>
      <rPr>
        <sz val="12"/>
        <color theme="4" tint="-0.499984740745262"/>
        <rFont val="Times New Roman"/>
        <family val="1"/>
      </rPr>
      <t>2-1-24</t>
    </r>
    <r>
      <rPr>
        <sz val="12"/>
        <color theme="4" tint="-0.499984740745262"/>
        <rFont val="細明體"/>
        <family val="3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細明體"/>
        <family val="3"/>
        <charset val="136"/>
      </rPr>
      <t>年地方檢察署辦理電信網路詐欺案件─單純提供人頭帳戶</t>
    </r>
    <phoneticPr fontId="2" type="noConversion"/>
  </si>
  <si>
    <r>
      <rPr>
        <sz val="12"/>
        <color theme="4" tint="-0.499984740745262"/>
        <rFont val="細明體"/>
        <family val="3"/>
        <charset val="136"/>
      </rPr>
      <t>表</t>
    </r>
    <r>
      <rPr>
        <sz val="12"/>
        <color theme="4" tint="-0.499984740745262"/>
        <rFont val="Times New Roman"/>
        <family val="1"/>
      </rPr>
      <t>2-1-25</t>
    </r>
    <r>
      <rPr>
        <sz val="12"/>
        <color theme="4" tint="-0.499984740745262"/>
        <rFont val="細明體"/>
        <family val="3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細明體"/>
        <family val="3"/>
        <charset val="136"/>
      </rPr>
      <t>年地方檢察署辦理電信網路詐欺案件─單純車手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</si>
  <si>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2-3-3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年地方檢察署已執行有期徒刑刑名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</si>
  <si>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2-3-5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年地方檢察署已執行罰金人數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</si>
  <si>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2-4-6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年監獄新入監受刑人罪名</t>
    </r>
    <phoneticPr fontId="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</si>
  <si>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2-4-6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年監獄新入監受刑人罪名（男性）</t>
    </r>
    <phoneticPr fontId="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</si>
  <si>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2-4-6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年監獄新入監受刑人罪名（女性）</t>
    </r>
    <phoneticPr fontId="2" type="noConversion"/>
  </si>
  <si>
    <r>
      <t>109</t>
    </r>
    <r>
      <rPr>
        <sz val="15"/>
        <rFont val="新細明體"/>
        <family val="1"/>
        <charset val="136"/>
      </rPr>
      <t>年至</t>
    </r>
    <r>
      <rPr>
        <sz val="15"/>
        <rFont val="Times New Roman"/>
        <family val="1"/>
      </rPr>
      <t>113</t>
    </r>
    <r>
      <rPr>
        <sz val="15"/>
        <rFont val="新細明體"/>
        <family val="1"/>
        <charset val="136"/>
      </rPr>
      <t>年地方檢察署辦理酒後駕車案件情形</t>
    </r>
    <phoneticPr fontId="6" type="noConversion"/>
  </si>
  <si>
    <r>
      <rPr>
        <sz val="12"/>
        <rFont val="新細明體"/>
        <family val="1"/>
        <charset val="136"/>
      </rPr>
      <t>偵查終結</t>
    </r>
    <phoneticPr fontId="6" type="noConversion"/>
  </si>
  <si>
    <t>裁判確定</t>
    <phoneticPr fontId="6" type="noConversion"/>
  </si>
  <si>
    <t>緩起訴</t>
    <phoneticPr fontId="65" type="noConversion"/>
  </si>
  <si>
    <t>不起訴</t>
    <phoneticPr fontId="65" type="noConversion"/>
  </si>
  <si>
    <r>
      <rPr>
        <sz val="12"/>
        <rFont val="新細明體"/>
        <family val="1"/>
        <charset val="136"/>
      </rPr>
      <t>有罪</t>
    </r>
    <phoneticPr fontId="65" type="noConversion"/>
  </si>
  <si>
    <r>
      <rPr>
        <sz val="12"/>
        <rFont val="新細明體"/>
        <family val="1"/>
        <charset val="136"/>
      </rPr>
      <t>無罪</t>
    </r>
    <phoneticPr fontId="65" type="noConversion"/>
  </si>
  <si>
    <r>
      <rPr>
        <sz val="12"/>
        <rFont val="新細明體"/>
        <family val="1"/>
        <charset val="136"/>
      </rPr>
      <t>其他</t>
    </r>
    <phoneticPr fontId="65" type="noConversion"/>
  </si>
  <si>
    <r>
      <rPr>
        <sz val="12"/>
        <rFont val="新細明體"/>
        <family val="1"/>
        <charset val="136"/>
      </rPr>
      <t>定罪率</t>
    </r>
    <phoneticPr fontId="65" type="noConversion"/>
  </si>
  <si>
    <r>
      <rPr>
        <sz val="11"/>
        <rFont val="新細明體"/>
        <family val="1"/>
        <charset val="136"/>
      </rPr>
      <t>人</t>
    </r>
    <phoneticPr fontId="65" type="noConversion"/>
  </si>
  <si>
    <r>
      <rPr>
        <sz val="11"/>
        <rFont val="新細明體"/>
        <family val="1"/>
        <charset val="136"/>
      </rPr>
      <t>人</t>
    </r>
    <phoneticPr fontId="6" type="noConversion"/>
  </si>
  <si>
    <r>
      <t>109</t>
    </r>
    <r>
      <rPr>
        <sz val="12"/>
        <rFont val="細明體"/>
        <family val="3"/>
        <charset val="136"/>
      </rPr>
      <t>年</t>
    </r>
    <phoneticPr fontId="6" type="noConversion"/>
  </si>
  <si>
    <r>
      <t>113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細明體"/>
        <family val="3"/>
        <charset val="136"/>
      </rPr>
      <t>月</t>
    </r>
    <phoneticPr fontId="6" type="noConversion"/>
  </si>
  <si>
    <r>
      <rPr>
        <sz val="11"/>
        <rFont val="新細明體"/>
        <family val="1"/>
        <charset val="136"/>
      </rPr>
      <t>資料來源：法務部統計處。</t>
    </r>
    <phoneticPr fontId="6" type="noConversion"/>
  </si>
  <si>
    <r>
      <rPr>
        <sz val="11"/>
        <rFont val="新細明體"/>
        <family val="1"/>
        <charset val="136"/>
      </rPr>
      <t>說　　明：</t>
    </r>
    <r>
      <rPr>
        <sz val="11"/>
        <rFont val="Times New Roman"/>
        <family val="1"/>
      </rPr>
      <t>1.</t>
    </r>
    <r>
      <rPr>
        <sz val="11"/>
        <rFont val="新細明體"/>
        <family val="1"/>
        <charset val="136"/>
      </rPr>
      <t>酒駕係指服用酒類或其他相類之物觸犯刑法第</t>
    </r>
    <r>
      <rPr>
        <sz val="11"/>
        <rFont val="Times New Roman"/>
        <family val="1"/>
      </rPr>
      <t>185</t>
    </r>
    <r>
      <rPr>
        <sz val="11"/>
        <rFont val="新細明體"/>
        <family val="1"/>
        <charset val="136"/>
      </rPr>
      <t>條之</t>
    </r>
    <r>
      <rPr>
        <sz val="11"/>
        <rFont val="Times New Roman"/>
        <family val="1"/>
      </rPr>
      <t>3</t>
    </r>
    <r>
      <rPr>
        <sz val="11"/>
        <rFont val="新細明體"/>
        <family val="1"/>
        <charset val="136"/>
      </rPr>
      <t>或陸海空軍刑法第</t>
    </r>
    <r>
      <rPr>
        <sz val="11"/>
        <rFont val="Times New Roman"/>
        <family val="1"/>
      </rPr>
      <t>54</t>
    </r>
    <r>
      <rPr>
        <sz val="11"/>
        <rFont val="新細明體"/>
        <family val="1"/>
        <charset val="136"/>
      </rPr>
      <t>條者。
　　　　　</t>
    </r>
    <r>
      <rPr>
        <sz val="11"/>
        <rFont val="Times New Roman"/>
        <family val="1"/>
      </rPr>
      <t>2.</t>
    </r>
    <r>
      <rPr>
        <sz val="11"/>
        <rFont val="新細明體"/>
        <family val="1"/>
        <charset val="136"/>
      </rPr>
      <t>起訴包含通常程序提起公訴及聲請簡易處刑。</t>
    </r>
    <phoneticPr fontId="6" type="noConversion"/>
  </si>
  <si>
    <r>
      <rPr>
        <sz val="11"/>
        <rFont val="新細明體"/>
        <family val="1"/>
        <charset val="136"/>
      </rPr>
      <t>　　　</t>
    </r>
    <phoneticPr fontId="6" type="noConversion"/>
  </si>
  <si>
    <r>
      <t>99</t>
    </r>
    <r>
      <rPr>
        <sz val="15"/>
        <color indexed="8"/>
        <rFont val="新細明體"/>
        <family val="1"/>
        <charset val="136"/>
      </rPr>
      <t>年至</t>
    </r>
    <r>
      <rPr>
        <sz val="15"/>
        <color indexed="8"/>
        <rFont val="Times New Roman"/>
        <family val="1"/>
      </rPr>
      <t>107</t>
    </r>
    <r>
      <rPr>
        <sz val="15"/>
        <color indexed="8"/>
        <rFont val="新細明體"/>
        <family val="1"/>
        <charset val="136"/>
      </rPr>
      <t>年地方檢察署執行酒駕案件裁判確定有罪者前科情形</t>
    </r>
    <phoneticPr fontId="6" type="noConversion"/>
  </si>
  <si>
    <r>
      <rPr>
        <sz val="12"/>
        <color indexed="8"/>
        <rFont val="新細明體"/>
        <family val="1"/>
        <charset val="136"/>
      </rPr>
      <t>總計</t>
    </r>
    <phoneticPr fontId="6" type="noConversion"/>
  </si>
  <si>
    <r>
      <rPr>
        <sz val="12"/>
        <color indexed="8"/>
        <rFont val="新細明體"/>
        <family val="1"/>
        <charset val="136"/>
      </rPr>
      <t>無前科</t>
    </r>
    <phoneticPr fontId="6" type="noConversion"/>
  </si>
  <si>
    <r>
      <rPr>
        <sz val="12"/>
        <color indexed="8"/>
        <rFont val="新細明體"/>
        <family val="1"/>
        <charset val="136"/>
      </rPr>
      <t>有前科</t>
    </r>
    <phoneticPr fontId="6" type="noConversion"/>
  </si>
  <si>
    <r>
      <rPr>
        <sz val="12"/>
        <color indexed="8"/>
        <rFont val="新細明體"/>
        <family val="1"/>
        <charset val="136"/>
      </rPr>
      <t>計</t>
    </r>
    <phoneticPr fontId="6" type="noConversion"/>
  </si>
  <si>
    <r>
      <rPr>
        <sz val="12"/>
        <color indexed="8"/>
        <rFont val="新細明體"/>
        <family val="1"/>
        <charset val="136"/>
      </rPr>
      <t>前科同罪</t>
    </r>
    <phoneticPr fontId="6" type="noConversion"/>
  </si>
  <si>
    <r>
      <rPr>
        <sz val="12"/>
        <color indexed="8"/>
        <rFont val="新細明體"/>
        <family val="1"/>
        <charset val="136"/>
      </rPr>
      <t>前科非同罪</t>
    </r>
    <phoneticPr fontId="6" type="noConversion"/>
  </si>
  <si>
    <r>
      <rPr>
        <sz val="12"/>
        <color indexed="8"/>
        <rFont val="新細明體"/>
        <family val="1"/>
        <charset val="136"/>
      </rPr>
      <t>人</t>
    </r>
    <phoneticPr fontId="6" type="noConversion"/>
  </si>
  <si>
    <r>
      <t>98</t>
    </r>
    <r>
      <rPr>
        <sz val="12"/>
        <color theme="1"/>
        <rFont val="新細明體"/>
        <family val="2"/>
        <charset val="136"/>
      </rPr>
      <t>年至</t>
    </r>
    <r>
      <rPr>
        <sz val="12"/>
        <color indexed="8"/>
        <rFont val="Times New Roman"/>
        <family val="1"/>
      </rPr>
      <t>107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</si>
  <si>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98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</si>
  <si>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99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</si>
  <si>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100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</si>
  <si>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101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</si>
  <si>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102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</si>
  <si>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103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</si>
  <si>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104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</si>
  <si>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105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</si>
  <si>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106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</si>
  <si>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t>107</t>
    </r>
    <r>
      <rPr>
        <sz val="12"/>
        <color theme="1"/>
        <rFont val="新細明體"/>
        <family val="2"/>
        <charset val="136"/>
      </rPr>
      <t>年</t>
    </r>
    <phoneticPr fontId="6" type="noConversion"/>
  </si>
  <si>
    <r>
      <rPr>
        <sz val="10"/>
        <color indexed="8"/>
        <rFont val="新細明體"/>
        <family val="1"/>
        <charset val="136"/>
      </rPr>
      <t>資料來源：法務部統計處。</t>
    </r>
    <phoneticPr fontId="6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</si>
  <si>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2-6-1</t>
    </r>
    <r>
      <rPr>
        <sz val="12"/>
        <color theme="4" tint="-0.499984740745262"/>
        <rFont val="新細明體"/>
        <family val="1"/>
        <charset val="136"/>
      </rPr>
      <t>　</t>
    </r>
    <r>
      <rPr>
        <sz val="12"/>
        <color theme="4" tint="-0.499984740745262"/>
        <rFont val="Times New Roman"/>
        <family val="1"/>
      </rPr>
      <t>109</t>
    </r>
    <r>
      <rPr>
        <sz val="12"/>
        <color theme="4" tint="-0.499984740745262"/>
        <rFont val="新細明體"/>
        <family val="1"/>
        <charset val="136"/>
      </rPr>
      <t>年至</t>
    </r>
    <r>
      <rPr>
        <sz val="12"/>
        <color theme="4" tint="-0.499984740745262"/>
        <rFont val="Times New Roman"/>
        <family val="1"/>
      </rPr>
      <t>113</t>
    </r>
    <r>
      <rPr>
        <sz val="12"/>
        <color theme="4" tint="-0.499984740745262"/>
        <rFont val="新細明體"/>
        <family val="1"/>
        <charset val="136"/>
      </rPr>
      <t>年地方檢察署辦理酒後駕車案件情形</t>
    </r>
    <phoneticPr fontId="2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</si>
  <si>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2-6-2</t>
    </r>
    <r>
      <rPr>
        <sz val="12"/>
        <color theme="4" tint="-0.499984740745262"/>
        <rFont val="新細明體"/>
        <family val="1"/>
        <charset val="136"/>
      </rPr>
      <t>　</t>
    </r>
    <r>
      <rPr>
        <sz val="12"/>
        <color theme="4" tint="-0.499984740745262"/>
        <rFont val="Times New Roman"/>
        <family val="1"/>
      </rPr>
      <t>99</t>
    </r>
    <r>
      <rPr>
        <sz val="12"/>
        <color theme="4" tint="-0.499984740745262"/>
        <rFont val="新細明體"/>
        <family val="1"/>
        <charset val="136"/>
      </rPr>
      <t>年至</t>
    </r>
    <r>
      <rPr>
        <sz val="12"/>
        <color theme="4" tint="-0.499984740745262"/>
        <rFont val="Times New Roman"/>
        <family val="1"/>
      </rPr>
      <t>107</t>
    </r>
    <r>
      <rPr>
        <sz val="12"/>
        <color theme="4" tint="-0.499984740745262"/>
        <rFont val="新細明體"/>
        <family val="1"/>
        <charset val="136"/>
      </rPr>
      <t>年地方檢察署執行酒駕案件裁判確定有罪者前科情形</t>
    </r>
    <phoneticPr fontId="2" type="noConversion"/>
  </si>
  <si>
    <t>第一章</t>
    <phoneticPr fontId="2" type="noConversion"/>
  </si>
  <si>
    <t>第二章</t>
    <phoneticPr fontId="2" type="noConversion"/>
  </si>
  <si>
    <t>第三章</t>
    <phoneticPr fontId="2" type="noConversion"/>
  </si>
  <si>
    <t>第四章</t>
    <phoneticPr fontId="2" type="noConversion"/>
  </si>
  <si>
    <t>第五章</t>
    <phoneticPr fontId="2" type="noConversion"/>
  </si>
  <si>
    <t>第六章</t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</si>
  <si>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2-1-5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年地方檢察署新收偵查普通刑法案件主要罪名</t>
    </r>
    <phoneticPr fontId="2" type="noConversion"/>
  </si>
  <si>
    <r>
      <rPr>
        <sz val="12"/>
        <color theme="4" tint="-0.499984740745262"/>
        <rFont val="新細明體"/>
        <family val="2"/>
        <charset val="136"/>
      </rPr>
      <t>表</t>
    </r>
    <r>
      <rPr>
        <sz val="12"/>
        <color theme="4" tint="-0.499984740745262"/>
        <rFont val="Times New Roman"/>
        <family val="1"/>
      </rPr>
      <t>2-1-6</t>
    </r>
    <r>
      <rPr>
        <sz val="12"/>
        <color theme="4" tint="-0.499984740745262"/>
        <rFont val="新細明體"/>
        <family val="2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2"/>
        <charset val="136"/>
      </rPr>
      <t>年地方檢察署新收偵查特別刑法案件主要罪名</t>
    </r>
    <phoneticPr fontId="2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</si>
  <si>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2-1-26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年地方檢察署辦理偵查案件之平均天數、羈押率與定罪率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</si>
</sst>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_);_(* \(#,##0\);_(* &quot;-&quot;_);_(@_)"/>
    <numFmt numFmtId="177" formatCode="_(* #,##0.00_);_(* \(#,##0.00\);_(* &quot;-&quot;??_);_(@_)"/>
    <numFmt numFmtId="178" formatCode="#,##0__"/>
    <numFmt numFmtId="179" formatCode="#,##0_ "/>
    <numFmt numFmtId="180" formatCode="0.00_ "/>
    <numFmt numFmtId="181" formatCode="#,##0.00_ "/>
    <numFmt numFmtId="182" formatCode="#####0;;\-"/>
    <numFmt numFmtId="183" formatCode="_-* #,##0.00_-;\-* #,##0.00_-;_-* &quot;-&quot;_-;_-@_-"/>
    <numFmt numFmtId="184" formatCode="_-* #,##0.0_-;\-* #,##0.0_-;_-* &quot;-&quot;?_-;_-@_-"/>
    <numFmt numFmtId="185" formatCode="&quot;基期：民國&quot;@&quot;=100&quot;"/>
    <numFmt numFmtId="186" formatCode="#,##0.00____"/>
    <numFmt numFmtId="187" formatCode="0.00_);[Red]\(0.00\)"/>
    <numFmt numFmtId="188" formatCode="0.0_ "/>
    <numFmt numFmtId="189" formatCode="@&quot;年&quot;&quot;底&quot;"/>
    <numFmt numFmtId="190" formatCode="&quot;基期：民國&quot;@&quot;年＝100&quot;"/>
    <numFmt numFmtId="191" formatCode="@&quot;年&quot;"/>
    <numFmt numFmtId="192" formatCode="#,##0;#,##0;&quot;-&quot;;@"/>
    <numFmt numFmtId="193" formatCode="#,##0.00;#,##0.00;&quot;-&quot;;@"/>
    <numFmt numFmtId="194" formatCode="_(* #,##0.00_);_(* \(#,##0.00\);_(* &quot;-&quot;_);_(@_)"/>
    <numFmt numFmtId="195" formatCode="0_ "/>
    <numFmt numFmtId="196" formatCode="_-* #,##0_-;\-* #,##0_-;_-* &quot;-&quot;??_-;_-@_-"/>
    <numFmt numFmtId="197" formatCode="\ #,##0_-;\-* #,##0_-;\ &quot;－&quot;;@_-"/>
    <numFmt numFmtId="198" formatCode="@&quot;年底&quot;"/>
    <numFmt numFmtId="199" formatCode="&quot;(&quot;0&quot;)&quot;"/>
    <numFmt numFmtId="200" formatCode="#,##0_ ;\ \-#,##0_ ;\ &quot;-&quot;_ ;@_ "/>
    <numFmt numFmtId="201" formatCode="#,##0.00__;;\-__"/>
    <numFmt numFmtId="202" formatCode="###0;;\-"/>
    <numFmt numFmtId="203" formatCode="0.0000_ "/>
    <numFmt numFmtId="204" formatCode="#,##0_);[Red]\(#,##0\)"/>
    <numFmt numFmtId="205" formatCode="#,##0;;&quot;-&quot;"/>
    <numFmt numFmtId="206" formatCode="#,##0__;;\-__"/>
    <numFmt numFmtId="207" formatCode="#,##0.00_ ;\ \-#,##0.00_ ;\ &quot;-&quot;_ ;@_ "/>
    <numFmt numFmtId="208" formatCode="_-* #,##0_-;\-* #,##0_-;_-* &quot;－&quot;_-;_-@_-"/>
  </numFmts>
  <fonts count="10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5"/>
      <name val="Times New Roman"/>
      <family val="1"/>
    </font>
    <font>
      <sz val="15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color indexed="8"/>
      <name val="標楷體"/>
      <family val="4"/>
      <charset val="136"/>
    </font>
    <font>
      <sz val="12"/>
      <name val="PMingLiU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Times New Roman"/>
      <family val="1"/>
    </font>
    <font>
      <b/>
      <sz val="11"/>
      <name val="細明體"/>
      <family val="3"/>
      <charset val="136"/>
    </font>
    <font>
      <sz val="9"/>
      <name val="新細明體"/>
      <family val="3"/>
      <charset val="136"/>
      <scheme val="minor"/>
    </font>
    <font>
      <i/>
      <sz val="11"/>
      <name val="Times New Roman"/>
      <family val="1"/>
    </font>
    <font>
      <sz val="10"/>
      <color indexed="9"/>
      <name val="新細明體"/>
      <family val="1"/>
      <charset val="136"/>
    </font>
    <font>
      <sz val="20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5"/>
      <name val="Times New Roman"/>
      <family val="1"/>
      <charset val="136"/>
    </font>
    <font>
      <sz val="10"/>
      <name val="Times New Roman"/>
      <family val="1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13"/>
      <name val="Times New Roman"/>
      <family val="1"/>
    </font>
    <font>
      <sz val="13"/>
      <name val="新細明體"/>
      <family val="1"/>
      <charset val="136"/>
    </font>
    <font>
      <sz val="12"/>
      <name val="Courier"/>
      <family val="3"/>
    </font>
    <font>
      <sz val="15"/>
      <name val="PMingLiU"/>
      <family val="1"/>
      <charset val="136"/>
    </font>
    <font>
      <sz val="12"/>
      <name val="華康中黑體"/>
      <family val="3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9"/>
      <name val="Times New Roman"/>
      <family val="1"/>
    </font>
    <font>
      <sz val="15"/>
      <name val="細明體"/>
      <family val="3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sz val="10.55"/>
      <name val="Times New Roman"/>
      <family val="1"/>
    </font>
    <font>
      <sz val="14"/>
      <name val="華康粗黑體(P)"/>
      <family val="1"/>
      <charset val="136"/>
    </font>
    <font>
      <sz val="9.5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5"/>
      <color theme="1"/>
      <name val="Times New Roman"/>
      <family val="1"/>
      <charset val="136"/>
    </font>
    <font>
      <sz val="10"/>
      <name val="細明體"/>
      <family val="3"/>
      <charset val="136"/>
    </font>
    <font>
      <sz val="12"/>
      <color theme="1"/>
      <name val="PMingLiU"/>
      <family val="1"/>
      <charset val="136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2"/>
      <name val="華康中楷體"/>
      <family val="3"/>
      <charset val="136"/>
    </font>
    <font>
      <sz val="12"/>
      <color theme="1"/>
      <name val="新細明體"/>
      <family val="1"/>
      <charset val="136"/>
      <scheme val="major"/>
    </font>
    <font>
      <sz val="15"/>
      <name val="Times New Roman"/>
      <family val="3"/>
      <charset val="136"/>
    </font>
    <font>
      <sz val="7"/>
      <name val="細明體"/>
      <family val="3"/>
      <charset val="136"/>
    </font>
    <font>
      <sz val="7"/>
      <name val="Times New Roman"/>
      <family val="1"/>
    </font>
    <font>
      <sz val="9"/>
      <name val="細明體"/>
      <family val="3"/>
      <charset val="136"/>
    </font>
    <font>
      <b/>
      <sz val="10"/>
      <name val="Times New Roman"/>
      <family val="1"/>
    </font>
    <font>
      <sz val="14"/>
      <name val="Times New Roman"/>
      <family val="1"/>
      <charset val="136"/>
    </font>
    <font>
      <sz val="11"/>
      <name val="細明體"/>
      <family val="3"/>
      <charset val="136"/>
    </font>
    <font>
      <b/>
      <sz val="12"/>
      <name val="Times New Roman"/>
      <family val="1"/>
    </font>
    <font>
      <b/>
      <sz val="14"/>
      <name val="元易粗黑體"/>
      <family val="3"/>
      <charset val="136"/>
    </font>
    <font>
      <sz val="12"/>
      <name val="新細明體"/>
      <family val="2"/>
      <charset val="136"/>
    </font>
    <font>
      <sz val="9.5"/>
      <color theme="1"/>
      <name val="Times New Roman"/>
      <family val="1"/>
    </font>
    <font>
      <sz val="9.5"/>
      <color theme="1"/>
      <name val="新細明體"/>
      <family val="1"/>
      <charset val="136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1"/>
      <name val="微軟正黑體"/>
      <family val="1"/>
      <charset val="136"/>
    </font>
    <font>
      <sz val="13"/>
      <name val="Times New Roman"/>
      <family val="1"/>
      <charset val="136"/>
    </font>
    <font>
      <sz val="12"/>
      <name val="新細明體"/>
      <family val="3"/>
      <charset val="136"/>
    </font>
    <font>
      <sz val="12"/>
      <color theme="1"/>
      <name val="新細明體"/>
      <family val="2"/>
      <scheme val="minor"/>
    </font>
    <font>
      <b/>
      <sz val="12"/>
      <color theme="1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u/>
      <sz val="12"/>
      <color rgb="FF0070C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name val="新細明體"/>
      <family val="2"/>
      <charset val="136"/>
      <scheme val="minor"/>
    </font>
    <font>
      <sz val="12"/>
      <color theme="4" tint="-0.499984740745262"/>
      <name val="Times New Roman"/>
      <family val="1"/>
    </font>
    <font>
      <sz val="12"/>
      <color theme="4" tint="-0.499984740745262"/>
      <name val="新細明體"/>
      <family val="1"/>
      <charset val="136"/>
    </font>
    <font>
      <i/>
      <sz val="12"/>
      <name val="Times New Roman"/>
      <family val="1"/>
    </font>
    <font>
      <b/>
      <u/>
      <sz val="12"/>
      <color rgb="FF0070C0"/>
      <name val="Times New Roman"/>
      <family val="1"/>
    </font>
    <font>
      <b/>
      <u/>
      <sz val="12"/>
      <color rgb="FF0070C0"/>
      <name val="新細明體"/>
      <family val="1"/>
      <charset val="136"/>
    </font>
    <font>
      <i/>
      <sz val="12"/>
      <name val="新細明體"/>
      <family val="1"/>
      <charset val="136"/>
    </font>
    <font>
      <sz val="10"/>
      <color indexed="8"/>
      <name val="Times New Roman"/>
      <family val="1"/>
    </font>
    <font>
      <sz val="12"/>
      <color theme="0" tint="-0.499984740745262"/>
      <name val="Times New Roman"/>
      <family val="1"/>
    </font>
    <font>
      <sz val="12"/>
      <color theme="0" tint="-0.499984740745262"/>
      <name val="細明體"/>
      <family val="3"/>
      <charset val="136"/>
    </font>
    <font>
      <sz val="11"/>
      <color theme="0" tint="-0.499984740745262"/>
      <name val="Times New Roman"/>
      <family val="1"/>
    </font>
    <font>
      <sz val="12"/>
      <color theme="0" tint="-0.499984740745262"/>
      <name val="新細明體"/>
      <family val="1"/>
      <charset val="136"/>
    </font>
    <font>
      <sz val="12"/>
      <color theme="0" tint="-0.499984740745262"/>
      <name val="PMingLiU"/>
      <family val="1"/>
      <charset val="136"/>
    </font>
    <font>
      <sz val="10"/>
      <color theme="1"/>
      <name val="Times New Roman"/>
      <family val="1"/>
      <charset val="136"/>
    </font>
    <font>
      <sz val="12"/>
      <color theme="4" tint="-0.499984740745262"/>
      <name val="新細明體"/>
      <family val="2"/>
      <charset val="136"/>
    </font>
    <font>
      <sz val="12"/>
      <color theme="4" tint="-0.49998474074526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5"/>
      <color indexed="8"/>
      <name val="Times New Roman"/>
      <family val="1"/>
    </font>
    <font>
      <sz val="12"/>
      <color theme="1"/>
      <name val="新細明體"/>
      <family val="2"/>
      <charset val="136"/>
    </font>
    <font>
      <b/>
      <sz val="12"/>
      <color theme="1"/>
      <name val="細明體"/>
      <family val="3"/>
      <charset val="136"/>
    </font>
    <font>
      <sz val="12"/>
      <color rgb="FF002060"/>
      <name val="Times New Roman"/>
      <family val="1"/>
    </font>
    <font>
      <sz val="12"/>
      <color rgb="FF0020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6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 applyAlignment="0"/>
    <xf numFmtId="0" fontId="7" fillId="0" borderId="0"/>
    <xf numFmtId="0" fontId="8" fillId="0" borderId="0"/>
    <xf numFmtId="0" fontId="7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176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60" fillId="0" borderId="0"/>
    <xf numFmtId="0" fontId="8" fillId="0" borderId="0">
      <alignment vertical="center"/>
    </xf>
    <xf numFmtId="0" fontId="7" fillId="0" borderId="0"/>
    <xf numFmtId="0" fontId="3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44" fontId="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60" fillId="0" borderId="0"/>
    <xf numFmtId="0" fontId="8" fillId="0" borderId="0"/>
    <xf numFmtId="0" fontId="7" fillId="0" borderId="0"/>
    <xf numFmtId="177" fontId="7" fillId="0" borderId="0" applyFont="0" applyFill="0" applyBorder="0" applyAlignment="0" applyProtection="0"/>
    <xf numFmtId="0" fontId="8" fillId="0" borderId="0"/>
    <xf numFmtId="0" fontId="3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1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1" fillId="0" borderId="0">
      <alignment vertical="center"/>
    </xf>
  </cellStyleXfs>
  <cellXfs count="1454">
    <xf numFmtId="0" fontId="0" fillId="0" borderId="0" xfId="0">
      <alignment vertical="center"/>
    </xf>
    <xf numFmtId="0" fontId="7" fillId="0" borderId="1" xfId="1" applyFont="1" applyBorder="1">
      <alignment vertical="center"/>
    </xf>
    <xf numFmtId="0" fontId="7" fillId="0" borderId="0" xfId="1" applyFont="1">
      <alignment vertical="center"/>
    </xf>
    <xf numFmtId="41" fontId="7" fillId="0" borderId="3" xfId="1" applyNumberFormat="1" applyFont="1" applyBorder="1" applyAlignment="1">
      <alignment horizontal="center" vertical="center"/>
    </xf>
    <xf numFmtId="43" fontId="7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41" fontId="9" fillId="0" borderId="0" xfId="1" applyNumberFormat="1" applyFont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9" fillId="0" borderId="1" xfId="1" applyNumberFormat="1" applyFont="1" applyBorder="1" applyAlignment="1">
      <alignment horizontal="right" vertical="center"/>
    </xf>
    <xf numFmtId="41" fontId="9" fillId="0" borderId="1" xfId="1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 indent="1"/>
    </xf>
    <xf numFmtId="41" fontId="9" fillId="0" borderId="3" xfId="1" applyNumberFormat="1" applyFont="1" applyBorder="1" applyAlignment="1">
      <alignment horizontal="right" vertical="center"/>
    </xf>
    <xf numFmtId="43" fontId="9" fillId="0" borderId="3" xfId="1" applyNumberFormat="1" applyFont="1" applyBorder="1" applyAlignment="1">
      <alignment horizontal="right" vertical="center"/>
    </xf>
    <xf numFmtId="0" fontId="11" fillId="0" borderId="0" xfId="1" applyFont="1" applyAlignment="1"/>
    <xf numFmtId="0" fontId="12" fillId="0" borderId="0" xfId="1" applyFont="1" applyAlignment="1"/>
    <xf numFmtId="41" fontId="12" fillId="0" borderId="0" xfId="1" applyNumberFormat="1" applyFont="1" applyAlignment="1"/>
    <xf numFmtId="43" fontId="12" fillId="0" borderId="0" xfId="1" applyNumberFormat="1" applyFont="1" applyAlignment="1"/>
    <xf numFmtId="0" fontId="4" fillId="0" borderId="0" xfId="3" applyFont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8" fillId="0" borderId="3" xfId="3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0" xfId="4" quotePrefix="1" applyFont="1" applyAlignment="1">
      <alignment horizontal="center" vertical="center"/>
    </xf>
    <xf numFmtId="41" fontId="9" fillId="0" borderId="1" xfId="3" applyNumberFormat="1" applyFont="1" applyBorder="1" applyAlignment="1">
      <alignment horizontal="right" vertical="center"/>
    </xf>
    <xf numFmtId="43" fontId="9" fillId="0" borderId="0" xfId="3" applyNumberFormat="1" applyFont="1" applyAlignment="1">
      <alignment horizontal="right" vertical="center"/>
    </xf>
    <xf numFmtId="41" fontId="9" fillId="0" borderId="0" xfId="3" applyNumberFormat="1" applyFont="1" applyAlignment="1">
      <alignment horizontal="right" vertical="center"/>
    </xf>
    <xf numFmtId="0" fontId="7" fillId="0" borderId="3" xfId="4" quotePrefix="1" applyFont="1" applyBorder="1" applyAlignment="1">
      <alignment horizontal="center" vertical="center"/>
    </xf>
    <xf numFmtId="41" fontId="9" fillId="0" borderId="3" xfId="3" applyNumberFormat="1" applyFont="1" applyBorder="1" applyAlignment="1">
      <alignment horizontal="right" vertical="center"/>
    </xf>
    <xf numFmtId="43" fontId="9" fillId="0" borderId="3" xfId="3" applyNumberFormat="1" applyFont="1" applyBorder="1" applyAlignment="1">
      <alignment horizontal="right" vertical="center"/>
    </xf>
    <xf numFmtId="0" fontId="11" fillId="0" borderId="0" xfId="3" applyFont="1"/>
    <xf numFmtId="0" fontId="12" fillId="0" borderId="0" xfId="3" applyFont="1"/>
    <xf numFmtId="0" fontId="7" fillId="0" borderId="0" xfId="3" applyFont="1"/>
    <xf numFmtId="178" fontId="7" fillId="0" borderId="0" xfId="3" applyNumberFormat="1" applyFont="1"/>
    <xf numFmtId="0" fontId="9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3" fontId="9" fillId="0" borderId="1" xfId="1" quotePrefix="1" applyNumberFormat="1" applyFont="1" applyBorder="1" applyAlignment="1">
      <alignment horizontal="right" vertical="center"/>
    </xf>
    <xf numFmtId="43" fontId="9" fillId="0" borderId="0" xfId="1" quotePrefix="1" applyNumberFormat="1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 wrapText="1"/>
    </xf>
    <xf numFmtId="43" fontId="9" fillId="0" borderId="3" xfId="1" quotePrefix="1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7" fillId="0" borderId="1" xfId="3" applyFont="1" applyBorder="1" applyAlignment="1">
      <alignment vertical="center"/>
    </xf>
    <xf numFmtId="0" fontId="1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distributed" vertical="center"/>
    </xf>
    <xf numFmtId="179" fontId="9" fillId="0" borderId="1" xfId="3" applyNumberFormat="1" applyFont="1" applyBorder="1" applyAlignment="1">
      <alignment horizontal="right" vertical="center"/>
    </xf>
    <xf numFmtId="180" fontId="9" fillId="0" borderId="0" xfId="3" applyNumberFormat="1" applyFont="1" applyAlignment="1">
      <alignment horizontal="right" vertical="center"/>
    </xf>
    <xf numFmtId="179" fontId="9" fillId="0" borderId="0" xfId="3" applyNumberFormat="1" applyFont="1" applyAlignment="1">
      <alignment horizontal="right" vertical="center"/>
    </xf>
    <xf numFmtId="0" fontId="7" fillId="0" borderId="5" xfId="3" applyFont="1" applyBorder="1" applyAlignment="1">
      <alignment vertical="center"/>
    </xf>
    <xf numFmtId="41" fontId="18" fillId="0" borderId="0" xfId="1" applyNumberFormat="1" applyFont="1" applyAlignment="1">
      <alignment horizontal="right" vertical="center"/>
    </xf>
    <xf numFmtId="0" fontId="7" fillId="0" borderId="3" xfId="3" applyFont="1" applyBorder="1" applyAlignment="1">
      <alignment horizontal="distributed" vertical="center"/>
    </xf>
    <xf numFmtId="179" fontId="9" fillId="0" borderId="3" xfId="3" applyNumberFormat="1" applyFont="1" applyBorder="1" applyAlignment="1">
      <alignment horizontal="right" vertical="center"/>
    </xf>
    <xf numFmtId="180" fontId="9" fillId="0" borderId="3" xfId="3" applyNumberFormat="1" applyFont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0" applyNumberFormat="1" applyFont="1">
      <alignment vertical="center"/>
    </xf>
    <xf numFmtId="2" fontId="18" fillId="0" borderId="3" xfId="0" applyNumberFormat="1" applyFont="1" applyBorder="1">
      <alignment vertical="center"/>
    </xf>
    <xf numFmtId="3" fontId="18" fillId="0" borderId="0" xfId="0" applyNumberFormat="1" applyFont="1">
      <alignment vertical="center"/>
    </xf>
    <xf numFmtId="3" fontId="18" fillId="0" borderId="3" xfId="0" applyNumberFormat="1" applyFont="1" applyBorder="1">
      <alignment vertical="center"/>
    </xf>
    <xf numFmtId="41" fontId="7" fillId="0" borderId="2" xfId="3" applyNumberFormat="1" applyFont="1" applyBorder="1" applyAlignment="1">
      <alignment horizontal="center" vertical="center"/>
    </xf>
    <xf numFmtId="43" fontId="7" fillId="0" borderId="2" xfId="3" applyNumberFormat="1" applyFont="1" applyBorder="1" applyAlignment="1">
      <alignment horizontal="center" vertical="center"/>
    </xf>
    <xf numFmtId="43" fontId="9" fillId="0" borderId="1" xfId="3" applyNumberFormat="1" applyFont="1" applyBorder="1" applyAlignment="1">
      <alignment horizontal="right" vertical="center"/>
    </xf>
    <xf numFmtId="0" fontId="7" fillId="0" borderId="0" xfId="3" applyFont="1" applyAlignment="1">
      <alignment horizontal="distributed" vertical="center" wrapText="1"/>
    </xf>
    <xf numFmtId="0" fontId="8" fillId="0" borderId="0" xfId="3" applyAlignment="1">
      <alignment horizontal="distributed" vertical="center"/>
    </xf>
    <xf numFmtId="0" fontId="12" fillId="0" borderId="0" xfId="3" quotePrefix="1" applyFont="1" applyAlignment="1">
      <alignment horizontal="left" vertical="center"/>
    </xf>
    <xf numFmtId="41" fontId="12" fillId="0" borderId="0" xfId="3" applyNumberFormat="1" applyFont="1" applyAlignment="1">
      <alignment vertical="center"/>
    </xf>
    <xf numFmtId="43" fontId="12" fillId="0" borderId="0" xfId="3" applyNumberFormat="1" applyFont="1" applyAlignment="1">
      <alignment vertical="center"/>
    </xf>
    <xf numFmtId="41" fontId="7" fillId="0" borderId="3" xfId="3" applyNumberFormat="1" applyFont="1" applyBorder="1" applyAlignment="1">
      <alignment horizontal="center" vertical="center"/>
    </xf>
    <xf numFmtId="43" fontId="7" fillId="0" borderId="3" xfId="3" applyNumberFormat="1" applyFont="1" applyBorder="1" applyAlignment="1">
      <alignment horizontal="center" vertical="center"/>
    </xf>
    <xf numFmtId="0" fontId="18" fillId="0" borderId="0" xfId="3" applyFont="1" applyAlignment="1">
      <alignment horizontal="distributed" vertical="center"/>
    </xf>
    <xf numFmtId="41" fontId="20" fillId="0" borderId="1" xfId="3" applyNumberFormat="1" applyFont="1" applyBorder="1" applyAlignment="1">
      <alignment horizontal="right" vertical="center"/>
    </xf>
    <xf numFmtId="41" fontId="20" fillId="0" borderId="0" xfId="3" applyNumberFormat="1" applyFont="1" applyAlignment="1">
      <alignment horizontal="right" vertical="center"/>
    </xf>
    <xf numFmtId="43" fontId="20" fillId="0" borderId="0" xfId="3" applyNumberFormat="1" applyFont="1" applyAlignment="1">
      <alignment horizontal="right" vertical="center"/>
    </xf>
    <xf numFmtId="0" fontId="18" fillId="0" borderId="3" xfId="3" applyFont="1" applyBorder="1" applyAlignment="1">
      <alignment horizontal="distributed" vertical="center"/>
    </xf>
    <xf numFmtId="41" fontId="20" fillId="0" borderId="3" xfId="3" applyNumberFormat="1" applyFont="1" applyBorder="1" applyAlignment="1">
      <alignment horizontal="right" vertical="center"/>
    </xf>
    <xf numFmtId="43" fontId="20" fillId="0" borderId="3" xfId="3" applyNumberFormat="1" applyFont="1" applyBorder="1" applyAlignment="1">
      <alignment horizontal="right" vertical="center"/>
    </xf>
    <xf numFmtId="41" fontId="7" fillId="0" borderId="0" xfId="3" applyNumberFormat="1" applyFont="1"/>
    <xf numFmtId="43" fontId="7" fillId="0" borderId="0" xfId="3" applyNumberFormat="1" applyFont="1"/>
    <xf numFmtId="0" fontId="10" fillId="0" borderId="2" xfId="3" applyFont="1" applyBorder="1" applyAlignment="1">
      <alignment horizontal="distributed" vertical="center" wrapText="1" justifyLastLine="1"/>
    </xf>
    <xf numFmtId="0" fontId="7" fillId="0" borderId="3" xfId="3" applyFont="1" applyBorder="1" applyAlignment="1">
      <alignment horizontal="center" vertical="center" wrapText="1"/>
    </xf>
    <xf numFmtId="41" fontId="9" fillId="0" borderId="0" xfId="8" applyNumberFormat="1" applyFont="1" applyAlignment="1">
      <alignment horizontal="right" vertical="center" indent="1"/>
    </xf>
    <xf numFmtId="43" fontId="9" fillId="0" borderId="0" xfId="8" applyNumberFormat="1" applyFont="1" applyAlignment="1">
      <alignment horizontal="right" vertical="center" indent="1"/>
    </xf>
    <xf numFmtId="41" fontId="9" fillId="0" borderId="3" xfId="8" applyNumberFormat="1" applyFont="1" applyBorder="1" applyAlignment="1">
      <alignment horizontal="right" vertical="center"/>
    </xf>
    <xf numFmtId="43" fontId="9" fillId="0" borderId="3" xfId="8" applyNumberFormat="1" applyFont="1" applyBorder="1" applyAlignment="1">
      <alignment horizontal="right" vertical="center"/>
    </xf>
    <xf numFmtId="0" fontId="11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vertical="top"/>
    </xf>
    <xf numFmtId="0" fontId="7" fillId="0" borderId="0" xfId="8" applyFont="1" applyAlignment="1">
      <alignment vertical="top"/>
    </xf>
    <xf numFmtId="41" fontId="9" fillId="0" borderId="0" xfId="8" applyNumberFormat="1" applyFont="1" applyAlignment="1">
      <alignment horizontal="right" vertical="center"/>
    </xf>
    <xf numFmtId="43" fontId="9" fillId="0" borderId="0" xfId="8" applyNumberFormat="1" applyFont="1" applyAlignment="1">
      <alignment horizontal="right" vertical="center"/>
    </xf>
    <xf numFmtId="0" fontId="7" fillId="0" borderId="1" xfId="8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2" xfId="8" applyFont="1" applyBorder="1" applyAlignment="1">
      <alignment horizontal="distributed" vertical="center" wrapText="1" justifyLastLine="1"/>
    </xf>
    <xf numFmtId="0" fontId="8" fillId="0" borderId="2" xfId="8" applyBorder="1" applyAlignment="1">
      <alignment horizontal="distributed" vertical="center" wrapText="1" justifyLastLine="1"/>
    </xf>
    <xf numFmtId="0" fontId="8" fillId="0" borderId="2" xfId="8" applyBorder="1" applyAlignment="1">
      <alignment horizontal="distributed" vertical="center" justifyLastLine="1"/>
    </xf>
    <xf numFmtId="41" fontId="9" fillId="0" borderId="0" xfId="8" applyNumberFormat="1" applyFont="1" applyAlignment="1">
      <alignment horizontal="center" vertical="center"/>
    </xf>
    <xf numFmtId="2" fontId="9" fillId="0" borderId="0" xfId="8" applyNumberFormat="1" applyFont="1" applyAlignment="1">
      <alignment horizontal="right" vertical="center"/>
    </xf>
    <xf numFmtId="41" fontId="9" fillId="0" borderId="3" xfId="8" applyNumberFormat="1" applyFont="1" applyBorder="1" applyAlignment="1">
      <alignment horizontal="center" vertical="center"/>
    </xf>
    <xf numFmtId="2" fontId="9" fillId="0" borderId="3" xfId="8" applyNumberFormat="1" applyFont="1" applyBorder="1" applyAlignment="1">
      <alignment horizontal="right" vertical="center"/>
    </xf>
    <xf numFmtId="0" fontId="11" fillId="0" borderId="1" xfId="8" applyFont="1" applyBorder="1" applyAlignment="1">
      <alignment vertical="center"/>
    </xf>
    <xf numFmtId="43" fontId="7" fillId="0" borderId="3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9" fillId="0" borderId="0" xfId="10" applyNumberFormat="1" applyFont="1" applyAlignment="1">
      <alignment horizontal="right" vertical="center" shrinkToFit="1"/>
    </xf>
    <xf numFmtId="0" fontId="7" fillId="0" borderId="0" xfId="11" applyFont="1"/>
    <xf numFmtId="0" fontId="12" fillId="0" borderId="0" xfId="12" applyFont="1" applyAlignment="1">
      <alignment horizontal="right" vertical="center"/>
    </xf>
    <xf numFmtId="41" fontId="9" fillId="0" borderId="0" xfId="15" applyNumberFormat="1" applyFont="1" applyBorder="1" applyAlignment="1">
      <alignment horizontal="right" vertical="center"/>
    </xf>
    <xf numFmtId="41" fontId="9" fillId="0" borderId="3" xfId="11" applyNumberFormat="1" applyFont="1" applyBorder="1" applyAlignment="1">
      <alignment horizontal="center" vertical="center"/>
    </xf>
    <xf numFmtId="41" fontId="9" fillId="0" borderId="0" xfId="15" applyNumberFormat="1" applyFont="1" applyBorder="1" applyAlignment="1">
      <alignment horizontal="center" vertical="center"/>
    </xf>
    <xf numFmtId="0" fontId="7" fillId="0" borderId="0" xfId="17" applyFont="1">
      <alignment vertical="center"/>
    </xf>
    <xf numFmtId="41" fontId="9" fillId="0" borderId="0" xfId="11" applyNumberFormat="1" applyFont="1" applyAlignment="1">
      <alignment horizontal="center" vertical="center"/>
    </xf>
    <xf numFmtId="0" fontId="12" fillId="0" borderId="0" xfId="16" applyFont="1" applyAlignment="1">
      <alignment horizontal="left" vertical="center"/>
    </xf>
    <xf numFmtId="41" fontId="9" fillId="0" borderId="3" xfId="15" applyNumberFormat="1" applyFont="1" applyBorder="1" applyAlignment="1">
      <alignment horizontal="right" vertical="center"/>
    </xf>
    <xf numFmtId="0" fontId="31" fillId="0" borderId="0" xfId="18" applyFont="1">
      <alignment vertical="center"/>
    </xf>
    <xf numFmtId="0" fontId="12" fillId="0" borderId="0" xfId="18" applyFont="1">
      <alignment vertical="center"/>
    </xf>
    <xf numFmtId="0" fontId="9" fillId="0" borderId="2" xfId="18" applyFont="1" applyBorder="1" applyAlignment="1">
      <alignment horizontal="center" vertical="center"/>
    </xf>
    <xf numFmtId="0" fontId="12" fillId="0" borderId="2" xfId="18" applyFont="1" applyBorder="1" applyAlignment="1">
      <alignment horizontal="center" vertical="center"/>
    </xf>
    <xf numFmtId="38" fontId="9" fillId="0" borderId="0" xfId="18" applyNumberFormat="1" applyFont="1" applyAlignment="1">
      <alignment horizontal="right" vertical="center"/>
    </xf>
    <xf numFmtId="41" fontId="9" fillId="0" borderId="0" xfId="18" applyNumberFormat="1" applyFont="1" applyAlignment="1">
      <alignment horizontal="right" vertical="center"/>
    </xf>
    <xf numFmtId="0" fontId="7" fillId="0" borderId="0" xfId="18" applyFont="1">
      <alignment vertical="center"/>
    </xf>
    <xf numFmtId="38" fontId="9" fillId="0" borderId="3" xfId="18" applyNumberFormat="1" applyFont="1" applyBorder="1" applyAlignment="1">
      <alignment horizontal="right" vertical="center"/>
    </xf>
    <xf numFmtId="41" fontId="9" fillId="0" borderId="3" xfId="18" applyNumberFormat="1" applyFont="1" applyBorder="1" applyAlignment="1">
      <alignment horizontal="right" vertical="center"/>
    </xf>
    <xf numFmtId="38" fontId="7" fillId="0" borderId="0" xfId="18" applyNumberFormat="1" applyFont="1">
      <alignment vertical="center"/>
    </xf>
    <xf numFmtId="0" fontId="9" fillId="0" borderId="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2" fillId="0" borderId="0" xfId="1" applyFont="1" applyAlignment="1">
      <alignment horizontal="right" vertical="center"/>
    </xf>
    <xf numFmtId="0" fontId="7" fillId="0" borderId="2" xfId="19" applyFont="1" applyBorder="1" applyAlignment="1">
      <alignment horizontal="center" vertical="center"/>
    </xf>
    <xf numFmtId="0" fontId="7" fillId="0" borderId="2" xfId="19" applyFont="1" applyBorder="1" applyAlignment="1">
      <alignment horizontal="center" vertical="center" wrapText="1"/>
    </xf>
    <xf numFmtId="0" fontId="7" fillId="0" borderId="12" xfId="19" applyFont="1" applyBorder="1" applyAlignment="1">
      <alignment horizontal="center" vertical="center" wrapText="1"/>
    </xf>
    <xf numFmtId="0" fontId="7" fillId="0" borderId="11" xfId="19" applyFont="1" applyBorder="1" applyAlignment="1">
      <alignment horizontal="center" vertical="center" wrapText="1"/>
    </xf>
    <xf numFmtId="41" fontId="9" fillId="0" borderId="7" xfId="18" applyNumberFormat="1" applyFont="1" applyBorder="1" applyAlignment="1">
      <alignment horizontal="right" vertical="center"/>
    </xf>
    <xf numFmtId="183" fontId="9" fillId="0" borderId="0" xfId="18" applyNumberFormat="1" applyFont="1" applyAlignment="1">
      <alignment horizontal="right" vertical="center"/>
    </xf>
    <xf numFmtId="41" fontId="9" fillId="0" borderId="10" xfId="18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>
      <alignment vertical="center"/>
    </xf>
    <xf numFmtId="181" fontId="9" fillId="0" borderId="0" xfId="1" applyNumberFormat="1" applyFont="1">
      <alignment vertical="center"/>
    </xf>
    <xf numFmtId="0" fontId="12" fillId="0" borderId="3" xfId="1" applyFont="1" applyBorder="1" applyAlignment="1">
      <alignment horizontal="right"/>
    </xf>
    <xf numFmtId="0" fontId="7" fillId="0" borderId="0" xfId="21" applyAlignment="1">
      <alignment horizontal="center" vertical="center"/>
    </xf>
    <xf numFmtId="0" fontId="9" fillId="0" borderId="3" xfId="1" applyFont="1" applyBorder="1" applyProtection="1">
      <alignment vertical="center"/>
      <protection locked="0"/>
    </xf>
    <xf numFmtId="0" fontId="10" fillId="0" borderId="3" xfId="1" applyFont="1" applyBorder="1" applyAlignment="1">
      <alignment horizontal="center" vertical="center"/>
    </xf>
    <xf numFmtId="41" fontId="9" fillId="0" borderId="0" xfId="1" applyNumberFormat="1" applyFont="1" applyAlignment="1" applyProtection="1">
      <alignment horizontal="right" vertical="center"/>
      <protection locked="0"/>
    </xf>
    <xf numFmtId="183" fontId="9" fillId="0" borderId="0" xfId="1" applyNumberFormat="1" applyFont="1" applyAlignment="1">
      <alignment horizontal="right" vertical="center"/>
    </xf>
    <xf numFmtId="183" fontId="9" fillId="0" borderId="3" xfId="1" applyNumberFormat="1" applyFont="1" applyBorder="1" applyAlignment="1">
      <alignment horizontal="right"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9" fillId="0" borderId="3" xfId="1" applyFont="1" applyBorder="1" applyAlignment="1"/>
    <xf numFmtId="41" fontId="9" fillId="0" borderId="0" xfId="22" applyNumberFormat="1" applyFont="1" applyAlignment="1" applyProtection="1">
      <alignment horizontal="right" vertical="center"/>
      <protection locked="0"/>
    </xf>
    <xf numFmtId="41" fontId="9" fillId="0" borderId="3" xfId="22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/>
    <xf numFmtId="0" fontId="7" fillId="0" borderId="3" xfId="1" applyFont="1" applyBorder="1" applyAlignment="1">
      <alignment horizontal="center" vertical="center"/>
    </xf>
    <xf numFmtId="41" fontId="7" fillId="0" borderId="0" xfId="1" applyNumberFormat="1" applyFont="1" applyAlignment="1">
      <alignment horizontal="right" vertical="center"/>
    </xf>
    <xf numFmtId="0" fontId="7" fillId="0" borderId="0" xfId="24" applyFont="1" applyAlignment="1">
      <alignment horizontal="right" vertical="distributed"/>
    </xf>
    <xf numFmtId="43" fontId="7" fillId="0" borderId="0" xfId="1" applyNumberFormat="1" applyFont="1" applyAlignment="1">
      <alignment horizontal="right" vertical="center"/>
    </xf>
    <xf numFmtId="41" fontId="7" fillId="0" borderId="3" xfId="1" applyNumberFormat="1" applyFont="1" applyBorder="1" applyAlignment="1">
      <alignment horizontal="right" vertical="center"/>
    </xf>
    <xf numFmtId="43" fontId="7" fillId="0" borderId="3" xfId="1" applyNumberFormat="1" applyFont="1" applyBorder="1" applyAlignment="1">
      <alignment horizontal="right" vertical="center"/>
    </xf>
    <xf numFmtId="0" fontId="11" fillId="0" borderId="0" xfId="25" applyFont="1" applyAlignment="1">
      <alignment vertical="center"/>
    </xf>
    <xf numFmtId="0" fontId="12" fillId="0" borderId="0" xfId="23" applyFont="1"/>
    <xf numFmtId="0" fontId="7" fillId="0" borderId="0" xfId="23" applyFont="1"/>
    <xf numFmtId="40" fontId="7" fillId="0" borderId="0" xfId="23" applyNumberFormat="1" applyFont="1" applyAlignment="1">
      <alignment horizontal="right" vertical="center"/>
    </xf>
    <xf numFmtId="0" fontId="9" fillId="0" borderId="0" xfId="27" quotePrefix="1" applyFont="1" applyAlignment="1">
      <alignment horizontal="right" vertical="center" indent="1"/>
    </xf>
    <xf numFmtId="0" fontId="15" fillId="0" borderId="0" xfId="27" applyFont="1" applyAlignment="1">
      <alignment horizontal="right" vertical="center" indent="1"/>
    </xf>
    <xf numFmtId="43" fontId="9" fillId="0" borderId="0" xfId="27" applyNumberFormat="1" applyFont="1" applyAlignment="1">
      <alignment vertical="center"/>
    </xf>
    <xf numFmtId="41" fontId="9" fillId="0" borderId="0" xfId="27" applyNumberFormat="1" applyFont="1" applyAlignment="1">
      <alignment vertical="center"/>
    </xf>
    <xf numFmtId="0" fontId="9" fillId="0" borderId="0" xfId="27" applyFont="1" applyAlignment="1">
      <alignment horizontal="right" vertical="center" indent="1"/>
    </xf>
    <xf numFmtId="0" fontId="9" fillId="0" borderId="3" xfId="27" applyFont="1" applyBorder="1" applyAlignment="1">
      <alignment horizontal="right" vertical="center" indent="1"/>
    </xf>
    <xf numFmtId="43" fontId="9" fillId="0" borderId="3" xfId="27" applyNumberFormat="1" applyFont="1" applyBorder="1" applyAlignment="1">
      <alignment vertical="center"/>
    </xf>
    <xf numFmtId="0" fontId="7" fillId="0" borderId="3" xfId="21" applyBorder="1" applyAlignment="1">
      <alignment horizontal="center" vertical="center"/>
    </xf>
    <xf numFmtId="0" fontId="11" fillId="0" borderId="0" xfId="21" applyFont="1" applyAlignment="1">
      <alignment vertical="center"/>
    </xf>
    <xf numFmtId="0" fontId="12" fillId="0" borderId="0" xfId="21" applyFont="1" applyAlignment="1">
      <alignment horizontal="center" vertical="center"/>
    </xf>
    <xf numFmtId="0" fontId="7" fillId="0" borderId="0" xfId="21" quotePrefix="1" applyAlignment="1">
      <alignment horizontal="center" vertical="center"/>
    </xf>
    <xf numFmtId="185" fontId="9" fillId="0" borderId="0" xfId="29" applyNumberFormat="1" applyFont="1" applyAlignment="1">
      <alignment horizontal="left"/>
    </xf>
    <xf numFmtId="0" fontId="7" fillId="0" borderId="3" xfId="29" applyBorder="1"/>
    <xf numFmtId="0" fontId="7" fillId="0" borderId="0" xfId="29" applyAlignment="1">
      <alignment horizontal="center" vertical="center"/>
    </xf>
    <xf numFmtId="49" fontId="40" fillId="0" borderId="3" xfId="29" quotePrefix="1" applyNumberFormat="1" applyFont="1" applyBorder="1" applyAlignment="1">
      <alignment horizontal="center" vertical="center" wrapText="1"/>
    </xf>
    <xf numFmtId="41" fontId="9" fillId="0" borderId="0" xfId="29" applyNumberFormat="1" applyFont="1" applyAlignment="1">
      <alignment horizontal="right" vertical="center"/>
    </xf>
    <xf numFmtId="3" fontId="9" fillId="0" borderId="0" xfId="29" applyNumberFormat="1" applyFont="1" applyAlignment="1">
      <alignment horizontal="right" vertical="center" indent="1"/>
    </xf>
    <xf numFmtId="4" fontId="9" fillId="0" borderId="0" xfId="29" applyNumberFormat="1" applyFont="1" applyAlignment="1">
      <alignment horizontal="right" vertical="center" indent="1"/>
    </xf>
    <xf numFmtId="186" fontId="9" fillId="0" borderId="0" xfId="29" applyNumberFormat="1" applyFont="1" applyAlignment="1">
      <alignment horizontal="right" vertical="center"/>
    </xf>
    <xf numFmtId="41" fontId="9" fillId="0" borderId="3" xfId="29" applyNumberFormat="1" applyFont="1" applyBorder="1" applyAlignment="1">
      <alignment horizontal="right" vertical="center"/>
    </xf>
    <xf numFmtId="3" fontId="9" fillId="0" borderId="3" xfId="29" applyNumberFormat="1" applyFont="1" applyBorder="1" applyAlignment="1">
      <alignment horizontal="right" vertical="center" indent="1"/>
    </xf>
    <xf numFmtId="186" fontId="9" fillId="0" borderId="3" xfId="29" applyNumberFormat="1" applyFont="1" applyBorder="1" applyAlignment="1">
      <alignment horizontal="right" vertical="center"/>
    </xf>
    <xf numFmtId="41" fontId="9" fillId="0" borderId="0" xfId="31" applyNumberFormat="1" applyFont="1" applyBorder="1" applyAlignment="1">
      <alignment horizontal="right" vertical="center"/>
    </xf>
    <xf numFmtId="43" fontId="9" fillId="0" borderId="0" xfId="31" applyNumberFormat="1" applyFont="1" applyBorder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41" fontId="9" fillId="0" borderId="0" xfId="31" applyNumberFormat="1" applyFont="1" applyFill="1" applyBorder="1" applyAlignment="1">
      <alignment horizontal="right" vertical="center"/>
    </xf>
    <xf numFmtId="43" fontId="9" fillId="0" borderId="0" xfId="31" applyNumberFormat="1" applyFont="1" applyFill="1" applyBorder="1" applyAlignment="1">
      <alignment horizontal="right" vertical="center"/>
    </xf>
    <xf numFmtId="0" fontId="10" fillId="0" borderId="0" xfId="3" applyFont="1" applyAlignment="1">
      <alignment horizontal="distributed" vertical="center" wrapText="1"/>
    </xf>
    <xf numFmtId="0" fontId="10" fillId="0" borderId="3" xfId="3" applyFont="1" applyBorder="1" applyAlignment="1">
      <alignment horizontal="distributed" vertical="center"/>
    </xf>
    <xf numFmtId="41" fontId="9" fillId="0" borderId="3" xfId="31" applyNumberFormat="1" applyFont="1" applyBorder="1" applyAlignment="1">
      <alignment horizontal="right" vertical="center"/>
    </xf>
    <xf numFmtId="43" fontId="9" fillId="0" borderId="3" xfId="31" applyNumberFormat="1" applyFont="1" applyBorder="1" applyAlignment="1">
      <alignment horizontal="right" vertical="center"/>
    </xf>
    <xf numFmtId="187" fontId="12" fillId="0" borderId="0" xfId="3" applyNumberFormat="1" applyFont="1" applyAlignment="1">
      <alignment vertical="center"/>
    </xf>
    <xf numFmtId="41" fontId="7" fillId="0" borderId="0" xfId="3" applyNumberFormat="1" applyFont="1" applyAlignment="1">
      <alignment vertical="center"/>
    </xf>
    <xf numFmtId="41" fontId="9" fillId="0" borderId="0" xfId="31" applyNumberFormat="1" applyFont="1" applyBorder="1" applyAlignment="1">
      <alignment vertical="center"/>
    </xf>
    <xf numFmtId="41" fontId="9" fillId="0" borderId="0" xfId="31" applyNumberFormat="1" applyFont="1" applyFill="1" applyBorder="1" applyAlignment="1">
      <alignment vertical="center"/>
    </xf>
    <xf numFmtId="41" fontId="9" fillId="0" borderId="0" xfId="31" applyNumberFormat="1" applyFont="1" applyBorder="1" applyAlignment="1">
      <alignment horizontal="center" vertical="center"/>
    </xf>
    <xf numFmtId="41" fontId="9" fillId="0" borderId="0" xfId="31" applyNumberFormat="1" applyFont="1" applyFill="1" applyBorder="1" applyAlignment="1">
      <alignment horizontal="center" vertical="center"/>
    </xf>
    <xf numFmtId="41" fontId="9" fillId="0" borderId="3" xfId="3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3" applyFont="1" applyAlignment="1">
      <alignment horizontal="distributed" vertical="center"/>
    </xf>
    <xf numFmtId="0" fontId="4" fillId="0" borderId="0" xfId="29" applyFont="1"/>
    <xf numFmtId="0" fontId="7" fillId="0" borderId="0" xfId="29"/>
    <xf numFmtId="41" fontId="7" fillId="0" borderId="2" xfId="29" applyNumberFormat="1" applyBorder="1" applyAlignment="1">
      <alignment horizontal="center" vertical="center"/>
    </xf>
    <xf numFmtId="43" fontId="7" fillId="0" borderId="2" xfId="29" applyNumberFormat="1" applyBorder="1" applyAlignment="1">
      <alignment horizontal="center" vertical="center"/>
    </xf>
    <xf numFmtId="43" fontId="9" fillId="0" borderId="0" xfId="29" applyNumberFormat="1" applyFont="1" applyAlignment="1">
      <alignment horizontal="right" vertical="center"/>
    </xf>
    <xf numFmtId="43" fontId="9" fillId="0" borderId="3" xfId="29" applyNumberFormat="1" applyFont="1" applyBorder="1" applyAlignment="1">
      <alignment horizontal="right" vertical="center"/>
    </xf>
    <xf numFmtId="0" fontId="12" fillId="0" borderId="0" xfId="29" applyFont="1"/>
    <xf numFmtId="41" fontId="7" fillId="0" borderId="0" xfId="29" applyNumberFormat="1" applyAlignment="1">
      <alignment horizontal="right" vertical="center" indent="1"/>
    </xf>
    <xf numFmtId="43" fontId="7" fillId="0" borderId="0" xfId="29" applyNumberFormat="1" applyAlignment="1">
      <alignment horizontal="right" vertical="center" indent="1"/>
    </xf>
    <xf numFmtId="41" fontId="7" fillId="0" borderId="2" xfId="29" applyNumberFormat="1" applyBorder="1" applyAlignment="1">
      <alignment horizontal="centerContinuous" vertical="center"/>
    </xf>
    <xf numFmtId="43" fontId="7" fillId="0" borderId="2" xfId="29" applyNumberFormat="1" applyBorder="1" applyAlignment="1">
      <alignment horizontal="centerContinuous" vertical="center"/>
    </xf>
    <xf numFmtId="41" fontId="7" fillId="0" borderId="2" xfId="29" quotePrefix="1" applyNumberFormat="1" applyBorder="1" applyAlignment="1">
      <alignment horizontal="centerContinuous" vertical="center"/>
    </xf>
    <xf numFmtId="0" fontId="11" fillId="0" borderId="0" xfId="29" applyFont="1"/>
    <xf numFmtId="41" fontId="11" fillId="0" borderId="0" xfId="29" applyNumberFormat="1" applyFont="1"/>
    <xf numFmtId="43" fontId="8" fillId="0" borderId="0" xfId="29" applyNumberFormat="1" applyFont="1"/>
    <xf numFmtId="41" fontId="8" fillId="0" borderId="0" xfId="29" applyNumberFormat="1" applyFont="1"/>
    <xf numFmtId="41" fontId="7" fillId="0" borderId="0" xfId="29" applyNumberFormat="1"/>
    <xf numFmtId="43" fontId="7" fillId="0" borderId="0" xfId="29" applyNumberFormat="1"/>
    <xf numFmtId="0" fontId="11" fillId="0" borderId="0" xfId="29" applyFont="1" applyAlignment="1">
      <alignment vertical="top"/>
    </xf>
    <xf numFmtId="0" fontId="8" fillId="0" borderId="0" xfId="29" applyFont="1"/>
    <xf numFmtId="0" fontId="9" fillId="0" borderId="3" xfId="32" applyFont="1" applyBorder="1"/>
    <xf numFmtId="41" fontId="7" fillId="0" borderId="0" xfId="33" applyNumberFormat="1" applyFont="1" applyAlignment="1">
      <alignment horizontal="right" vertical="center"/>
    </xf>
    <xf numFmtId="41" fontId="7" fillId="0" borderId="3" xfId="33" applyNumberFormat="1" applyFont="1" applyBorder="1" applyAlignment="1">
      <alignment horizontal="right" vertical="center"/>
    </xf>
    <xf numFmtId="0" fontId="12" fillId="0" borderId="0" xfId="16" quotePrefix="1" applyFont="1" applyAlignment="1">
      <alignment horizontal="left" vertical="center"/>
    </xf>
    <xf numFmtId="41" fontId="12" fillId="0" borderId="0" xfId="32" applyNumberFormat="1" applyFont="1" applyAlignment="1">
      <alignment horizontal="left" vertical="center"/>
    </xf>
    <xf numFmtId="41" fontId="12" fillId="0" borderId="0" xfId="32" applyNumberFormat="1" applyFont="1" applyAlignment="1">
      <alignment horizontal="right" vertical="center"/>
    </xf>
    <xf numFmtId="41" fontId="12" fillId="0" borderId="0" xfId="33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 indent="1"/>
    </xf>
    <xf numFmtId="4" fontId="7" fillId="0" borderId="0" xfId="1" applyNumberFormat="1" applyFont="1" applyAlignment="1">
      <alignment horizontal="right" vertical="center" indent="1"/>
    </xf>
    <xf numFmtId="4" fontId="7" fillId="0" borderId="3" xfId="1" applyNumberFormat="1" applyFont="1" applyBorder="1" applyAlignment="1">
      <alignment horizontal="right" vertical="center" indent="1"/>
    </xf>
    <xf numFmtId="0" fontId="7" fillId="0" borderId="3" xfId="1" applyFont="1" applyBorder="1" applyAlignment="1">
      <alignment horizontal="distributed" vertical="distributed"/>
    </xf>
    <xf numFmtId="2" fontId="7" fillId="0" borderId="0" xfId="1" applyNumberFormat="1" applyFont="1" applyAlignment="1">
      <alignment horizontal="right" vertical="center" indent="1"/>
    </xf>
    <xf numFmtId="2" fontId="7" fillId="0" borderId="3" xfId="1" applyNumberFormat="1" applyFont="1" applyBorder="1" applyAlignment="1">
      <alignment horizontal="right" vertical="center" indent="1"/>
    </xf>
    <xf numFmtId="0" fontId="11" fillId="0" borderId="0" xfId="1" applyFont="1">
      <alignment vertical="center"/>
    </xf>
    <xf numFmtId="0" fontId="9" fillId="0" borderId="0" xfId="35" applyFont="1" applyAlignment="1">
      <alignment horizontal="center" vertical="center"/>
    </xf>
    <xf numFmtId="0" fontId="9" fillId="0" borderId="0" xfId="35" applyFont="1" applyAlignment="1">
      <alignment vertical="center"/>
    </xf>
    <xf numFmtId="0" fontId="9" fillId="0" borderId="3" xfId="35" applyFont="1" applyBorder="1" applyAlignment="1">
      <alignment vertical="center"/>
    </xf>
    <xf numFmtId="0" fontId="12" fillId="0" borderId="3" xfId="35" applyFont="1" applyBorder="1" applyAlignment="1">
      <alignment horizontal="right"/>
    </xf>
    <xf numFmtId="0" fontId="7" fillId="0" borderId="2" xfId="35" applyFont="1" applyBorder="1" applyAlignment="1">
      <alignment horizontal="center" vertical="distributed" textRotation="255" indent="1"/>
    </xf>
    <xf numFmtId="0" fontId="7" fillId="0" borderId="2" xfId="35" applyFont="1" applyBorder="1" applyAlignment="1">
      <alignment horizontal="center" vertical="distributed" textRotation="255" wrapText="1" indent="1"/>
    </xf>
    <xf numFmtId="41" fontId="9" fillId="0" borderId="0" xfId="35" applyNumberFormat="1" applyFont="1" applyAlignment="1">
      <alignment horizontal="right" vertical="center" indent="1"/>
    </xf>
    <xf numFmtId="41" fontId="9" fillId="0" borderId="3" xfId="35" applyNumberFormat="1" applyFont="1" applyBorder="1" applyAlignment="1">
      <alignment horizontal="right" vertical="center" indent="1"/>
    </xf>
    <xf numFmtId="41" fontId="9" fillId="0" borderId="3" xfId="35" applyNumberFormat="1" applyFont="1" applyBorder="1" applyAlignment="1">
      <alignment horizontal="right" vertical="center"/>
    </xf>
    <xf numFmtId="0" fontId="7" fillId="0" borderId="0" xfId="35" applyFont="1" applyAlignment="1">
      <alignment vertical="center"/>
    </xf>
    <xf numFmtId="0" fontId="7" fillId="0" borderId="0" xfId="36" applyFont="1">
      <alignment vertical="center"/>
    </xf>
    <xf numFmtId="0" fontId="20" fillId="0" borderId="3" xfId="37" applyFont="1" applyBorder="1"/>
    <xf numFmtId="0" fontId="28" fillId="0" borderId="3" xfId="37" applyFont="1" applyBorder="1" applyAlignment="1">
      <alignment horizontal="right" vertical="center"/>
    </xf>
    <xf numFmtId="41" fontId="20" fillId="0" borderId="0" xfId="37" applyNumberFormat="1" applyFont="1" applyAlignment="1">
      <alignment horizontal="right" vertical="center"/>
    </xf>
    <xf numFmtId="41" fontId="20" fillId="0" borderId="3" xfId="37" applyNumberFormat="1" applyFont="1" applyBorder="1" applyAlignment="1">
      <alignment horizontal="right" vertical="center"/>
    </xf>
    <xf numFmtId="41" fontId="7" fillId="0" borderId="0" xfId="21" applyNumberFormat="1" applyAlignment="1">
      <alignment horizontal="center" vertical="center"/>
    </xf>
    <xf numFmtId="43" fontId="7" fillId="0" borderId="0" xfId="21" applyNumberFormat="1" applyAlignment="1">
      <alignment horizontal="center" vertical="center"/>
    </xf>
    <xf numFmtId="43" fontId="7" fillId="0" borderId="3" xfId="21" applyNumberFormat="1" applyBorder="1" applyAlignment="1">
      <alignment horizontal="center" vertical="center"/>
    </xf>
    <xf numFmtId="0" fontId="18" fillId="0" borderId="3" xfId="1" applyFont="1" applyBorder="1">
      <alignment vertical="center"/>
    </xf>
    <xf numFmtId="0" fontId="18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distributed" vertical="center"/>
    </xf>
    <xf numFmtId="41" fontId="18" fillId="0" borderId="0" xfId="1" applyNumberFormat="1" applyFont="1" applyAlignment="1">
      <alignment horizontal="right" vertical="center" indent="2"/>
    </xf>
    <xf numFmtId="43" fontId="18" fillId="0" borderId="0" xfId="1" applyNumberFormat="1" applyFont="1" applyAlignment="1">
      <alignment horizontal="right" vertical="center" indent="2"/>
    </xf>
    <xf numFmtId="0" fontId="18" fillId="0" borderId="0" xfId="1" applyFont="1" applyAlignment="1">
      <alignment horizontal="distributed" vertical="center" wrapText="1"/>
    </xf>
    <xf numFmtId="0" fontId="18" fillId="0" borderId="3" xfId="1" applyFont="1" applyBorder="1" applyAlignment="1">
      <alignment horizontal="distributed" vertical="center"/>
    </xf>
    <xf numFmtId="41" fontId="18" fillId="0" borderId="3" xfId="1" applyNumberFormat="1" applyFont="1" applyBorder="1" applyAlignment="1">
      <alignment horizontal="right" vertical="center" indent="2"/>
    </xf>
    <xf numFmtId="43" fontId="18" fillId="0" borderId="3" xfId="1" applyNumberFormat="1" applyFont="1" applyBorder="1" applyAlignment="1">
      <alignment horizontal="right" vertical="center" indent="2"/>
    </xf>
    <xf numFmtId="0" fontId="18" fillId="0" borderId="0" xfId="1" applyFont="1">
      <alignment vertical="center"/>
    </xf>
    <xf numFmtId="49" fontId="10" fillId="0" borderId="2" xfId="1" quotePrefix="1" applyNumberFormat="1" applyFont="1" applyBorder="1" applyAlignment="1">
      <alignment horizontal="center" vertical="center"/>
    </xf>
    <xf numFmtId="41" fontId="7" fillId="0" borderId="2" xfId="22" applyNumberFormat="1" applyFont="1" applyBorder="1" applyAlignment="1" applyProtection="1">
      <alignment horizontal="center" vertical="center"/>
      <protection locked="0"/>
    </xf>
    <xf numFmtId="183" fontId="7" fillId="0" borderId="2" xfId="22" applyNumberFormat="1" applyFont="1" applyBorder="1" applyAlignment="1" applyProtection="1">
      <alignment horizontal="center" vertical="center"/>
      <protection locked="0"/>
    </xf>
    <xf numFmtId="183" fontId="7" fillId="0" borderId="0" xfId="1" applyNumberFormat="1" applyFont="1" applyAlignment="1"/>
    <xf numFmtId="183" fontId="0" fillId="0" borderId="0" xfId="0" applyNumberFormat="1">
      <alignment vertical="center"/>
    </xf>
    <xf numFmtId="0" fontId="7" fillId="0" borderId="0" xfId="9" applyFont="1" applyAlignment="1">
      <alignment horizontal="center" vertical="center" textRotation="255"/>
    </xf>
    <xf numFmtId="0" fontId="4" fillId="0" borderId="0" xfId="1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7" fillId="0" borderId="2" xfId="29" applyBorder="1" applyAlignment="1">
      <alignment horizontal="center" vertical="center"/>
    </xf>
    <xf numFmtId="41" fontId="20" fillId="0" borderId="0" xfId="1" applyNumberFormat="1" applyFont="1" applyAlignment="1">
      <alignment horizontal="right" vertical="center"/>
    </xf>
    <xf numFmtId="0" fontId="56" fillId="0" borderId="0" xfId="1" applyFont="1" applyAlignment="1">
      <alignment horizontal="distributed" vertical="center"/>
    </xf>
    <xf numFmtId="41" fontId="20" fillId="0" borderId="0" xfId="10" applyNumberFormat="1" applyFont="1" applyAlignment="1">
      <alignment horizontal="right" vertical="center" shrinkToFit="1"/>
    </xf>
    <xf numFmtId="0" fontId="7" fillId="0" borderId="0" xfId="40" applyFont="1" applyAlignment="1">
      <alignment horizontal="center" vertical="center"/>
    </xf>
    <xf numFmtId="0" fontId="7" fillId="0" borderId="0" xfId="40" applyFont="1" applyAlignment="1">
      <alignment vertical="center"/>
    </xf>
    <xf numFmtId="41" fontId="58" fillId="0" borderId="0" xfId="40" applyNumberFormat="1" applyFont="1" applyAlignment="1">
      <alignment horizontal="right" vertical="center"/>
    </xf>
    <xf numFmtId="41" fontId="58" fillId="0" borderId="7" xfId="40" applyNumberFormat="1" applyFont="1" applyBorder="1" applyAlignment="1">
      <alignment horizontal="right" vertical="center"/>
    </xf>
    <xf numFmtId="43" fontId="58" fillId="0" borderId="0" xfId="40" applyNumberFormat="1" applyFont="1" applyAlignment="1">
      <alignment horizontal="right" vertical="center"/>
    </xf>
    <xf numFmtId="41" fontId="58" fillId="0" borderId="3" xfId="40" applyNumberFormat="1" applyFont="1" applyBorder="1" applyAlignment="1">
      <alignment horizontal="right" vertical="center"/>
    </xf>
    <xf numFmtId="41" fontId="58" fillId="0" borderId="10" xfId="40" applyNumberFormat="1" applyFont="1" applyBorder="1" applyAlignment="1">
      <alignment horizontal="right" vertical="center"/>
    </xf>
    <xf numFmtId="43" fontId="58" fillId="0" borderId="3" xfId="40" applyNumberFormat="1" applyFont="1" applyBorder="1" applyAlignment="1">
      <alignment horizontal="right" vertical="center"/>
    </xf>
    <xf numFmtId="0" fontId="11" fillId="0" borderId="0" xfId="42" applyFont="1" applyAlignment="1">
      <alignment vertical="center"/>
    </xf>
    <xf numFmtId="0" fontId="12" fillId="0" borderId="0" xfId="40" applyFont="1" applyAlignment="1">
      <alignment horizontal="center" vertical="center"/>
    </xf>
    <xf numFmtId="49" fontId="12" fillId="0" borderId="0" xfId="40" applyNumberFormat="1" applyFont="1" applyAlignment="1">
      <alignment vertical="center"/>
    </xf>
    <xf numFmtId="188" fontId="12" fillId="0" borderId="0" xfId="40" applyNumberFormat="1" applyFont="1" applyAlignment="1">
      <alignment horizontal="center" vertical="center"/>
    </xf>
    <xf numFmtId="188" fontId="7" fillId="0" borderId="0" xfId="40" applyNumberFormat="1" applyFont="1" applyAlignment="1">
      <alignment horizontal="center" vertical="center"/>
    </xf>
    <xf numFmtId="49" fontId="59" fillId="0" borderId="0" xfId="43" applyNumberFormat="1" applyFont="1" applyAlignment="1">
      <alignment horizontal="left" vertical="center"/>
    </xf>
    <xf numFmtId="49" fontId="7" fillId="0" borderId="0" xfId="40" applyNumberFormat="1" applyFont="1" applyAlignment="1">
      <alignment horizontal="center" vertical="center"/>
    </xf>
    <xf numFmtId="0" fontId="4" fillId="0" borderId="0" xfId="42" applyFont="1" applyAlignment="1">
      <alignment vertical="center"/>
    </xf>
    <xf numFmtId="190" fontId="12" fillId="0" borderId="3" xfId="42" applyNumberFormat="1" applyFont="1" applyBorder="1" applyAlignment="1">
      <alignment horizontal="left" vertical="center"/>
    </xf>
    <xf numFmtId="0" fontId="9" fillId="0" borderId="0" xfId="42" applyFont="1" applyAlignment="1">
      <alignment horizontal="centerContinuous" vertical="center"/>
    </xf>
    <xf numFmtId="0" fontId="9" fillId="0" borderId="0" xfId="42" applyFont="1" applyAlignment="1">
      <alignment vertical="center"/>
    </xf>
    <xf numFmtId="0" fontId="9" fillId="0" borderId="3" xfId="42" applyFont="1" applyBorder="1" applyAlignment="1">
      <alignment horizontal="right"/>
    </xf>
    <xf numFmtId="0" fontId="7" fillId="0" borderId="0" xfId="42" applyAlignment="1">
      <alignment vertical="center"/>
    </xf>
    <xf numFmtId="0" fontId="7" fillId="0" borderId="0" xfId="42"/>
    <xf numFmtId="0" fontId="7" fillId="0" borderId="2" xfId="42" applyBorder="1" applyAlignment="1">
      <alignment horizontal="center" vertical="center"/>
    </xf>
    <xf numFmtId="0" fontId="8" fillId="0" borderId="0" xfId="42" applyFont="1" applyAlignment="1">
      <alignment horizontal="center" vertical="center"/>
    </xf>
    <xf numFmtId="41" fontId="9" fillId="0" borderId="0" xfId="42" applyNumberFormat="1" applyFont="1" applyAlignment="1">
      <alignment horizontal="right" vertical="center"/>
    </xf>
    <xf numFmtId="43" fontId="9" fillId="0" borderId="0" xfId="42" applyNumberFormat="1" applyFont="1" applyAlignment="1">
      <alignment horizontal="right" vertical="center"/>
    </xf>
    <xf numFmtId="192" fontId="9" fillId="0" borderId="0" xfId="42" applyNumberFormat="1" applyFont="1" applyAlignment="1">
      <alignment vertical="center"/>
    </xf>
    <xf numFmtId="0" fontId="7" fillId="0" borderId="0" xfId="42" applyAlignment="1">
      <alignment horizontal="center" vertical="center"/>
    </xf>
    <xf numFmtId="41" fontId="9" fillId="0" borderId="3" xfId="42" applyNumberFormat="1" applyFont="1" applyBorder="1" applyAlignment="1">
      <alignment horizontal="right" vertical="center"/>
    </xf>
    <xf numFmtId="43" fontId="9" fillId="0" borderId="3" xfId="42" applyNumberFormat="1" applyFont="1" applyBorder="1" applyAlignment="1">
      <alignment horizontal="right" vertical="center"/>
    </xf>
    <xf numFmtId="0" fontId="40" fillId="0" borderId="0" xfId="42" applyFont="1" applyAlignment="1">
      <alignment vertical="center"/>
    </xf>
    <xf numFmtId="0" fontId="7" fillId="0" borderId="3" xfId="42" applyBorder="1" applyAlignment="1">
      <alignment horizontal="center" vertical="center"/>
    </xf>
    <xf numFmtId="0" fontId="12" fillId="0" borderId="0" xfId="42" applyFont="1" applyAlignment="1">
      <alignment vertical="center"/>
    </xf>
    <xf numFmtId="193" fontId="12" fillId="0" borderId="0" xfId="42" applyNumberFormat="1" applyFont="1" applyAlignment="1">
      <alignment vertical="center"/>
    </xf>
    <xf numFmtId="194" fontId="7" fillId="0" borderId="3" xfId="44" applyNumberFormat="1" applyFont="1" applyBorder="1" applyAlignment="1">
      <alignment horizontal="center" vertical="center"/>
    </xf>
    <xf numFmtId="176" fontId="9" fillId="0" borderId="0" xfId="44" applyFont="1" applyBorder="1" applyAlignment="1">
      <alignment horizontal="right" vertical="center"/>
    </xf>
    <xf numFmtId="187" fontId="9" fillId="0" borderId="0" xfId="44" applyNumberFormat="1" applyFont="1" applyBorder="1" applyAlignment="1">
      <alignment horizontal="right" vertical="center"/>
    </xf>
    <xf numFmtId="194" fontId="9" fillId="0" borderId="0" xfId="44" applyNumberFormat="1" applyFont="1" applyBorder="1" applyAlignment="1">
      <alignment horizontal="right" vertical="center"/>
    </xf>
    <xf numFmtId="187" fontId="9" fillId="0" borderId="3" xfId="44" applyNumberFormat="1" applyFont="1" applyBorder="1" applyAlignment="1">
      <alignment horizontal="right" vertical="center"/>
    </xf>
    <xf numFmtId="194" fontId="9" fillId="0" borderId="3" xfId="44" applyNumberFormat="1" applyFont="1" applyBorder="1" applyAlignment="1">
      <alignment horizontal="right" vertical="center"/>
    </xf>
    <xf numFmtId="0" fontId="11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right" vertical="center"/>
    </xf>
    <xf numFmtId="41" fontId="9" fillId="0" borderId="0" xfId="44" applyNumberFormat="1" applyFont="1" applyBorder="1" applyAlignment="1">
      <alignment horizontal="right" vertical="center"/>
    </xf>
    <xf numFmtId="41" fontId="9" fillId="0" borderId="3" xfId="44" applyNumberFormat="1" applyFont="1" applyBorder="1" applyAlignment="1">
      <alignment horizontal="right" vertical="center"/>
    </xf>
    <xf numFmtId="0" fontId="4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10" fillId="0" borderId="2" xfId="42" applyFont="1" applyBorder="1" applyAlignment="1">
      <alignment horizontal="center" vertical="center" wrapText="1"/>
    </xf>
    <xf numFmtId="184" fontId="9" fillId="0" borderId="0" xfId="45" applyNumberFormat="1" applyFont="1" applyAlignment="1">
      <alignment horizontal="right" vertical="center" wrapText="1"/>
    </xf>
    <xf numFmtId="179" fontId="9" fillId="0" borderId="1" xfId="45" applyNumberFormat="1" applyFont="1" applyBorder="1" applyAlignment="1">
      <alignment horizontal="right" vertical="center"/>
    </xf>
    <xf numFmtId="0" fontId="9" fillId="0" borderId="0" xfId="42" applyFont="1" applyAlignment="1">
      <alignment horizontal="left" vertical="center" wrapText="1"/>
    </xf>
    <xf numFmtId="179" fontId="9" fillId="0" borderId="0" xfId="45" applyNumberFormat="1" applyFont="1" applyAlignment="1">
      <alignment horizontal="right" vertical="center"/>
    </xf>
    <xf numFmtId="184" fontId="9" fillId="0" borderId="3" xfId="45" applyNumberFormat="1" applyFont="1" applyBorder="1" applyAlignment="1">
      <alignment horizontal="right" vertical="center" wrapText="1"/>
    </xf>
    <xf numFmtId="179" fontId="9" fillId="0" borderId="3" xfId="45" applyNumberFormat="1" applyFont="1" applyBorder="1" applyAlignment="1">
      <alignment horizontal="right" vertical="center"/>
    </xf>
    <xf numFmtId="0" fontId="12" fillId="0" borderId="0" xfId="42" applyFont="1"/>
    <xf numFmtId="0" fontId="9" fillId="0" borderId="0" xfId="42" applyFont="1" applyAlignment="1">
      <alignment vertical="center" wrapText="1"/>
    </xf>
    <xf numFmtId="196" fontId="61" fillId="0" borderId="0" xfId="51" applyNumberFormat="1" applyFont="1" applyFill="1" applyBorder="1" applyAlignment="1">
      <alignment horizontal="right" vertical="center"/>
    </xf>
    <xf numFmtId="197" fontId="9" fillId="0" borderId="0" xfId="40" applyNumberFormat="1" applyFont="1" applyAlignment="1">
      <alignment horizontal="right" vertical="center"/>
    </xf>
    <xf numFmtId="197" fontId="9" fillId="0" borderId="7" xfId="40" applyNumberFormat="1" applyFont="1" applyBorder="1" applyAlignment="1">
      <alignment horizontal="right" vertical="center"/>
    </xf>
    <xf numFmtId="197" fontId="9" fillId="0" borderId="10" xfId="40" applyNumberFormat="1" applyFont="1" applyBorder="1" applyAlignment="1">
      <alignment horizontal="right" vertical="center"/>
    </xf>
    <xf numFmtId="197" fontId="9" fillId="0" borderId="3" xfId="40" applyNumberFormat="1" applyFont="1" applyBorder="1" applyAlignment="1">
      <alignment horizontal="right" vertical="center"/>
    </xf>
    <xf numFmtId="0" fontId="7" fillId="0" borderId="0" xfId="54" applyFont="1" applyAlignment="1">
      <alignment horizontal="center" vertical="center"/>
    </xf>
    <xf numFmtId="199" fontId="7" fillId="0" borderId="0" xfId="54" applyNumberFormat="1" applyFont="1" applyAlignment="1">
      <alignment horizontal="center" vertical="center" wrapText="1"/>
    </xf>
    <xf numFmtId="199" fontId="7" fillId="0" borderId="3" xfId="54" applyNumberFormat="1" applyFont="1" applyBorder="1" applyAlignment="1">
      <alignment horizontal="center" vertical="center" wrapText="1"/>
    </xf>
    <xf numFmtId="176" fontId="9" fillId="0" borderId="0" xfId="44" applyFont="1" applyBorder="1" applyAlignment="1">
      <alignment vertical="center"/>
    </xf>
    <xf numFmtId="187" fontId="9" fillId="0" borderId="0" xfId="44" applyNumberFormat="1" applyFont="1" applyBorder="1" applyAlignment="1">
      <alignment vertical="center"/>
    </xf>
    <xf numFmtId="197" fontId="9" fillId="0" borderId="7" xfId="54" applyNumberFormat="1" applyFont="1" applyBorder="1" applyAlignment="1">
      <alignment horizontal="right" vertical="center"/>
    </xf>
    <xf numFmtId="176" fontId="9" fillId="0" borderId="3" xfId="44" applyFont="1" applyBorder="1" applyAlignment="1">
      <alignment vertical="center"/>
    </xf>
    <xf numFmtId="187" fontId="9" fillId="0" borderId="3" xfId="44" applyNumberFormat="1" applyFont="1" applyBorder="1" applyAlignment="1">
      <alignment vertical="center"/>
    </xf>
    <xf numFmtId="197" fontId="9" fillId="0" borderId="10" xfId="54" applyNumberFormat="1" applyFont="1" applyBorder="1" applyAlignment="1">
      <alignment horizontal="right" vertical="center"/>
    </xf>
    <xf numFmtId="0" fontId="4" fillId="0" borderId="0" xfId="42" applyFont="1"/>
    <xf numFmtId="0" fontId="7" fillId="0" borderId="0" xfId="42" applyAlignment="1">
      <alignment horizontal="distributed" vertical="center"/>
    </xf>
    <xf numFmtId="176" fontId="9" fillId="0" borderId="0" xfId="42" applyNumberFormat="1" applyFont="1" applyAlignment="1">
      <alignment horizontal="right" vertical="center"/>
    </xf>
    <xf numFmtId="187" fontId="9" fillId="0" borderId="0" xfId="42" applyNumberFormat="1" applyFont="1" applyAlignment="1">
      <alignment horizontal="right" vertical="center"/>
    </xf>
    <xf numFmtId="177" fontId="9" fillId="0" borderId="0" xfId="42" applyNumberFormat="1" applyFont="1" applyAlignment="1">
      <alignment horizontal="right" vertical="center"/>
    </xf>
    <xf numFmtId="0" fontId="7" fillId="0" borderId="0" xfId="42" applyAlignment="1">
      <alignment horizontal="distributed" vertical="center" wrapText="1"/>
    </xf>
    <xf numFmtId="0" fontId="7" fillId="0" borderId="3" xfId="42" applyBorder="1" applyAlignment="1">
      <alignment horizontal="distributed" vertical="center"/>
    </xf>
    <xf numFmtId="176" fontId="9" fillId="0" borderId="3" xfId="42" applyNumberFormat="1" applyFont="1" applyBorder="1" applyAlignment="1">
      <alignment horizontal="right" vertical="center"/>
    </xf>
    <xf numFmtId="177" fontId="9" fillId="0" borderId="3" xfId="42" applyNumberFormat="1" applyFont="1" applyBorder="1" applyAlignment="1">
      <alignment horizontal="right" vertical="center"/>
    </xf>
    <xf numFmtId="41" fontId="9" fillId="0" borderId="0" xfId="58" applyNumberFormat="1" applyFont="1" applyAlignment="1">
      <alignment horizontal="right" vertical="center"/>
    </xf>
    <xf numFmtId="41" fontId="9" fillId="0" borderId="3" xfId="58" applyNumberFormat="1" applyFont="1" applyBorder="1" applyAlignment="1">
      <alignment horizontal="right" vertical="center"/>
    </xf>
    <xf numFmtId="41" fontId="9" fillId="0" borderId="16" xfId="58" applyNumberFormat="1" applyFont="1" applyBorder="1" applyAlignment="1">
      <alignment horizontal="right" vertical="center"/>
    </xf>
    <xf numFmtId="0" fontId="12" fillId="0" borderId="0" xfId="60" applyFont="1" applyAlignment="1">
      <alignment vertical="center" wrapText="1"/>
    </xf>
    <xf numFmtId="0" fontId="12" fillId="0" borderId="0" xfId="56" applyFont="1" applyAlignment="1">
      <alignment vertical="center" wrapText="1"/>
    </xf>
    <xf numFmtId="0" fontId="7" fillId="0" borderId="0" xfId="61"/>
    <xf numFmtId="0" fontId="7" fillId="0" borderId="2" xfId="61" applyBorder="1"/>
    <xf numFmtId="0" fontId="7" fillId="0" borderId="2" xfId="61" applyBorder="1" applyAlignment="1">
      <alignment horizontal="distributed" vertical="distributed"/>
    </xf>
    <xf numFmtId="0" fontId="7" fillId="0" borderId="2" xfId="61" applyBorder="1" applyAlignment="1">
      <alignment horizontal="distributed" vertical="center"/>
    </xf>
    <xf numFmtId="0" fontId="8" fillId="0" borderId="2" xfId="61" applyFont="1" applyBorder="1" applyAlignment="1">
      <alignment horizontal="center" vertical="center" textRotation="255"/>
    </xf>
    <xf numFmtId="0" fontId="7" fillId="0" borderId="2" xfId="61" applyBorder="1" applyAlignment="1">
      <alignment horizontal="center" vertical="center" textRotation="255"/>
    </xf>
    <xf numFmtId="0" fontId="7" fillId="0" borderId="3" xfId="61" applyBorder="1" applyAlignment="1">
      <alignment horizontal="center" vertical="center" textRotation="255"/>
    </xf>
    <xf numFmtId="38" fontId="7" fillId="0" borderId="2" xfId="62" applyNumberFormat="1" applyFont="1" applyBorder="1" applyAlignment="1">
      <alignment horizontal="center" vertical="center"/>
    </xf>
    <xf numFmtId="38" fontId="7" fillId="0" borderId="0" xfId="61" applyNumberFormat="1"/>
    <xf numFmtId="43" fontId="9" fillId="0" borderId="0" xfId="58" applyNumberFormat="1" applyFont="1" applyAlignment="1">
      <alignment horizontal="right" vertical="center"/>
    </xf>
    <xf numFmtId="43" fontId="9" fillId="0" borderId="3" xfId="58" applyNumberFormat="1" applyFont="1" applyBorder="1" applyAlignment="1">
      <alignment horizontal="right" vertical="center"/>
    </xf>
    <xf numFmtId="0" fontId="11" fillId="0" borderId="0" xfId="61" applyFont="1"/>
    <xf numFmtId="0" fontId="12" fillId="0" borderId="0" xfId="61" applyFont="1"/>
    <xf numFmtId="41" fontId="7" fillId="0" borderId="0" xfId="61" applyNumberFormat="1"/>
    <xf numFmtId="0" fontId="4" fillId="0" borderId="0" xfId="61" applyFont="1"/>
    <xf numFmtId="41" fontId="7" fillId="0" borderId="0" xfId="62" applyNumberFormat="1" applyFont="1" applyBorder="1" applyAlignment="1">
      <alignment horizontal="right" vertical="center" indent="2"/>
    </xf>
    <xf numFmtId="41" fontId="7" fillId="0" borderId="0" xfId="62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distributed" textRotation="255"/>
    </xf>
    <xf numFmtId="0" fontId="7" fillId="0" borderId="1" xfId="20" applyFont="1" applyBorder="1">
      <alignment vertical="center"/>
    </xf>
    <xf numFmtId="0" fontId="7" fillId="0" borderId="14" xfId="20" applyFont="1" applyBorder="1" applyAlignment="1">
      <alignment horizontal="center" vertical="center"/>
    </xf>
    <xf numFmtId="0" fontId="7" fillId="0" borderId="1" xfId="20" applyFont="1" applyBorder="1" applyAlignment="1">
      <alignment vertical="distributed"/>
    </xf>
    <xf numFmtId="0" fontId="7" fillId="0" borderId="0" xfId="1" applyFont="1" applyAlignment="1">
      <alignment horizontal="center" vertical="distributed" textRotation="255"/>
    </xf>
    <xf numFmtId="0" fontId="7" fillId="0" borderId="0" xfId="20" applyFont="1">
      <alignment vertical="center"/>
    </xf>
    <xf numFmtId="0" fontId="7" fillId="0" borderId="7" xfId="20" applyFont="1" applyBorder="1" applyAlignment="1">
      <alignment horizontal="center" vertical="center"/>
    </xf>
    <xf numFmtId="0" fontId="7" fillId="0" borderId="3" xfId="20" applyFont="1" applyBorder="1" applyAlignment="1">
      <alignment horizontal="center" vertical="center" textRotation="255"/>
    </xf>
    <xf numFmtId="0" fontId="7" fillId="0" borderId="2" xfId="20" applyFont="1" applyBorder="1" applyAlignment="1">
      <alignment horizontal="center" vertical="center" wrapText="1"/>
    </xf>
    <xf numFmtId="0" fontId="7" fillId="0" borderId="10" xfId="20" applyFont="1" applyBorder="1" applyAlignment="1">
      <alignment horizontal="center" vertical="distributed" textRotation="255"/>
    </xf>
    <xf numFmtId="0" fontId="7" fillId="0" borderId="10" xfId="20" applyFont="1" applyBorder="1">
      <alignment vertical="center"/>
    </xf>
    <xf numFmtId="197" fontId="9" fillId="0" borderId="4" xfId="40" applyNumberFormat="1" applyFont="1" applyBorder="1" applyAlignment="1">
      <alignment horizontal="right" vertical="center"/>
    </xf>
    <xf numFmtId="0" fontId="12" fillId="0" borderId="0" xfId="63" applyFont="1"/>
    <xf numFmtId="0" fontId="7" fillId="0" borderId="1" xfId="63" applyFont="1" applyBorder="1" applyAlignment="1">
      <alignment vertical="distributed" textRotation="255"/>
    </xf>
    <xf numFmtId="0" fontId="7" fillId="0" borderId="0" xfId="64" applyFont="1" applyAlignment="1">
      <alignment vertical="distributed" textRotation="255"/>
    </xf>
    <xf numFmtId="197" fontId="9" fillId="0" borderId="0" xfId="63" applyNumberFormat="1" applyFont="1" applyAlignment="1">
      <alignment vertical="center"/>
    </xf>
    <xf numFmtId="197" fontId="9" fillId="0" borderId="7" xfId="63" applyNumberFormat="1" applyFont="1" applyBorder="1" applyAlignment="1">
      <alignment vertical="center"/>
    </xf>
    <xf numFmtId="3" fontId="12" fillId="0" borderId="0" xfId="63" applyNumberFormat="1" applyFont="1" applyAlignment="1">
      <alignment vertical="center"/>
    </xf>
    <xf numFmtId="0" fontId="66" fillId="0" borderId="0" xfId="63" applyFont="1"/>
    <xf numFmtId="197" fontId="9" fillId="0" borderId="3" xfId="63" applyNumberFormat="1" applyFont="1" applyBorder="1" applyAlignment="1">
      <alignment vertical="center"/>
    </xf>
    <xf numFmtId="197" fontId="9" fillId="0" borderId="10" xfId="63" applyNumberFormat="1" applyFont="1" applyBorder="1" applyAlignment="1">
      <alignment vertical="center"/>
    </xf>
    <xf numFmtId="0" fontId="11" fillId="0" borderId="0" xfId="61" applyFont="1" applyAlignment="1">
      <alignment horizontal="left"/>
    </xf>
    <xf numFmtId="0" fontId="12" fillId="0" borderId="0" xfId="63" applyFont="1" applyAlignment="1">
      <alignment horizontal="left"/>
    </xf>
    <xf numFmtId="0" fontId="31" fillId="0" borderId="0" xfId="11" applyFont="1"/>
    <xf numFmtId="0" fontId="7" fillId="0" borderId="0" xfId="11" applyFont="1" applyAlignment="1">
      <alignment horizontal="center" vertical="center"/>
    </xf>
    <xf numFmtId="0" fontId="26" fillId="0" borderId="0" xfId="11" applyFont="1" applyAlignment="1">
      <alignment horizontal="center" vertical="distributed" textRotation="255" wrapText="1" indent="1"/>
    </xf>
    <xf numFmtId="41" fontId="20" fillId="0" borderId="0" xfId="15" applyNumberFormat="1" applyFont="1" applyBorder="1" applyAlignment="1">
      <alignment horizontal="right" vertical="center"/>
    </xf>
    <xf numFmtId="41" fontId="20" fillId="0" borderId="7" xfId="15" applyNumberFormat="1" applyFont="1" applyFill="1" applyBorder="1" applyAlignment="1">
      <alignment horizontal="right" vertical="center"/>
    </xf>
    <xf numFmtId="41" fontId="20" fillId="0" borderId="0" xfId="15" applyNumberFormat="1" applyFont="1" applyFill="1" applyBorder="1" applyAlignment="1">
      <alignment horizontal="right" vertical="center"/>
    </xf>
    <xf numFmtId="180" fontId="7" fillId="0" borderId="0" xfId="11" applyNumberFormat="1" applyFont="1" applyAlignment="1">
      <alignment horizontal="center" vertical="center"/>
    </xf>
    <xf numFmtId="41" fontId="20" fillId="0" borderId="4" xfId="15" applyNumberFormat="1" applyFont="1" applyBorder="1" applyAlignment="1">
      <alignment horizontal="right" vertical="center"/>
    </xf>
    <xf numFmtId="41" fontId="20" fillId="0" borderId="3" xfId="15" applyNumberFormat="1" applyFont="1" applyBorder="1" applyAlignment="1">
      <alignment horizontal="right" vertical="center"/>
    </xf>
    <xf numFmtId="41" fontId="20" fillId="0" borderId="13" xfId="15" applyNumberFormat="1" applyFont="1" applyBorder="1" applyAlignment="1">
      <alignment horizontal="right" vertical="center"/>
    </xf>
    <xf numFmtId="41" fontId="20" fillId="0" borderId="10" xfId="15" applyNumberFormat="1" applyFont="1" applyFill="1" applyBorder="1" applyAlignment="1">
      <alignment horizontal="right" vertical="center"/>
    </xf>
    <xf numFmtId="41" fontId="20" fillId="0" borderId="3" xfId="15" applyNumberFormat="1" applyFont="1" applyFill="1" applyBorder="1" applyAlignment="1">
      <alignment horizontal="right" vertical="center"/>
    </xf>
    <xf numFmtId="0" fontId="68" fillId="0" borderId="3" xfId="65" applyFont="1" applyBorder="1" applyAlignment="1">
      <alignment vertical="distributed" textRotation="255" indent="1"/>
    </xf>
    <xf numFmtId="0" fontId="68" fillId="0" borderId="3" xfId="65" applyFont="1" applyBorder="1" applyAlignment="1">
      <alignment vertical="distributed" textRotation="255" wrapText="1" indent="1"/>
    </xf>
    <xf numFmtId="0" fontId="9" fillId="0" borderId="2" xfId="65" applyFont="1" applyBorder="1" applyAlignment="1">
      <alignment horizontal="center" vertical="distributed" textRotation="255" wrapText="1" indent="1"/>
    </xf>
    <xf numFmtId="0" fontId="7" fillId="0" borderId="0" xfId="65" applyFont="1" applyAlignment="1">
      <alignment horizontal="center" vertical="center"/>
    </xf>
    <xf numFmtId="0" fontId="11" fillId="0" borderId="0" xfId="61" applyFont="1" applyAlignment="1">
      <alignment vertical="center" wrapText="1"/>
    </xf>
    <xf numFmtId="0" fontId="9" fillId="0" borderId="2" xfId="11" applyFont="1" applyBorder="1" applyAlignment="1">
      <alignment horizontal="center" vertical="distributed"/>
    </xf>
    <xf numFmtId="0" fontId="9" fillId="0" borderId="2" xfId="11" applyFont="1" applyBorder="1" applyAlignment="1">
      <alignment horizontal="center" vertical="distributed" wrapText="1"/>
    </xf>
    <xf numFmtId="41" fontId="9" fillId="0" borderId="0" xfId="15" applyNumberFormat="1" applyFont="1" applyFill="1" applyBorder="1" applyAlignment="1">
      <alignment horizontal="right" vertical="center"/>
    </xf>
    <xf numFmtId="41" fontId="9" fillId="0" borderId="3" xfId="15" applyNumberFormat="1" applyFont="1" applyFill="1" applyBorder="1" applyAlignment="1">
      <alignment horizontal="right" vertical="center"/>
    </xf>
    <xf numFmtId="49" fontId="10" fillId="0" borderId="3" xfId="66" applyNumberFormat="1" applyFont="1" applyBorder="1" applyAlignment="1">
      <alignment vertical="distributed" textRotation="255" wrapText="1" indent="1"/>
    </xf>
    <xf numFmtId="49" fontId="10" fillId="0" borderId="3" xfId="66" applyNumberFormat="1" applyFont="1" applyBorder="1" applyAlignment="1">
      <alignment horizontal="center" vertical="distributed" textRotation="255" wrapText="1" indent="1"/>
    </xf>
    <xf numFmtId="41" fontId="9" fillId="0" borderId="0" xfId="66" applyNumberFormat="1" applyFont="1" applyAlignment="1">
      <alignment vertical="center"/>
    </xf>
    <xf numFmtId="41" fontId="9" fillId="0" borderId="7" xfId="66" applyNumberFormat="1" applyFont="1" applyBorder="1" applyAlignment="1">
      <alignment vertical="center"/>
    </xf>
    <xf numFmtId="41" fontId="9" fillId="0" borderId="18" xfId="66" applyNumberFormat="1" applyFont="1" applyBorder="1" applyAlignment="1">
      <alignment vertical="center"/>
    </xf>
    <xf numFmtId="0" fontId="7" fillId="0" borderId="0" xfId="66" applyFont="1"/>
    <xf numFmtId="41" fontId="9" fillId="0" borderId="3" xfId="66" applyNumberFormat="1" applyFont="1" applyBorder="1" applyAlignment="1">
      <alignment vertical="center"/>
    </xf>
    <xf numFmtId="41" fontId="9" fillId="0" borderId="10" xfId="66" applyNumberFormat="1" applyFont="1" applyBorder="1" applyAlignment="1">
      <alignment vertical="center"/>
    </xf>
    <xf numFmtId="41" fontId="9" fillId="0" borderId="19" xfId="66" applyNumberFormat="1" applyFont="1" applyBorder="1" applyAlignment="1">
      <alignment vertical="center"/>
    </xf>
    <xf numFmtId="0" fontId="7" fillId="0" borderId="0" xfId="64" applyFont="1"/>
    <xf numFmtId="3" fontId="9" fillId="0" borderId="0" xfId="64" applyNumberFormat="1" applyFont="1" applyAlignment="1">
      <alignment horizontal="right" vertical="center" indent="1"/>
    </xf>
    <xf numFmtId="3" fontId="9" fillId="0" borderId="4" xfId="64" applyNumberFormat="1" applyFont="1" applyBorder="1" applyAlignment="1">
      <alignment horizontal="right" vertical="center" indent="1"/>
    </xf>
    <xf numFmtId="3" fontId="7" fillId="0" borderId="0" xfId="64" applyNumberFormat="1" applyFont="1"/>
    <xf numFmtId="3" fontId="9" fillId="0" borderId="3" xfId="64" applyNumberFormat="1" applyFont="1" applyBorder="1" applyAlignment="1">
      <alignment horizontal="right" vertical="center" indent="1"/>
    </xf>
    <xf numFmtId="3" fontId="9" fillId="0" borderId="13" xfId="64" applyNumberFormat="1" applyFont="1" applyBorder="1" applyAlignment="1">
      <alignment horizontal="right" vertical="center" indent="1"/>
    </xf>
    <xf numFmtId="0" fontId="7" fillId="0" borderId="2" xfId="29" quotePrefix="1" applyBorder="1" applyAlignment="1">
      <alignment horizontal="centerContinuous" vertical="center"/>
    </xf>
    <xf numFmtId="0" fontId="7" fillId="0" borderId="2" xfId="29" applyBorder="1" applyAlignment="1">
      <alignment horizontal="centerContinuous" vertical="center"/>
    </xf>
    <xf numFmtId="41" fontId="0" fillId="0" borderId="0" xfId="0" applyNumberFormat="1">
      <alignment vertical="center"/>
    </xf>
    <xf numFmtId="0" fontId="12" fillId="0" borderId="0" xfId="40" applyFont="1" applyAlignment="1">
      <alignment horizontal="left" vertical="center"/>
    </xf>
    <xf numFmtId="40" fontId="9" fillId="0" borderId="0" xfId="22" applyNumberFormat="1" applyFont="1" applyAlignment="1" applyProtection="1">
      <alignment horizontal="right" vertical="center"/>
      <protection locked="0"/>
    </xf>
    <xf numFmtId="40" fontId="9" fillId="0" borderId="3" xfId="22" applyNumberFormat="1" applyFont="1" applyBorder="1" applyAlignment="1" applyProtection="1">
      <alignment horizontal="right" vertical="center"/>
      <protection locked="0"/>
    </xf>
    <xf numFmtId="43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5" fillId="0" borderId="2" xfId="65" applyFont="1" applyBorder="1" applyAlignment="1">
      <alignment horizontal="center" vertical="distributed" textRotation="255" wrapText="1" indent="1"/>
    </xf>
    <xf numFmtId="0" fontId="4" fillId="0" borderId="0" xfId="3" applyFont="1" applyAlignment="1">
      <alignment vertical="center"/>
    </xf>
    <xf numFmtId="41" fontId="9" fillId="0" borderId="21" xfId="1" applyNumberFormat="1" applyFont="1" applyBorder="1" applyAlignment="1" applyProtection="1">
      <alignment horizontal="right" vertical="center"/>
      <protection locked="0"/>
    </xf>
    <xf numFmtId="183" fontId="9" fillId="0" borderId="21" xfId="1" applyNumberFormat="1" applyFont="1" applyBorder="1" applyAlignment="1">
      <alignment horizontal="right" vertical="center"/>
    </xf>
    <xf numFmtId="0" fontId="4" fillId="0" borderId="0" xfId="1" applyFont="1">
      <alignment vertical="center"/>
    </xf>
    <xf numFmtId="41" fontId="7" fillId="0" borderId="0" xfId="1" applyNumberFormat="1" applyFont="1" applyAlignment="1"/>
    <xf numFmtId="0" fontId="7" fillId="0" borderId="20" xfId="1" applyFont="1" applyBorder="1" applyAlignment="1">
      <alignment horizontal="distributed" vertical="center"/>
    </xf>
    <xf numFmtId="0" fontId="12" fillId="0" borderId="21" xfId="1" applyFont="1" applyBorder="1" applyAlignment="1"/>
    <xf numFmtId="0" fontId="4" fillId="0" borderId="0" xfId="23" applyFont="1" applyAlignment="1">
      <alignment vertical="center"/>
    </xf>
    <xf numFmtId="0" fontId="7" fillId="0" borderId="0" xfId="23" applyFont="1" applyAlignment="1">
      <alignment vertical="center"/>
    </xf>
    <xf numFmtId="0" fontId="7" fillId="0" borderId="21" xfId="26" applyFont="1" applyBorder="1" applyAlignment="1">
      <alignment horizontal="center" vertical="center"/>
    </xf>
    <xf numFmtId="0" fontId="7" fillId="0" borderId="0" xfId="26" applyFont="1" applyAlignment="1">
      <alignment vertical="center"/>
    </xf>
    <xf numFmtId="0" fontId="7" fillId="0" borderId="0" xfId="1" applyFont="1" applyAlignment="1">
      <alignment horizontal="center"/>
    </xf>
    <xf numFmtId="49" fontId="7" fillId="0" borderId="20" xfId="29" applyNumberFormat="1" applyBorder="1" applyAlignment="1">
      <alignment horizontal="center" vertical="center"/>
    </xf>
    <xf numFmtId="0" fontId="12" fillId="0" borderId="0" xfId="29" applyFont="1" applyAlignment="1">
      <alignment vertical="center"/>
    </xf>
    <xf numFmtId="4" fontId="12" fillId="0" borderId="0" xfId="29" applyNumberFormat="1" applyFont="1" applyAlignment="1">
      <alignment vertical="center"/>
    </xf>
    <xf numFmtId="3" fontId="8" fillId="0" borderId="0" xfId="29" applyNumberFormat="1" applyFont="1"/>
    <xf numFmtId="0" fontId="7" fillId="0" borderId="0" xfId="29" applyAlignment="1">
      <alignment vertical="center"/>
    </xf>
    <xf numFmtId="0" fontId="4" fillId="0" borderId="21" xfId="3" applyFont="1" applyBorder="1" applyAlignment="1">
      <alignment horizontal="center" vertical="center"/>
    </xf>
    <xf numFmtId="0" fontId="49" fillId="0" borderId="0" xfId="67" applyFont="1" applyAlignment="1">
      <alignment vertical="center"/>
    </xf>
    <xf numFmtId="0" fontId="49" fillId="0" borderId="0" xfId="67" applyFont="1" applyAlignment="1" applyProtection="1">
      <alignment vertical="center"/>
      <protection locked="0"/>
    </xf>
    <xf numFmtId="41" fontId="7" fillId="0" borderId="0" xfId="25" applyNumberFormat="1" applyFont="1" applyAlignment="1">
      <alignment horizontal="right" vertical="center"/>
    </xf>
    <xf numFmtId="41" fontId="7" fillId="0" borderId="3" xfId="25" applyNumberFormat="1" applyFont="1" applyBorder="1" applyAlignment="1">
      <alignment horizontal="right" vertical="center"/>
    </xf>
    <xf numFmtId="0" fontId="12" fillId="0" borderId="0" xfId="67" applyFont="1" applyAlignment="1">
      <alignment vertical="center"/>
    </xf>
    <xf numFmtId="0" fontId="49" fillId="0" borderId="0" xfId="67" applyFont="1" applyAlignment="1">
      <alignment horizontal="center"/>
    </xf>
    <xf numFmtId="0" fontId="49" fillId="0" borderId="0" xfId="67" applyFont="1"/>
    <xf numFmtId="0" fontId="7" fillId="0" borderId="0" xfId="67" applyFont="1"/>
    <xf numFmtId="0" fontId="7" fillId="0" borderId="0" xfId="67" applyFont="1" applyAlignment="1">
      <alignment vertical="center"/>
    </xf>
    <xf numFmtId="0" fontId="7" fillId="0" borderId="0" xfId="67" applyFont="1" applyAlignment="1">
      <alignment horizontal="right" indent="1"/>
    </xf>
    <xf numFmtId="0" fontId="12" fillId="0" borderId="0" xfId="67" applyFont="1"/>
    <xf numFmtId="0" fontId="8" fillId="0" borderId="20" xfId="1" applyFont="1" applyBorder="1" applyAlignment="1">
      <alignment horizontal="distributed" vertical="center" indent="2"/>
    </xf>
    <xf numFmtId="3" fontId="7" fillId="0" borderId="0" xfId="1" applyNumberFormat="1" applyFont="1">
      <alignment vertical="center"/>
    </xf>
    <xf numFmtId="202" fontId="7" fillId="0" borderId="0" xfId="1" applyNumberFormat="1" applyFont="1">
      <alignment vertical="center"/>
    </xf>
    <xf numFmtId="0" fontId="8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43" fontId="7" fillId="0" borderId="0" xfId="1" applyNumberFormat="1" applyFont="1" applyAlignment="1"/>
    <xf numFmtId="0" fontId="7" fillId="0" borderId="0" xfId="42" applyAlignment="1">
      <alignment horizontal="right" vertical="center"/>
    </xf>
    <xf numFmtId="176" fontId="7" fillId="0" borderId="0" xfId="42" applyNumberFormat="1" applyAlignment="1">
      <alignment horizontal="right" vertical="center"/>
    </xf>
    <xf numFmtId="200" fontId="18" fillId="0" borderId="0" xfId="0" applyNumberFormat="1" applyFont="1" applyAlignment="1">
      <alignment horizontal="right" vertical="center"/>
    </xf>
    <xf numFmtId="200" fontId="18" fillId="0" borderId="0" xfId="0" applyNumberFormat="1" applyFont="1">
      <alignment vertical="center"/>
    </xf>
    <xf numFmtId="41" fontId="9" fillId="0" borderId="0" xfId="3" applyNumberFormat="1" applyFont="1" applyAlignment="1">
      <alignment vertical="center"/>
    </xf>
    <xf numFmtId="41" fontId="9" fillId="0" borderId="0" xfId="6" applyNumberFormat="1" applyFont="1" applyAlignment="1">
      <alignment horizontal="right" vertical="center"/>
    </xf>
    <xf numFmtId="43" fontId="23" fillId="0" borderId="0" xfId="6" applyNumberFormat="1" applyFont="1" applyAlignment="1">
      <alignment horizontal="right" vertical="center"/>
    </xf>
    <xf numFmtId="43" fontId="23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43" fontId="23" fillId="0" borderId="0" xfId="3" applyNumberFormat="1" applyFont="1" applyAlignment="1">
      <alignment horizontal="right" vertical="center"/>
    </xf>
    <xf numFmtId="43" fontId="23" fillId="0" borderId="8" xfId="6" applyNumberFormat="1" applyFont="1" applyBorder="1" applyAlignment="1">
      <alignment horizontal="righ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43" fontId="23" fillId="0" borderId="3" xfId="6" applyNumberFormat="1" applyFont="1" applyBorder="1" applyAlignment="1">
      <alignment horizontal="right" vertical="center"/>
    </xf>
    <xf numFmtId="0" fontId="10" fillId="0" borderId="2" xfId="3" applyFont="1" applyBorder="1" applyAlignment="1">
      <alignment horizontal="distributed" vertical="center" justifyLastLine="1"/>
    </xf>
    <xf numFmtId="0" fontId="10" fillId="0" borderId="3" xfId="3" applyFont="1" applyBorder="1" applyAlignment="1">
      <alignment horizontal="distributed" vertical="center" wrapText="1" justifyLastLine="1"/>
    </xf>
    <xf numFmtId="0" fontId="7" fillId="0" borderId="3" xfId="3" applyFont="1" applyBorder="1" applyAlignment="1">
      <alignment horizontal="distributed" vertical="center" wrapText="1" justifyLastLine="1"/>
    </xf>
    <xf numFmtId="179" fontId="9" fillId="0" borderId="1" xfId="3" applyNumberFormat="1" applyFont="1" applyBorder="1" applyAlignment="1">
      <alignment vertical="center"/>
    </xf>
    <xf numFmtId="4" fontId="23" fillId="0" borderId="1" xfId="3" applyNumberFormat="1" applyFont="1" applyBorder="1" applyAlignment="1">
      <alignment vertical="center"/>
    </xf>
    <xf numFmtId="179" fontId="20" fillId="0" borderId="0" xfId="3" applyNumberFormat="1" applyFont="1" applyAlignment="1">
      <alignment vertical="center"/>
    </xf>
    <xf numFmtId="4" fontId="57" fillId="0" borderId="0" xfId="3" applyNumberFormat="1" applyFont="1" applyAlignment="1">
      <alignment vertical="center"/>
    </xf>
    <xf numFmtId="179" fontId="9" fillId="0" borderId="0" xfId="3" applyNumberFormat="1" applyFont="1" applyAlignment="1">
      <alignment vertical="center"/>
    </xf>
    <xf numFmtId="4" fontId="23" fillId="0" borderId="0" xfId="3" applyNumberFormat="1" applyFont="1" applyAlignment="1">
      <alignment vertical="center"/>
    </xf>
    <xf numFmtId="0" fontId="19" fillId="0" borderId="0" xfId="3" applyFont="1" applyAlignment="1">
      <alignment horizontal="distributed" vertical="center"/>
    </xf>
    <xf numFmtId="179" fontId="9" fillId="0" borderId="21" xfId="3" applyNumberFormat="1" applyFont="1" applyBorder="1" applyAlignment="1">
      <alignment vertical="center"/>
    </xf>
    <xf numFmtId="43" fontId="23" fillId="0" borderId="3" xfId="3" applyNumberFormat="1" applyFont="1" applyBorder="1" applyAlignment="1">
      <alignment vertical="center"/>
    </xf>
    <xf numFmtId="41" fontId="9" fillId="0" borderId="0" xfId="3" quotePrefix="1" applyNumberFormat="1" applyFont="1" applyAlignment="1">
      <alignment horizontal="right" vertical="center"/>
    </xf>
    <xf numFmtId="41" fontId="9" fillId="0" borderId="3" xfId="3" applyNumberFormat="1" applyFont="1" applyBorder="1" applyAlignment="1">
      <alignment vertical="center"/>
    </xf>
    <xf numFmtId="0" fontId="12" fillId="0" borderId="0" xfId="7" applyFont="1" applyAlignment="1">
      <alignment vertical="center"/>
    </xf>
    <xf numFmtId="41" fontId="9" fillId="0" borderId="21" xfId="3" applyNumberFormat="1" applyFont="1" applyBorder="1" applyAlignment="1">
      <alignment horizontal="right" vertical="center"/>
    </xf>
    <xf numFmtId="0" fontId="7" fillId="0" borderId="0" xfId="8" applyFont="1" applyAlignment="1">
      <alignment horizontal="distributed" vertical="center"/>
    </xf>
    <xf numFmtId="179" fontId="9" fillId="0" borderId="0" xfId="8" applyNumberFormat="1" applyFont="1" applyAlignment="1">
      <alignment vertical="center"/>
    </xf>
    <xf numFmtId="181" fontId="9" fillId="0" borderId="21" xfId="8" applyNumberFormat="1" applyFont="1" applyBorder="1" applyAlignment="1">
      <alignment vertical="center"/>
    </xf>
    <xf numFmtId="179" fontId="20" fillId="0" borderId="0" xfId="8" applyNumberFormat="1" applyFont="1" applyAlignment="1">
      <alignment vertical="center"/>
    </xf>
    <xf numFmtId="41" fontId="20" fillId="0" borderId="0" xfId="8" applyNumberFormat="1" applyFont="1" applyAlignment="1">
      <alignment horizontal="right" vertical="center"/>
    </xf>
    <xf numFmtId="179" fontId="9" fillId="0" borderId="3" xfId="8" applyNumberFormat="1" applyFont="1" applyBorder="1" applyAlignment="1">
      <alignment vertical="center"/>
    </xf>
    <xf numFmtId="0" fontId="12" fillId="0" borderId="0" xfId="8" quotePrefix="1" applyFont="1" applyAlignment="1">
      <alignment horizontal="left" vertical="center"/>
    </xf>
    <xf numFmtId="182" fontId="12" fillId="0" borderId="0" xfId="8" applyNumberFormat="1" applyFont="1" applyAlignment="1">
      <alignment vertical="center"/>
    </xf>
    <xf numFmtId="0" fontId="12" fillId="0" borderId="0" xfId="8" quotePrefix="1" applyFont="1" applyAlignment="1">
      <alignment vertical="center"/>
    </xf>
    <xf numFmtId="0" fontId="7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0" fontId="18" fillId="0" borderId="0" xfId="8" applyFont="1" applyAlignment="1">
      <alignment horizontal="distributed" vertical="center"/>
    </xf>
    <xf numFmtId="200" fontId="9" fillId="0" borderId="21" xfId="8" applyNumberFormat="1" applyFont="1" applyBorder="1" applyAlignment="1">
      <alignment horizontal="right" vertical="center"/>
    </xf>
    <xf numFmtId="187" fontId="9" fillId="0" borderId="21" xfId="8" applyNumberFormat="1" applyFont="1" applyBorder="1" applyAlignment="1">
      <alignment horizontal="right" vertical="center"/>
    </xf>
    <xf numFmtId="200" fontId="9" fillId="0" borderId="0" xfId="8" applyNumberFormat="1" applyFont="1" applyAlignment="1">
      <alignment horizontal="right" vertical="center"/>
    </xf>
    <xf numFmtId="179" fontId="9" fillId="0" borderId="0" xfId="8" applyNumberFormat="1" applyFont="1" applyAlignment="1">
      <alignment horizontal="right" vertical="center"/>
    </xf>
    <xf numFmtId="200" fontId="9" fillId="0" borderId="3" xfId="8" applyNumberFormat="1" applyFont="1" applyBorder="1" applyAlignment="1">
      <alignment horizontal="right" vertical="center"/>
    </xf>
    <xf numFmtId="187" fontId="9" fillId="0" borderId="3" xfId="8" applyNumberFormat="1" applyFont="1" applyBorder="1" applyAlignment="1">
      <alignment horizontal="right" vertical="center"/>
    </xf>
    <xf numFmtId="203" fontId="7" fillId="0" borderId="0" xfId="18" applyNumberFormat="1" applyFont="1">
      <alignment vertical="center"/>
    </xf>
    <xf numFmtId="180" fontId="7" fillId="0" borderId="0" xfId="29" applyNumberFormat="1" applyAlignment="1">
      <alignment vertical="center"/>
    </xf>
    <xf numFmtId="0" fontId="7" fillId="0" borderId="11" xfId="35" applyFont="1" applyBorder="1" applyAlignment="1">
      <alignment horizontal="center" vertical="distributed" textRotation="255" indent="1"/>
    </xf>
    <xf numFmtId="0" fontId="7" fillId="0" borderId="20" xfId="35" applyFont="1" applyBorder="1" applyAlignment="1">
      <alignment horizontal="center" vertical="distributed" textRotation="255" wrapText="1" indent="1"/>
    </xf>
    <xf numFmtId="41" fontId="9" fillId="0" borderId="7" xfId="35" applyNumberFormat="1" applyFont="1" applyBorder="1" applyAlignment="1">
      <alignment horizontal="right" vertical="center" indent="1"/>
    </xf>
    <xf numFmtId="41" fontId="9" fillId="0" borderId="10" xfId="35" applyNumberFormat="1" applyFont="1" applyBorder="1" applyAlignment="1">
      <alignment horizontal="right" vertical="center" indent="1"/>
    </xf>
    <xf numFmtId="0" fontId="9" fillId="0" borderId="0" xfId="1" applyFont="1" applyAlignment="1">
      <alignment horizontal="distributed" vertical="center"/>
    </xf>
    <xf numFmtId="187" fontId="9" fillId="0" borderId="0" xfId="1" applyNumberFormat="1" applyFont="1" applyAlignment="1">
      <alignment horizontal="right" vertical="center"/>
    </xf>
    <xf numFmtId="187" fontId="9" fillId="0" borderId="21" xfId="1" applyNumberFormat="1" applyFont="1" applyBorder="1" applyAlignment="1">
      <alignment horizontal="right" vertical="center"/>
    </xf>
    <xf numFmtId="41" fontId="9" fillId="0" borderId="0" xfId="44" applyNumberFormat="1" applyFont="1" applyFill="1" applyBorder="1" applyAlignment="1">
      <alignment horizontal="right" vertical="center"/>
    </xf>
    <xf numFmtId="184" fontId="15" fillId="0" borderId="0" xfId="45" applyNumberFormat="1" applyFont="1" applyAlignment="1">
      <alignment horizontal="right" vertical="center" wrapText="1"/>
    </xf>
    <xf numFmtId="0" fontId="4" fillId="0" borderId="0" xfId="42" applyFont="1" applyAlignment="1">
      <alignment horizontal="centerContinuous" vertical="center"/>
    </xf>
    <xf numFmtId="0" fontId="7" fillId="0" borderId="0" xfId="46" applyAlignment="1">
      <alignment vertical="center"/>
    </xf>
    <xf numFmtId="41" fontId="61" fillId="0" borderId="0" xfId="48" applyNumberFormat="1" applyFont="1" applyAlignment="1">
      <alignment horizontal="left" vertical="center"/>
    </xf>
    <xf numFmtId="41" fontId="9" fillId="0" borderId="1" xfId="47" applyNumberFormat="1" applyFont="1" applyBorder="1" applyAlignment="1">
      <alignment horizontal="right" vertical="center" wrapText="1"/>
    </xf>
    <xf numFmtId="41" fontId="61" fillId="0" borderId="0" xfId="49" applyNumberFormat="1" applyFont="1" applyAlignment="1">
      <alignment horizontal="right" vertical="center"/>
    </xf>
    <xf numFmtId="41" fontId="9" fillId="0" borderId="0" xfId="47" applyNumberFormat="1" applyFont="1" applyAlignment="1">
      <alignment horizontal="right" vertical="center" wrapText="1"/>
    </xf>
    <xf numFmtId="181" fontId="7" fillId="0" borderId="0" xfId="46" applyNumberFormat="1" applyAlignment="1">
      <alignment vertical="center"/>
    </xf>
    <xf numFmtId="0" fontId="7" fillId="0" borderId="0" xfId="47" applyFont="1" applyAlignment="1">
      <alignment vertical="center"/>
    </xf>
    <xf numFmtId="196" fontId="7" fillId="0" borderId="0" xfId="51" applyNumberFormat="1" applyFont="1" applyFill="1" applyBorder="1" applyAlignment="1">
      <alignment vertical="center"/>
    </xf>
    <xf numFmtId="41" fontId="20" fillId="0" borderId="0" xfId="47" applyNumberFormat="1" applyFont="1" applyAlignment="1">
      <alignment horizontal="right" vertical="center" wrapText="1"/>
    </xf>
    <xf numFmtId="0" fontId="18" fillId="0" borderId="0" xfId="47" applyFont="1" applyAlignment="1">
      <alignment vertical="center"/>
    </xf>
    <xf numFmtId="41" fontId="9" fillId="0" borderId="0" xfId="47" applyNumberFormat="1" applyFont="1" applyAlignment="1">
      <alignment horizontal="right" vertical="center"/>
    </xf>
    <xf numFmtId="41" fontId="61" fillId="0" borderId="3" xfId="49" applyNumberFormat="1" applyFont="1" applyBorder="1" applyAlignment="1">
      <alignment horizontal="right" vertical="center"/>
    </xf>
    <xf numFmtId="41" fontId="9" fillId="0" borderId="3" xfId="47" applyNumberFormat="1" applyFont="1" applyBorder="1" applyAlignment="1">
      <alignment horizontal="right" vertical="center" wrapText="1"/>
    </xf>
    <xf numFmtId="0" fontId="9" fillId="0" borderId="0" xfId="47" applyFont="1" applyAlignment="1">
      <alignment vertical="center"/>
    </xf>
    <xf numFmtId="0" fontId="9" fillId="0" borderId="0" xfId="53" applyFont="1" applyAlignment="1">
      <alignment horizontal="center" vertical="center"/>
    </xf>
    <xf numFmtId="0" fontId="49" fillId="0" borderId="0" xfId="40" applyFont="1" applyAlignment="1">
      <alignment horizontal="right" vertical="center"/>
    </xf>
    <xf numFmtId="0" fontId="7" fillId="0" borderId="0" xfId="40" applyFont="1" applyAlignment="1">
      <alignment horizontal="right" vertical="center"/>
    </xf>
    <xf numFmtId="0" fontId="49" fillId="0" borderId="0" xfId="40" applyFont="1" applyAlignment="1">
      <alignment horizontal="right"/>
    </xf>
    <xf numFmtId="191" fontId="7" fillId="0" borderId="0" xfId="40" quotePrefix="1" applyNumberFormat="1" applyFont="1" applyAlignment="1">
      <alignment horizontal="center" vertical="center"/>
    </xf>
    <xf numFmtId="197" fontId="58" fillId="0" borderId="0" xfId="40" applyNumberFormat="1" applyFont="1" applyAlignment="1">
      <alignment horizontal="right" vertical="center"/>
    </xf>
    <xf numFmtId="197" fontId="58" fillId="0" borderId="14" xfId="40" applyNumberFormat="1" applyFont="1" applyBorder="1" applyAlignment="1">
      <alignment horizontal="right" vertical="center"/>
    </xf>
    <xf numFmtId="197" fontId="58" fillId="0" borderId="7" xfId="40" applyNumberFormat="1" applyFont="1" applyBorder="1" applyAlignment="1">
      <alignment horizontal="right" vertical="center"/>
    </xf>
    <xf numFmtId="180" fontId="7" fillId="0" borderId="0" xfId="40" applyNumberFormat="1" applyFont="1" applyAlignment="1">
      <alignment horizontal="center" vertical="center"/>
    </xf>
    <xf numFmtId="176" fontId="9" fillId="0" borderId="3" xfId="44" applyFont="1" applyFill="1" applyBorder="1" applyAlignment="1">
      <alignment horizontal="right" vertical="center"/>
    </xf>
    <xf numFmtId="198" fontId="7" fillId="0" borderId="0" xfId="40" quotePrefix="1" applyNumberFormat="1" applyFont="1" applyAlignment="1">
      <alignment horizontal="center" vertical="center"/>
    </xf>
    <xf numFmtId="197" fontId="58" fillId="0" borderId="3" xfId="40" applyNumberFormat="1" applyFont="1" applyBorder="1" applyAlignment="1">
      <alignment horizontal="right" vertical="center"/>
    </xf>
    <xf numFmtId="0" fontId="12" fillId="0" borderId="0" xfId="40" applyFont="1" applyAlignment="1">
      <alignment vertical="center"/>
    </xf>
    <xf numFmtId="180" fontId="7" fillId="0" borderId="0" xfId="61" applyNumberFormat="1"/>
    <xf numFmtId="204" fontId="9" fillId="0" borderId="0" xfId="63" applyNumberFormat="1" applyFont="1" applyAlignment="1">
      <alignment horizontal="right" vertical="center"/>
    </xf>
    <xf numFmtId="204" fontId="9" fillId="0" borderId="7" xfId="63" applyNumberFormat="1" applyFont="1" applyBorder="1" applyAlignment="1">
      <alignment horizontal="right" vertical="center"/>
    </xf>
    <xf numFmtId="204" fontId="9" fillId="0" borderId="18" xfId="63" applyNumberFormat="1" applyFont="1" applyBorder="1" applyAlignment="1">
      <alignment horizontal="right" vertical="center"/>
    </xf>
    <xf numFmtId="204" fontId="9" fillId="0" borderId="3" xfId="63" applyNumberFormat="1" applyFont="1" applyBorder="1" applyAlignment="1">
      <alignment horizontal="right" vertical="center"/>
    </xf>
    <xf numFmtId="204" fontId="9" fillId="0" borderId="10" xfId="63" applyNumberFormat="1" applyFont="1" applyBorder="1" applyAlignment="1">
      <alignment horizontal="right" vertical="center"/>
    </xf>
    <xf numFmtId="204" fontId="9" fillId="0" borderId="19" xfId="63" applyNumberFormat="1" applyFont="1" applyBorder="1" applyAlignment="1">
      <alignment horizontal="right" vertical="center"/>
    </xf>
    <xf numFmtId="181" fontId="9" fillId="0" borderId="0" xfId="63" applyNumberFormat="1" applyFont="1" applyAlignment="1">
      <alignment horizontal="right" vertical="center" indent="1"/>
    </xf>
    <xf numFmtId="41" fontId="15" fillId="0" borderId="0" xfId="15" applyNumberFormat="1" applyFont="1" applyBorder="1" applyAlignment="1">
      <alignment horizontal="right" vertical="center"/>
    </xf>
    <xf numFmtId="181" fontId="9" fillId="0" borderId="0" xfId="66" applyNumberFormat="1" applyFont="1" applyAlignment="1">
      <alignment vertical="center"/>
    </xf>
    <xf numFmtId="0" fontId="78" fillId="0" borderId="3" xfId="20" applyFont="1" applyBorder="1" applyAlignment="1">
      <alignment horizontal="center" vertical="center" wrapText="1"/>
    </xf>
    <xf numFmtId="0" fontId="78" fillId="0" borderId="20" xfId="20" applyFont="1" applyBorder="1" applyAlignment="1">
      <alignment horizontal="center" vertical="center" wrapText="1"/>
    </xf>
    <xf numFmtId="181" fontId="7" fillId="0" borderId="0" xfId="1" applyNumberFormat="1" applyFont="1" applyAlignment="1">
      <alignment horizontal="center" vertical="center"/>
    </xf>
    <xf numFmtId="181" fontId="12" fillId="0" borderId="0" xfId="63" applyNumberFormat="1" applyFont="1" applyAlignment="1">
      <alignment vertical="center"/>
    </xf>
    <xf numFmtId="181" fontId="7" fillId="0" borderId="0" xfId="29" applyNumberFormat="1"/>
    <xf numFmtId="0" fontId="10" fillId="0" borderId="2" xfId="55" applyFont="1" applyBorder="1" applyAlignment="1">
      <alignment horizontal="center" vertical="center"/>
    </xf>
    <xf numFmtId="0" fontId="8" fillId="0" borderId="2" xfId="55" applyBorder="1" applyAlignment="1">
      <alignment horizontal="center" vertical="center"/>
    </xf>
    <xf numFmtId="0" fontId="7" fillId="0" borderId="0" xfId="55" applyFont="1" applyAlignment="1">
      <alignment horizontal="distributed" vertical="center"/>
    </xf>
    <xf numFmtId="41" fontId="7" fillId="0" borderId="0" xfId="55" applyNumberFormat="1" applyFont="1" applyAlignment="1">
      <alignment horizontal="right" vertical="center"/>
    </xf>
    <xf numFmtId="41" fontId="7" fillId="0" borderId="0" xfId="55" applyNumberFormat="1" applyFont="1" applyAlignment="1">
      <alignment vertical="center"/>
    </xf>
    <xf numFmtId="0" fontId="7" fillId="0" borderId="3" xfId="55" applyFont="1" applyBorder="1" applyAlignment="1">
      <alignment horizontal="distributed" vertical="center"/>
    </xf>
    <xf numFmtId="41" fontId="7" fillId="0" borderId="3" xfId="55" applyNumberFormat="1" applyFont="1" applyBorder="1" applyAlignment="1">
      <alignment horizontal="right" vertical="center"/>
    </xf>
    <xf numFmtId="41" fontId="7" fillId="0" borderId="3" xfId="55" applyNumberFormat="1" applyFont="1" applyBorder="1" applyAlignment="1">
      <alignment vertical="center"/>
    </xf>
    <xf numFmtId="49" fontId="7" fillId="0" borderId="20" xfId="1" quotePrefix="1" applyNumberFormat="1" applyFont="1" applyBorder="1" applyAlignment="1">
      <alignment horizontal="center" vertical="center"/>
    </xf>
    <xf numFmtId="0" fontId="55" fillId="0" borderId="3" xfId="1" applyFont="1" applyBorder="1">
      <alignment vertical="center"/>
    </xf>
    <xf numFmtId="0" fontId="7" fillId="0" borderId="21" xfId="9" applyFont="1" applyBorder="1" applyAlignment="1">
      <alignment vertical="distributed" textRotation="255"/>
    </xf>
    <xf numFmtId="0" fontId="7" fillId="0" borderId="20" xfId="4" quotePrefix="1" applyFont="1" applyBorder="1" applyAlignment="1">
      <alignment horizontal="center" vertical="center"/>
    </xf>
    <xf numFmtId="181" fontId="9" fillId="0" borderId="21" xfId="27" applyNumberFormat="1" applyFont="1" applyBorder="1" applyAlignment="1">
      <alignment vertical="center"/>
    </xf>
    <xf numFmtId="0" fontId="18" fillId="0" borderId="0" xfId="71" applyFont="1">
      <alignment vertical="center"/>
    </xf>
    <xf numFmtId="0" fontId="82" fillId="2" borderId="0" xfId="72" applyFont="1" applyFill="1" applyAlignment="1">
      <alignment horizontal="center" vertical="center"/>
    </xf>
    <xf numFmtId="180" fontId="7" fillId="0" borderId="0" xfId="9" applyNumberFormat="1" applyFont="1" applyAlignment="1">
      <alignment horizontal="center" vertical="center" textRotation="255"/>
    </xf>
    <xf numFmtId="184" fontId="68" fillId="0" borderId="3" xfId="45" applyNumberFormat="1" applyFont="1" applyBorder="1" applyAlignment="1">
      <alignment horizontal="right" vertical="center" wrapText="1"/>
    </xf>
    <xf numFmtId="176" fontId="9" fillId="0" borderId="13" xfId="44" applyFont="1" applyFill="1" applyBorder="1" applyAlignment="1">
      <alignment horizontal="right" vertical="center"/>
    </xf>
    <xf numFmtId="181" fontId="9" fillId="0" borderId="0" xfId="8" applyNumberFormat="1" applyFont="1" applyAlignment="1">
      <alignment horizontal="right" vertical="center"/>
    </xf>
    <xf numFmtId="49" fontId="88" fillId="0" borderId="0" xfId="74" quotePrefix="1" applyNumberFormat="1" applyFont="1" applyAlignment="1">
      <alignment horizontal="center" vertical="center"/>
    </xf>
    <xf numFmtId="0" fontId="85" fillId="0" borderId="0" xfId="0" applyFont="1">
      <alignment vertical="center"/>
    </xf>
    <xf numFmtId="0" fontId="7" fillId="0" borderId="3" xfId="1" applyFont="1" applyBorder="1" applyAlignment="1">
      <alignment horizontal="distributed" vertical="center"/>
    </xf>
    <xf numFmtId="0" fontId="89" fillId="2" borderId="0" xfId="72" applyFont="1" applyFill="1" applyAlignment="1">
      <alignment horizontal="center" vertical="center"/>
    </xf>
    <xf numFmtId="0" fontId="18" fillId="0" borderId="0" xfId="0" applyFont="1">
      <alignment vertical="center"/>
    </xf>
    <xf numFmtId="44" fontId="9" fillId="0" borderId="0" xfId="3" applyNumberFormat="1" applyFont="1" applyAlignment="1">
      <alignment horizontal="right" vertical="center"/>
    </xf>
    <xf numFmtId="41" fontId="20" fillId="0" borderId="0" xfId="1" applyNumberFormat="1" applyFont="1" applyAlignment="1">
      <alignment horizontal="center" vertical="center"/>
    </xf>
    <xf numFmtId="41" fontId="20" fillId="0" borderId="0" xfId="0" applyNumberFormat="1" applyFont="1">
      <alignment vertical="center"/>
    </xf>
    <xf numFmtId="41" fontId="20" fillId="0" borderId="3" xfId="0" applyNumberFormat="1" applyFont="1" applyBorder="1">
      <alignment vertical="center"/>
    </xf>
    <xf numFmtId="0" fontId="10" fillId="0" borderId="0" xfId="1" applyFont="1" applyAlignment="1">
      <alignment horizontal="distributed" vertical="center"/>
    </xf>
    <xf numFmtId="0" fontId="10" fillId="0" borderId="3" xfId="1" applyFont="1" applyBorder="1" applyAlignment="1">
      <alignment horizontal="distributed" vertical="center"/>
    </xf>
    <xf numFmtId="43" fontId="18" fillId="0" borderId="0" xfId="0" applyNumberFormat="1" applyFont="1">
      <alignment vertical="center"/>
    </xf>
    <xf numFmtId="43" fontId="7" fillId="0" borderId="0" xfId="21" applyNumberFormat="1" applyAlignment="1">
      <alignment horizontal="center" vertical="top"/>
    </xf>
    <xf numFmtId="0" fontId="26" fillId="0" borderId="0" xfId="8" applyFont="1" applyAlignment="1">
      <alignment horizontal="distributed" vertical="center"/>
    </xf>
    <xf numFmtId="43" fontId="7" fillId="0" borderId="20" xfId="1" applyNumberFormat="1" applyFont="1" applyBorder="1" applyAlignment="1"/>
    <xf numFmtId="41" fontId="7" fillId="0" borderId="21" xfId="1" applyNumberFormat="1" applyFont="1" applyBorder="1" applyAlignment="1">
      <alignment horizontal="right" vertical="center"/>
    </xf>
    <xf numFmtId="43" fontId="7" fillId="0" borderId="21" xfId="1" applyNumberFormat="1" applyFont="1" applyBorder="1" applyAlignment="1">
      <alignment horizontal="right" vertical="center"/>
    </xf>
    <xf numFmtId="43" fontId="7" fillId="0" borderId="20" xfId="1" applyNumberFormat="1" applyFont="1" applyBorder="1" applyAlignment="1">
      <alignment horizontal="right" vertical="center"/>
    </xf>
    <xf numFmtId="49" fontId="10" fillId="0" borderId="0" xfId="24" applyNumberFormat="1" applyFont="1" applyAlignment="1" applyProtection="1">
      <alignment horizontal="left" vertical="center" indent="1"/>
      <protection locked="0"/>
    </xf>
    <xf numFmtId="43" fontId="9" fillId="0" borderId="0" xfId="23" applyNumberFormat="1" applyFont="1" applyAlignment="1">
      <alignment horizontal="right" vertical="center"/>
    </xf>
    <xf numFmtId="0" fontId="10" fillId="0" borderId="0" xfId="24" applyFont="1" applyAlignment="1">
      <alignment horizontal="left" vertical="distributed" indent="1"/>
    </xf>
    <xf numFmtId="0" fontId="69" fillId="0" borderId="0" xfId="23" applyFont="1" applyAlignment="1">
      <alignment vertical="center"/>
    </xf>
    <xf numFmtId="206" fontId="7" fillId="0" borderId="21" xfId="0" applyNumberFormat="1" applyFont="1" applyBorder="1" applyAlignment="1">
      <alignment horizontal="right" vertical="center"/>
    </xf>
    <xf numFmtId="206" fontId="7" fillId="0" borderId="0" xfId="0" applyNumberFormat="1" applyFont="1" applyAlignment="1">
      <alignment horizontal="right" vertical="center"/>
    </xf>
    <xf numFmtId="201" fontId="7" fillId="0" borderId="0" xfId="0" applyNumberFormat="1" applyFont="1">
      <alignment vertical="center"/>
    </xf>
    <xf numFmtId="0" fontId="10" fillId="0" borderId="0" xfId="23" applyFont="1" applyAlignment="1">
      <alignment horizontal="center" vertical="distributed" textRotation="255" indent="1"/>
    </xf>
    <xf numFmtId="43" fontId="7" fillId="0" borderId="21" xfId="0" applyNumberFormat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49" fontId="7" fillId="0" borderId="0" xfId="1" quotePrefix="1" applyNumberFormat="1" applyFont="1" applyAlignment="1">
      <alignment horizontal="center" vertical="center"/>
    </xf>
    <xf numFmtId="0" fontId="31" fillId="0" borderId="0" xfId="36" applyFont="1">
      <alignment vertical="center"/>
    </xf>
    <xf numFmtId="205" fontId="7" fillId="0" borderId="0" xfId="36" applyNumberFormat="1" applyFont="1">
      <alignment vertical="center"/>
    </xf>
    <xf numFmtId="41" fontId="7" fillId="0" borderId="0" xfId="36" applyNumberFormat="1" applyFont="1">
      <alignment vertical="center"/>
    </xf>
    <xf numFmtId="0" fontId="10" fillId="0" borderId="24" xfId="36" applyFont="1" applyBorder="1" applyAlignment="1">
      <alignment horizontal="center" vertical="center" wrapText="1"/>
    </xf>
    <xf numFmtId="0" fontId="10" fillId="0" borderId="24" xfId="36" applyFont="1" applyBorder="1" applyAlignment="1">
      <alignment horizontal="center" vertical="center"/>
    </xf>
    <xf numFmtId="41" fontId="88" fillId="0" borderId="0" xfId="36" applyNumberFormat="1" applyFont="1">
      <alignment vertical="center"/>
    </xf>
    <xf numFmtId="41" fontId="7" fillId="0" borderId="7" xfId="36" applyNumberFormat="1" applyFont="1" applyBorder="1">
      <alignment vertical="center"/>
    </xf>
    <xf numFmtId="43" fontId="88" fillId="0" borderId="0" xfId="36" applyNumberFormat="1" applyFont="1">
      <alignment vertical="center"/>
    </xf>
    <xf numFmtId="43" fontId="88" fillId="0" borderId="0" xfId="73" applyNumberFormat="1" applyFont="1" applyAlignment="1">
      <alignment horizontal="right" vertical="center" justifyLastLine="1"/>
    </xf>
    <xf numFmtId="43" fontId="88" fillId="0" borderId="7" xfId="36" applyNumberFormat="1" applyFont="1" applyBorder="1">
      <alignment vertical="center"/>
    </xf>
    <xf numFmtId="43" fontId="88" fillId="0" borderId="10" xfId="36" applyNumberFormat="1" applyFont="1" applyBorder="1">
      <alignment vertical="center"/>
    </xf>
    <xf numFmtId="43" fontId="88" fillId="0" borderId="3" xfId="36" applyNumberFormat="1" applyFont="1" applyBorder="1">
      <alignment vertical="center"/>
    </xf>
    <xf numFmtId="204" fontId="7" fillId="0" borderId="0" xfId="36" applyNumberFormat="1" applyFont="1">
      <alignment vertical="center"/>
    </xf>
    <xf numFmtId="204" fontId="88" fillId="0" borderId="0" xfId="74" quotePrefix="1" applyNumberFormat="1" applyFont="1" applyAlignment="1">
      <alignment horizontal="right" vertical="center"/>
    </xf>
    <xf numFmtId="204" fontId="7" fillId="0" borderId="0" xfId="1" quotePrefix="1" applyNumberFormat="1" applyFont="1" applyAlignment="1">
      <alignment horizontal="right" vertical="center"/>
    </xf>
    <xf numFmtId="0" fontId="7" fillId="0" borderId="24" xfId="36" applyFont="1" applyBorder="1" applyAlignment="1">
      <alignment horizontal="center" vertical="center"/>
    </xf>
    <xf numFmtId="0" fontId="7" fillId="0" borderId="22" xfId="36" applyFont="1" applyBorder="1" applyAlignment="1">
      <alignment horizontal="center" vertical="center"/>
    </xf>
    <xf numFmtId="0" fontId="7" fillId="0" borderId="24" xfId="36" applyFont="1" applyBorder="1" applyAlignment="1">
      <alignment horizontal="center" vertical="center" wrapText="1"/>
    </xf>
    <xf numFmtId="0" fontId="7" fillId="0" borderId="3" xfId="29" applyBorder="1" applyAlignment="1">
      <alignment horizontal="center" vertical="center"/>
    </xf>
    <xf numFmtId="0" fontId="49" fillId="0" borderId="0" xfId="67" applyFont="1" applyAlignment="1">
      <alignment horizontal="center" vertical="center"/>
    </xf>
    <xf numFmtId="0" fontId="10" fillId="0" borderId="3" xfId="36" applyFont="1" applyBorder="1">
      <alignment vertical="center"/>
    </xf>
    <xf numFmtId="41" fontId="7" fillId="0" borderId="0" xfId="36" applyNumberFormat="1" applyFont="1" applyAlignment="1">
      <alignment horizontal="right" vertical="center"/>
    </xf>
    <xf numFmtId="201" fontId="7" fillId="0" borderId="0" xfId="1" applyNumberFormat="1" applyFont="1">
      <alignment vertical="center"/>
    </xf>
    <xf numFmtId="0" fontId="12" fillId="0" borderId="0" xfId="21" applyFont="1" applyAlignment="1">
      <alignment vertical="center"/>
    </xf>
    <xf numFmtId="0" fontId="7" fillId="0" borderId="3" xfId="32" applyBorder="1"/>
    <xf numFmtId="41" fontId="7" fillId="0" borderId="0" xfId="32" applyNumberFormat="1" applyAlignment="1">
      <alignment horizontal="right" vertical="center"/>
    </xf>
    <xf numFmtId="180" fontId="18" fillId="0" borderId="0" xfId="0" applyNumberFormat="1" applyFont="1">
      <alignment vertical="center"/>
    </xf>
    <xf numFmtId="41" fontId="7" fillId="0" borderId="3" xfId="32" applyNumberForma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11" xfId="36" applyFont="1" applyBorder="1" applyAlignment="1">
      <alignment horizontal="center" vertical="distributed" textRotation="255" wrapText="1" indent="1"/>
    </xf>
    <xf numFmtId="0" fontId="72" fillId="0" borderId="24" xfId="36" applyFont="1" applyBorder="1" applyAlignment="1">
      <alignment horizontal="center" vertical="distributed" textRotation="255" wrapText="1" indent="1"/>
    </xf>
    <xf numFmtId="0" fontId="74" fillId="0" borderId="24" xfId="36" applyFont="1" applyBorder="1" applyAlignment="1">
      <alignment horizontal="center" vertical="distributed" textRotation="255" wrapText="1" indent="1"/>
    </xf>
    <xf numFmtId="0" fontId="75" fillId="0" borderId="24" xfId="36" applyFont="1" applyBorder="1" applyAlignment="1">
      <alignment horizontal="center" vertical="distributed" textRotation="255" wrapText="1" indent="1"/>
    </xf>
    <xf numFmtId="0" fontId="74" fillId="0" borderId="24" xfId="1" applyFont="1" applyBorder="1" applyAlignment="1">
      <alignment horizontal="center" vertical="distributed" textRotation="255" wrapText="1" indent="1"/>
    </xf>
    <xf numFmtId="41" fontId="9" fillId="0" borderId="0" xfId="35" applyNumberFormat="1" applyFont="1" applyAlignment="1">
      <alignment horizontal="right" vertical="center"/>
    </xf>
    <xf numFmtId="0" fontId="12" fillId="0" borderId="0" xfId="67" applyFont="1" applyAlignment="1">
      <alignment horizontal="center" vertical="center"/>
    </xf>
    <xf numFmtId="0" fontId="9" fillId="0" borderId="3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20" fillId="0" borderId="3" xfId="1" applyFont="1" applyBorder="1" applyAlignment="1">
      <alignment horizontal="center"/>
    </xf>
    <xf numFmtId="206" fontId="7" fillId="0" borderId="0" xfId="0" applyNumberFormat="1" applyFont="1">
      <alignment vertical="center"/>
    </xf>
    <xf numFmtId="41" fontId="7" fillId="0" borderId="21" xfId="0" applyNumberFormat="1" applyFont="1" applyBorder="1">
      <alignment vertical="center"/>
    </xf>
    <xf numFmtId="41" fontId="7" fillId="0" borderId="0" xfId="0" applyNumberFormat="1" applyFont="1">
      <alignment vertical="center"/>
    </xf>
    <xf numFmtId="201" fontId="7" fillId="0" borderId="0" xfId="0" applyNumberFormat="1" applyFont="1" applyAlignment="1">
      <alignment vertical="top"/>
    </xf>
    <xf numFmtId="201" fontId="7" fillId="0" borderId="3" xfId="0" applyNumberFormat="1" applyFont="1" applyBorder="1" applyAlignment="1">
      <alignment vertical="top"/>
    </xf>
    <xf numFmtId="0" fontId="26" fillId="0" borderId="0" xfId="1" applyFont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10" fillId="0" borderId="24" xfId="3" applyFont="1" applyBorder="1" applyAlignment="1">
      <alignment horizontal="distributed" vertical="center" justifyLastLine="1"/>
    </xf>
    <xf numFmtId="41" fontId="9" fillId="0" borderId="21" xfId="8" applyNumberFormat="1" applyFont="1" applyBorder="1" applyAlignment="1">
      <alignment horizontal="right" vertical="center"/>
    </xf>
    <xf numFmtId="0" fontId="8" fillId="0" borderId="0" xfId="8" applyAlignment="1">
      <alignment horizontal="distributed" vertical="center"/>
    </xf>
    <xf numFmtId="0" fontId="7" fillId="0" borderId="0" xfId="8" applyFont="1" applyAlignment="1">
      <alignment horizontal="distributed" vertical="center" wrapText="1"/>
    </xf>
    <xf numFmtId="0" fontId="19" fillId="0" borderId="0" xfId="8" applyFont="1" applyAlignment="1">
      <alignment horizontal="distributed" vertical="center"/>
    </xf>
    <xf numFmtId="0" fontId="7" fillId="0" borderId="3" xfId="8" applyFont="1" applyBorder="1" applyAlignment="1">
      <alignment horizontal="distributed" vertical="center"/>
    </xf>
    <xf numFmtId="181" fontId="9" fillId="0" borderId="3" xfId="8" applyNumberFormat="1" applyFont="1" applyBorder="1" applyAlignment="1">
      <alignment horizontal="right" vertical="center"/>
    </xf>
    <xf numFmtId="187" fontId="9" fillId="0" borderId="0" xfId="8" applyNumberFormat="1" applyFont="1" applyAlignment="1">
      <alignment horizontal="right" vertical="center"/>
    </xf>
    <xf numFmtId="41" fontId="7" fillId="0" borderId="24" xfId="3" applyNumberFormat="1" applyFont="1" applyBorder="1" applyAlignment="1">
      <alignment horizontal="center" vertical="center"/>
    </xf>
    <xf numFmtId="187" fontId="8" fillId="0" borderId="24" xfId="3" applyNumberFormat="1" applyBorder="1" applyAlignment="1">
      <alignment horizontal="center" vertical="center"/>
    </xf>
    <xf numFmtId="0" fontId="10" fillId="0" borderId="24" xfId="3" applyFont="1" applyBorder="1" applyAlignment="1">
      <alignment horizontal="distributed" vertical="center" wrapText="1" justifyLastLine="1"/>
    </xf>
    <xf numFmtId="179" fontId="0" fillId="0" borderId="0" xfId="0" applyNumberFormat="1">
      <alignment vertical="center"/>
    </xf>
    <xf numFmtId="0" fontId="79" fillId="0" borderId="0" xfId="71" applyAlignment="1">
      <alignment horizontal="left" vertical="top" wrapText="1"/>
    </xf>
    <xf numFmtId="0" fontId="10" fillId="0" borderId="0" xfId="8" applyFont="1" applyAlignment="1">
      <alignment horizontal="distributed" vertical="center"/>
    </xf>
    <xf numFmtId="200" fontId="0" fillId="0" borderId="0" xfId="0" applyNumberFormat="1">
      <alignment vertical="center"/>
    </xf>
    <xf numFmtId="0" fontId="18" fillId="0" borderId="0" xfId="9" applyFont="1">
      <alignment vertical="center"/>
    </xf>
    <xf numFmtId="207" fontId="79" fillId="0" borderId="0" xfId="71" applyNumberFormat="1" applyAlignment="1">
      <alignment horizontal="right"/>
    </xf>
    <xf numFmtId="181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27" fillId="0" borderId="0" xfId="8" applyFont="1" applyAlignment="1">
      <alignment vertical="center"/>
    </xf>
    <xf numFmtId="0" fontId="28" fillId="0" borderId="0" xfId="8" quotePrefix="1" applyFont="1" applyAlignment="1">
      <alignment horizontal="left" vertical="center"/>
    </xf>
    <xf numFmtId="0" fontId="28" fillId="0" borderId="0" xfId="3" applyFont="1" applyAlignment="1">
      <alignment vertical="center"/>
    </xf>
    <xf numFmtId="0" fontId="18" fillId="0" borderId="0" xfId="8" applyFont="1" applyAlignment="1">
      <alignment vertical="center"/>
    </xf>
    <xf numFmtId="0" fontId="9" fillId="0" borderId="0" xfId="53" applyFont="1" applyAlignment="1">
      <alignment horizontal="left" vertical="top" wrapText="1"/>
    </xf>
    <xf numFmtId="0" fontId="9" fillId="0" borderId="0" xfId="53" applyFont="1" applyAlignment="1">
      <alignment horizontal="left" vertical="center" wrapText="1"/>
    </xf>
    <xf numFmtId="195" fontId="4" fillId="0" borderId="0" xfId="42" applyNumberFormat="1" applyFont="1" applyAlignment="1">
      <alignment horizontal="center" vertical="center"/>
    </xf>
    <xf numFmtId="0" fontId="7" fillId="0" borderId="1" xfId="46" applyBorder="1" applyAlignment="1">
      <alignment horizontal="center" vertical="center"/>
    </xf>
    <xf numFmtId="0" fontId="7" fillId="0" borderId="2" xfId="47" quotePrefix="1" applyFont="1" applyBorder="1" applyAlignment="1">
      <alignment horizontal="center" vertical="center"/>
    </xf>
    <xf numFmtId="43" fontId="7" fillId="0" borderId="0" xfId="36" applyNumberFormat="1" applyFont="1">
      <alignment vertical="center"/>
    </xf>
    <xf numFmtId="0" fontId="26" fillId="0" borderId="3" xfId="8" applyFont="1" applyBorder="1" applyAlignment="1">
      <alignment horizontal="distributed" vertical="center"/>
    </xf>
    <xf numFmtId="0" fontId="82" fillId="0" borderId="0" xfId="72" applyFont="1" applyFill="1" applyAlignment="1">
      <alignment horizontal="center" vertical="center"/>
    </xf>
    <xf numFmtId="41" fontId="9" fillId="0" borderId="3" xfId="31" applyNumberFormat="1" applyFont="1" applyFill="1" applyBorder="1" applyAlignment="1">
      <alignment horizontal="right" vertical="center"/>
    </xf>
    <xf numFmtId="43" fontId="9" fillId="0" borderId="3" xfId="31" applyNumberFormat="1" applyFont="1" applyFill="1" applyBorder="1" applyAlignment="1">
      <alignment horizontal="right" vertical="center"/>
    </xf>
    <xf numFmtId="41" fontId="9" fillId="0" borderId="3" xfId="31" applyNumberFormat="1" applyFont="1" applyFill="1" applyBorder="1" applyAlignment="1">
      <alignment vertical="center"/>
    </xf>
    <xf numFmtId="200" fontId="18" fillId="0" borderId="3" xfId="0" applyNumberFormat="1" applyFont="1" applyBorder="1" applyAlignment="1">
      <alignment horizontal="right" vertical="center"/>
    </xf>
    <xf numFmtId="0" fontId="7" fillId="0" borderId="21" xfId="46" applyBorder="1" applyAlignment="1">
      <alignment horizontal="center" vertical="center"/>
    </xf>
    <xf numFmtId="41" fontId="61" fillId="0" borderId="0" xfId="48" applyNumberFormat="1" applyFont="1" applyAlignment="1">
      <alignment horizontal="right" vertical="center"/>
    </xf>
    <xf numFmtId="41" fontId="61" fillId="0" borderId="21" xfId="49" applyNumberFormat="1" applyFont="1" applyBorder="1" applyAlignment="1">
      <alignment horizontal="right" vertical="center"/>
    </xf>
    <xf numFmtId="41" fontId="61" fillId="0" borderId="21" xfId="49" applyNumberFormat="1" applyFont="1" applyBorder="1" applyAlignment="1">
      <alignment horizontal="center" vertical="center"/>
    </xf>
    <xf numFmtId="41" fontId="9" fillId="0" borderId="21" xfId="47" applyNumberFormat="1" applyFont="1" applyBorder="1" applyAlignment="1">
      <alignment horizontal="right" vertical="center" wrapText="1"/>
    </xf>
    <xf numFmtId="0" fontId="61" fillId="0" borderId="0" xfId="46" applyFont="1" applyAlignment="1">
      <alignment horizontal="right" vertical="center"/>
    </xf>
    <xf numFmtId="41" fontId="61" fillId="0" borderId="3" xfId="49" applyNumberFormat="1" applyFont="1" applyBorder="1" applyAlignment="1">
      <alignment vertical="center"/>
    </xf>
    <xf numFmtId="0" fontId="61" fillId="0" borderId="0" xfId="47" applyFont="1" applyAlignment="1">
      <alignment horizontal="right" vertical="center"/>
    </xf>
    <xf numFmtId="41" fontId="61" fillId="0" borderId="0" xfId="50" applyNumberFormat="1" applyFont="1" applyAlignment="1">
      <alignment horizontal="right" vertical="center"/>
    </xf>
    <xf numFmtId="0" fontId="61" fillId="0" borderId="3" xfId="47" applyFont="1" applyBorder="1" applyAlignment="1">
      <alignment horizontal="right" vertical="center"/>
    </xf>
    <xf numFmtId="0" fontId="7" fillId="0" borderId="3" xfId="47" applyFont="1" applyBorder="1" applyAlignment="1">
      <alignment vertical="center"/>
    </xf>
    <xf numFmtId="41" fontId="1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61" fillId="0" borderId="0" xfId="46" applyNumberFormat="1" applyFont="1" applyAlignment="1">
      <alignment horizontal="right" vertical="center"/>
    </xf>
    <xf numFmtId="41" fontId="61" fillId="0" borderId="0" xfId="47" applyNumberFormat="1" applyFont="1" applyAlignment="1">
      <alignment horizontal="right" vertical="center"/>
    </xf>
    <xf numFmtId="41" fontId="7" fillId="0" borderId="0" xfId="47" applyNumberFormat="1" applyFont="1" applyAlignment="1">
      <alignment vertical="center"/>
    </xf>
    <xf numFmtId="41" fontId="61" fillId="0" borderId="0" xfId="51" applyNumberFormat="1" applyFont="1" applyFill="1" applyBorder="1" applyAlignment="1">
      <alignment horizontal="right" vertical="center"/>
    </xf>
    <xf numFmtId="41" fontId="61" fillId="0" borderId="3" xfId="47" applyNumberFormat="1" applyFont="1" applyBorder="1" applyAlignment="1">
      <alignment horizontal="right" vertical="center"/>
    </xf>
    <xf numFmtId="41" fontId="18" fillId="0" borderId="0" xfId="47" applyNumberFormat="1" applyFont="1" applyAlignment="1">
      <alignment vertical="center"/>
    </xf>
    <xf numFmtId="41" fontId="7" fillId="0" borderId="3" xfId="47" applyNumberFormat="1" applyFont="1" applyBorder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7" fillId="0" borderId="1" xfId="42" applyBorder="1" applyAlignment="1">
      <alignment horizontal="center" vertical="center" wrapText="1"/>
    </xf>
    <xf numFmtId="0" fontId="4" fillId="0" borderId="3" xfId="42" applyFont="1" applyBorder="1" applyAlignment="1">
      <alignment horizontal="center" vertical="center"/>
    </xf>
    <xf numFmtId="0" fontId="4" fillId="0" borderId="0" xfId="42" applyFont="1" applyAlignment="1">
      <alignment horizontal="center" vertical="center"/>
    </xf>
    <xf numFmtId="1" fontId="0" fillId="0" borderId="0" xfId="0" applyNumberFormat="1">
      <alignment vertical="center"/>
    </xf>
    <xf numFmtId="0" fontId="7" fillId="0" borderId="0" xfId="42" applyAlignment="1">
      <alignment horizontal="center" vertical="center" wrapText="1"/>
    </xf>
    <xf numFmtId="0" fontId="10" fillId="0" borderId="24" xfId="42" applyFont="1" applyBorder="1" applyAlignment="1">
      <alignment horizontal="center" vertical="center" wrapText="1"/>
    </xf>
    <xf numFmtId="177" fontId="7" fillId="0" borderId="0" xfId="42" applyNumberFormat="1" applyAlignment="1">
      <alignment vertical="center"/>
    </xf>
    <xf numFmtId="43" fontId="7" fillId="0" borderId="0" xfId="42" applyNumberFormat="1" applyAlignment="1">
      <alignment vertical="center"/>
    </xf>
    <xf numFmtId="41" fontId="9" fillId="0" borderId="21" xfId="44" applyNumberFormat="1" applyFont="1" applyBorder="1" applyAlignment="1">
      <alignment horizontal="right" vertical="center"/>
    </xf>
    <xf numFmtId="183" fontId="9" fillId="0" borderId="21" xfId="44" applyNumberFormat="1" applyFont="1" applyBorder="1" applyAlignment="1">
      <alignment horizontal="right" vertical="center"/>
    </xf>
    <xf numFmtId="183" fontId="9" fillId="0" borderId="0" xfId="44" applyNumberFormat="1" applyFont="1" applyBorder="1" applyAlignment="1">
      <alignment horizontal="right" vertical="center"/>
    </xf>
    <xf numFmtId="183" fontId="9" fillId="0" borderId="3" xfId="44" applyNumberFormat="1" applyFont="1" applyBorder="1" applyAlignment="1">
      <alignment horizontal="right" vertical="center"/>
    </xf>
    <xf numFmtId="183" fontId="9" fillId="0" borderId="0" xfId="44" applyNumberFormat="1" applyFont="1" applyFill="1" applyBorder="1" applyAlignment="1">
      <alignment horizontal="right" vertical="center"/>
    </xf>
    <xf numFmtId="191" fontId="7" fillId="0" borderId="3" xfId="40" quotePrefix="1" applyNumberFormat="1" applyFont="1" applyBorder="1" applyAlignment="1">
      <alignment horizontal="center" vertical="center"/>
    </xf>
    <xf numFmtId="0" fontId="7" fillId="0" borderId="0" xfId="61" applyAlignment="1">
      <alignment horizontal="center" vertical="distributed"/>
    </xf>
    <xf numFmtId="0" fontId="11" fillId="0" borderId="0" xfId="55" applyFont="1" applyAlignment="1">
      <alignment vertical="center"/>
    </xf>
    <xf numFmtId="0" fontId="10" fillId="0" borderId="7" xfId="54" applyFont="1" applyBorder="1" applyAlignment="1">
      <alignment horizontal="center" vertical="center" wrapText="1"/>
    </xf>
    <xf numFmtId="0" fontId="7" fillId="0" borderId="10" xfId="54" applyFont="1" applyBorder="1" applyAlignment="1">
      <alignment horizontal="center" vertical="center" wrapText="1"/>
    </xf>
    <xf numFmtId="197" fontId="9" fillId="0" borderId="3" xfId="54" applyNumberFormat="1" applyFont="1" applyBorder="1" applyAlignment="1">
      <alignment horizontal="right" vertical="center"/>
    </xf>
    <xf numFmtId="0" fontId="7" fillId="0" borderId="24" xfId="54" applyFont="1" applyBorder="1" applyAlignment="1">
      <alignment horizontal="center" vertical="center" wrapText="1"/>
    </xf>
    <xf numFmtId="3" fontId="7" fillId="0" borderId="0" xfId="42" applyNumberFormat="1" applyAlignment="1">
      <alignment vertical="center"/>
    </xf>
    <xf numFmtId="197" fontId="9" fillId="0" borderId="26" xfId="54" applyNumberFormat="1" applyFont="1" applyBorder="1" applyAlignment="1">
      <alignment horizontal="right" vertical="center"/>
    </xf>
    <xf numFmtId="0" fontId="7" fillId="0" borderId="21" xfId="42" applyBorder="1" applyAlignment="1">
      <alignment vertical="center"/>
    </xf>
    <xf numFmtId="197" fontId="7" fillId="0" borderId="0" xfId="54" applyNumberFormat="1" applyFont="1" applyAlignment="1">
      <alignment vertical="center"/>
    </xf>
    <xf numFmtId="197" fontId="7" fillId="0" borderId="3" xfId="54" applyNumberFormat="1" applyFont="1" applyBorder="1" applyAlignment="1">
      <alignment vertical="center"/>
    </xf>
    <xf numFmtId="0" fontId="12" fillId="0" borderId="0" xfId="56" applyFont="1" applyAlignment="1">
      <alignment horizontal="left" vertical="center"/>
    </xf>
    <xf numFmtId="183" fontId="9" fillId="0" borderId="0" xfId="58" applyNumberFormat="1" applyFont="1" applyAlignment="1">
      <alignment horizontal="right" vertical="center"/>
    </xf>
    <xf numFmtId="183" fontId="9" fillId="0" borderId="3" xfId="58" applyNumberFormat="1" applyFont="1" applyBorder="1" applyAlignment="1">
      <alignment horizontal="right" vertical="center"/>
    </xf>
    <xf numFmtId="0" fontId="7" fillId="0" borderId="24" xfId="59" applyFont="1" applyBorder="1" applyAlignment="1">
      <alignment horizontal="center" vertical="center"/>
    </xf>
    <xf numFmtId="0" fontId="12" fillId="0" borderId="0" xfId="56" applyFont="1" applyAlignment="1">
      <alignment vertical="center"/>
    </xf>
    <xf numFmtId="0" fontId="48" fillId="0" borderId="0" xfId="56" applyFont="1" applyAlignment="1">
      <alignment vertical="center"/>
    </xf>
    <xf numFmtId="0" fontId="40" fillId="0" borderId="0" xfId="56" applyFont="1" applyAlignment="1">
      <alignment vertical="center"/>
    </xf>
    <xf numFmtId="0" fontId="7" fillId="0" borderId="0" xfId="59" applyFont="1" applyAlignment="1">
      <alignment horizontal="center" vertical="center" textRotation="255" wrapText="1"/>
    </xf>
    <xf numFmtId="0" fontId="7" fillId="0" borderId="0" xfId="56" applyFont="1" applyAlignment="1">
      <alignment horizontal="center" vertical="center" textRotation="255"/>
    </xf>
    <xf numFmtId="0" fontId="47" fillId="0" borderId="0" xfId="56" applyFont="1" applyAlignment="1">
      <alignment vertical="center"/>
    </xf>
    <xf numFmtId="0" fontId="42" fillId="0" borderId="0" xfId="56" applyFont="1" applyAlignment="1">
      <alignment vertical="center"/>
    </xf>
    <xf numFmtId="41" fontId="7" fillId="0" borderId="0" xfId="56" applyNumberFormat="1" applyFont="1" applyAlignment="1">
      <alignment horizontal="right" vertical="center"/>
    </xf>
    <xf numFmtId="41" fontId="7" fillId="0" borderId="3" xfId="56" applyNumberFormat="1" applyFont="1" applyBorder="1" applyAlignment="1">
      <alignment horizontal="right" vertical="center"/>
    </xf>
    <xf numFmtId="41" fontId="93" fillId="0" borderId="0" xfId="56" applyNumberFormat="1" applyFont="1" applyAlignment="1">
      <alignment horizontal="right" vertical="center"/>
    </xf>
    <xf numFmtId="41" fontId="95" fillId="0" borderId="0" xfId="58" applyNumberFormat="1" applyFont="1" applyAlignment="1">
      <alignment horizontal="right" vertical="center"/>
    </xf>
    <xf numFmtId="183" fontId="95" fillId="0" borderId="0" xfId="58" applyNumberFormat="1" applyFont="1" applyAlignment="1">
      <alignment horizontal="right" vertical="center"/>
    </xf>
    <xf numFmtId="41" fontId="93" fillId="0" borderId="3" xfId="56" applyNumberFormat="1" applyFont="1" applyBorder="1" applyAlignment="1">
      <alignment horizontal="right" vertical="center"/>
    </xf>
    <xf numFmtId="41" fontId="95" fillId="0" borderId="3" xfId="58" applyNumberFormat="1" applyFont="1" applyBorder="1" applyAlignment="1">
      <alignment horizontal="right" vertical="center"/>
    </xf>
    <xf numFmtId="183" fontId="95" fillId="0" borderId="3" xfId="58" applyNumberFormat="1" applyFont="1" applyBorder="1" applyAlignment="1">
      <alignment horizontal="right" vertical="center"/>
    </xf>
    <xf numFmtId="43" fontId="12" fillId="0" borderId="0" xfId="60" applyNumberFormat="1" applyFont="1" applyAlignment="1">
      <alignment vertical="center" wrapText="1"/>
    </xf>
    <xf numFmtId="43" fontId="42" fillId="0" borderId="0" xfId="56" applyNumberFormat="1" applyFont="1" applyAlignment="1">
      <alignment vertical="center"/>
    </xf>
    <xf numFmtId="0" fontId="11" fillId="0" borderId="0" xfId="61" applyFont="1" applyAlignment="1">
      <alignment horizontal="left" vertical="center" wrapText="1"/>
    </xf>
    <xf numFmtId="0" fontId="10" fillId="0" borderId="24" xfId="61" applyFont="1" applyBorder="1" applyAlignment="1">
      <alignment horizontal="center" vertical="distributed"/>
    </xf>
    <xf numFmtId="0" fontId="7" fillId="0" borderId="24" xfId="61" applyBorder="1" applyAlignment="1">
      <alignment horizontal="center" vertical="distributed"/>
    </xf>
    <xf numFmtId="41" fontId="7" fillId="0" borderId="3" xfId="62" applyNumberFormat="1" applyFont="1" applyBorder="1" applyAlignment="1">
      <alignment horizontal="right" vertical="center" indent="2"/>
    </xf>
    <xf numFmtId="41" fontId="7" fillId="0" borderId="3" xfId="62" applyNumberFormat="1" applyFont="1" applyBorder="1" applyAlignment="1">
      <alignment horizontal="right" vertical="center"/>
    </xf>
    <xf numFmtId="41" fontId="7" fillId="0" borderId="0" xfId="4" quotePrefix="1" applyNumberFormat="1" applyFont="1" applyAlignment="1">
      <alignment horizontal="right" vertical="center"/>
    </xf>
    <xf numFmtId="41" fontId="7" fillId="0" borderId="3" xfId="4" quotePrefix="1" applyNumberFormat="1" applyFont="1" applyBorder="1" applyAlignment="1">
      <alignment horizontal="right" vertical="center"/>
    </xf>
    <xf numFmtId="183" fontId="7" fillId="0" borderId="0" xfId="62" applyNumberFormat="1" applyFont="1" applyBorder="1" applyAlignment="1">
      <alignment horizontal="right" vertical="center"/>
    </xf>
    <xf numFmtId="183" fontId="7" fillId="0" borderId="21" xfId="62" applyNumberFormat="1" applyFont="1" applyBorder="1" applyAlignment="1">
      <alignment horizontal="right" vertical="center"/>
    </xf>
    <xf numFmtId="183" fontId="7" fillId="0" borderId="3" xfId="62" applyNumberFormat="1" applyFont="1" applyBorder="1" applyAlignment="1">
      <alignment horizontal="right" vertical="center"/>
    </xf>
    <xf numFmtId="0" fontId="7" fillId="0" borderId="2" xfId="63" applyFont="1" applyBorder="1" applyAlignment="1">
      <alignment horizontal="center" vertical="distributed"/>
    </xf>
    <xf numFmtId="0" fontId="7" fillId="0" borderId="2" xfId="63" applyFont="1" applyBorder="1" applyAlignment="1">
      <alignment horizontal="center" vertical="center"/>
    </xf>
    <xf numFmtId="0" fontId="7" fillId="0" borderId="22" xfId="63" applyFont="1" applyBorder="1" applyAlignment="1">
      <alignment horizontal="center" vertical="distributed"/>
    </xf>
    <xf numFmtId="0" fontId="10" fillId="0" borderId="2" xfId="63" applyFont="1" applyBorder="1" applyAlignment="1">
      <alignment horizontal="center" vertical="center" wrapText="1"/>
    </xf>
    <xf numFmtId="0" fontId="7" fillId="0" borderId="0" xfId="63" applyFont="1" applyAlignment="1">
      <alignment horizontal="center" vertical="distributed"/>
    </xf>
    <xf numFmtId="0" fontId="7" fillId="0" borderId="2" xfId="55" applyFont="1" applyBorder="1" applyAlignment="1">
      <alignment horizontal="center" vertical="center"/>
    </xf>
    <xf numFmtId="2" fontId="7" fillId="0" borderId="0" xfId="17" applyNumberFormat="1" applyFont="1">
      <alignment vertical="center"/>
    </xf>
    <xf numFmtId="0" fontId="10" fillId="0" borderId="0" xfId="55" applyFont="1" applyAlignment="1">
      <alignment horizontal="distributed" vertical="center"/>
    </xf>
    <xf numFmtId="0" fontId="7" fillId="0" borderId="0" xfId="55" applyFont="1" applyAlignment="1">
      <alignment vertical="center"/>
    </xf>
    <xf numFmtId="0" fontId="10" fillId="0" borderId="24" xfId="42" applyFont="1" applyBorder="1" applyAlignment="1">
      <alignment horizontal="center" vertical="center"/>
    </xf>
    <xf numFmtId="0" fontId="8" fillId="0" borderId="24" xfId="42" applyFont="1" applyBorder="1" applyAlignment="1">
      <alignment horizontal="center" vertical="center"/>
    </xf>
    <xf numFmtId="0" fontId="10" fillId="0" borderId="24" xfId="54" applyFont="1" applyBorder="1" applyAlignment="1">
      <alignment horizontal="center" vertical="center" wrapText="1"/>
    </xf>
    <xf numFmtId="0" fontId="7" fillId="0" borderId="21" xfId="54" applyFont="1" applyBorder="1" applyAlignment="1">
      <alignment horizontal="center" vertical="center"/>
    </xf>
    <xf numFmtId="199" fontId="10" fillId="0" borderId="21" xfId="54" applyNumberFormat="1" applyFont="1" applyBorder="1" applyAlignment="1">
      <alignment vertical="center" wrapText="1"/>
    </xf>
    <xf numFmtId="199" fontId="10" fillId="0" borderId="25" xfId="54" applyNumberFormat="1" applyFont="1" applyBorder="1" applyAlignment="1">
      <alignment vertical="center" wrapText="1"/>
    </xf>
    <xf numFmtId="199" fontId="10" fillId="0" borderId="24" xfId="54" applyNumberFormat="1" applyFont="1" applyBorder="1" applyAlignment="1">
      <alignment vertical="center" wrapText="1"/>
    </xf>
    <xf numFmtId="0" fontId="7" fillId="0" borderId="21" xfId="54" applyFont="1" applyBorder="1" applyAlignment="1">
      <alignment horizontal="center" vertical="center" wrapText="1"/>
    </xf>
    <xf numFmtId="0" fontId="7" fillId="0" borderId="25" xfId="54" applyFont="1" applyBorder="1" applyAlignment="1">
      <alignment horizontal="center" vertical="center" wrapText="1"/>
    </xf>
    <xf numFmtId="0" fontId="10" fillId="0" borderId="23" xfId="54" applyFont="1" applyBorder="1" applyAlignment="1">
      <alignment horizontal="center" vertical="center" wrapText="1"/>
    </xf>
    <xf numFmtId="199" fontId="10" fillId="0" borderId="24" xfId="54" applyNumberFormat="1" applyFont="1" applyBorder="1" applyAlignment="1">
      <alignment horizontal="center" vertical="center" wrapText="1"/>
    </xf>
    <xf numFmtId="197" fontId="9" fillId="0" borderId="0" xfId="54" applyNumberFormat="1" applyFont="1" applyBorder="1" applyAlignment="1">
      <alignment horizontal="right" vertical="center"/>
    </xf>
    <xf numFmtId="197" fontId="7" fillId="0" borderId="0" xfId="54" applyNumberFormat="1" applyFont="1" applyBorder="1" applyAlignment="1">
      <alignment vertical="center"/>
    </xf>
    <xf numFmtId="0" fontId="39" fillId="0" borderId="0" xfId="75" applyFont="1" applyAlignment="1">
      <alignment vertical="center"/>
    </xf>
    <xf numFmtId="0" fontId="7" fillId="0" borderId="21" xfId="36" applyFont="1" applyFill="1" applyBorder="1" applyAlignment="1">
      <alignment vertical="center" wrapText="1"/>
    </xf>
    <xf numFmtId="0" fontId="7" fillId="0" borderId="0" xfId="36" applyFont="1" applyFill="1" applyBorder="1" applyAlignment="1">
      <alignment horizontal="center" vertical="center" wrapText="1"/>
    </xf>
    <xf numFmtId="0" fontId="7" fillId="0" borderId="21" xfId="36" applyFont="1" applyFill="1" applyBorder="1" applyAlignment="1">
      <alignment horizontal="center" vertical="center" wrapText="1"/>
    </xf>
    <xf numFmtId="0" fontId="8" fillId="0" borderId="21" xfId="36" applyFont="1" applyFill="1" applyBorder="1" applyAlignment="1">
      <alignment horizontal="center" vertical="center" wrapText="1"/>
    </xf>
    <xf numFmtId="0" fontId="7" fillId="0" borderId="25" xfId="36" applyFont="1" applyFill="1" applyBorder="1" applyAlignment="1">
      <alignment horizontal="center" vertical="center"/>
    </xf>
    <xf numFmtId="0" fontId="7" fillId="0" borderId="21" xfId="36" applyFont="1" applyFill="1" applyBorder="1" applyAlignment="1">
      <alignment horizontal="center" vertical="center"/>
    </xf>
    <xf numFmtId="0" fontId="7" fillId="0" borderId="21" xfId="73" applyFont="1" applyFill="1" applyBorder="1" applyAlignment="1">
      <alignment horizontal="center" vertical="center" wrapText="1"/>
    </xf>
    <xf numFmtId="0" fontId="7" fillId="0" borderId="0" xfId="36" applyFont="1" applyFill="1" applyBorder="1" applyAlignment="1">
      <alignment vertical="center" wrapText="1"/>
    </xf>
    <xf numFmtId="0" fontId="9" fillId="0" borderId="21" xfId="36" applyFont="1" applyFill="1" applyBorder="1" applyAlignment="1">
      <alignment horizontal="center" vertical="center" wrapText="1"/>
    </xf>
    <xf numFmtId="0" fontId="9" fillId="0" borderId="25" xfId="36" applyFont="1" applyFill="1" applyBorder="1" applyAlignment="1">
      <alignment horizontal="center" vertical="center" wrapText="1"/>
    </xf>
    <xf numFmtId="0" fontId="9" fillId="0" borderId="21" xfId="36" applyFont="1" applyFill="1" applyBorder="1" applyAlignment="1">
      <alignment horizontal="distributed" vertical="center" justifyLastLine="1"/>
    </xf>
    <xf numFmtId="41" fontId="7" fillId="0" borderId="0" xfId="40" quotePrefix="1" applyNumberFormat="1" applyFont="1" applyFill="1" applyBorder="1" applyAlignment="1">
      <alignment horizontal="right" vertical="center"/>
    </xf>
    <xf numFmtId="41" fontId="7" fillId="0" borderId="21" xfId="36" applyNumberFormat="1" applyFont="1" applyFill="1" applyBorder="1" applyAlignment="1">
      <alignment horizontal="right" vertical="center"/>
    </xf>
    <xf numFmtId="43" fontId="7" fillId="0" borderId="21" xfId="36" applyNumberFormat="1" applyFont="1" applyFill="1" applyBorder="1" applyAlignment="1">
      <alignment horizontal="right" vertical="center"/>
    </xf>
    <xf numFmtId="41" fontId="7" fillId="0" borderId="25" xfId="36" applyNumberFormat="1" applyFont="1" applyFill="1" applyBorder="1" applyAlignment="1">
      <alignment horizontal="right" vertical="center"/>
    </xf>
    <xf numFmtId="43" fontId="7" fillId="0" borderId="21" xfId="73" applyNumberFormat="1" applyFont="1" applyFill="1" applyBorder="1" applyAlignment="1">
      <alignment horizontal="right" vertical="center"/>
    </xf>
    <xf numFmtId="41" fontId="7" fillId="0" borderId="0" xfId="36" applyNumberFormat="1" applyFont="1" applyFill="1" applyBorder="1" applyAlignment="1">
      <alignment horizontal="right" vertical="center"/>
    </xf>
    <xf numFmtId="43" fontId="7" fillId="0" borderId="0" xfId="36" applyNumberFormat="1" applyFont="1" applyFill="1" applyAlignment="1">
      <alignment horizontal="right" vertical="center"/>
    </xf>
    <xf numFmtId="41" fontId="7" fillId="0" borderId="4" xfId="36" applyNumberFormat="1" applyFont="1" applyFill="1" applyBorder="1" applyAlignment="1">
      <alignment horizontal="right" vertical="center"/>
    </xf>
    <xf numFmtId="43" fontId="7" fillId="0" borderId="0" xfId="73" applyNumberFormat="1" applyFont="1" applyFill="1" applyBorder="1" applyAlignment="1">
      <alignment horizontal="right" vertical="center"/>
    </xf>
    <xf numFmtId="41" fontId="7" fillId="0" borderId="3" xfId="40" quotePrefix="1" applyNumberFormat="1" applyFont="1" applyFill="1" applyBorder="1" applyAlignment="1">
      <alignment horizontal="right" vertical="center"/>
    </xf>
    <xf numFmtId="41" fontId="7" fillId="0" borderId="3" xfId="36" applyNumberFormat="1" applyFont="1" applyFill="1" applyBorder="1" applyAlignment="1">
      <alignment horizontal="right" vertical="center"/>
    </xf>
    <xf numFmtId="43" fontId="7" fillId="0" borderId="3" xfId="36" applyNumberFormat="1" applyFont="1" applyFill="1" applyBorder="1" applyAlignment="1">
      <alignment horizontal="right" vertical="center"/>
    </xf>
    <xf numFmtId="41" fontId="7" fillId="0" borderId="13" xfId="36" applyNumberFormat="1" applyFont="1" applyFill="1" applyBorder="1" applyAlignment="1">
      <alignment horizontal="right" vertical="center"/>
    </xf>
    <xf numFmtId="43" fontId="7" fillId="0" borderId="3" xfId="73" applyNumberFormat="1" applyFont="1" applyFill="1" applyBorder="1" applyAlignment="1">
      <alignment horizontal="right" vertical="center"/>
    </xf>
    <xf numFmtId="205" fontId="7" fillId="0" borderId="0" xfId="36" applyNumberFormat="1" applyFont="1" applyFill="1" applyBorder="1" applyAlignment="1">
      <alignment horizontal="center" vertical="center"/>
    </xf>
    <xf numFmtId="2" fontId="88" fillId="0" borderId="0" xfId="73" applyNumberFormat="1" applyFont="1" applyFill="1" applyBorder="1" applyAlignment="1">
      <alignment horizontal="center" vertical="center"/>
    </xf>
    <xf numFmtId="0" fontId="9" fillId="0" borderId="0" xfId="36" applyFont="1">
      <alignment vertical="center"/>
    </xf>
    <xf numFmtId="0" fontId="9" fillId="0" borderId="0" xfId="75" applyFont="1" applyAlignment="1">
      <alignment vertical="center" wrapText="1"/>
    </xf>
    <xf numFmtId="41" fontId="39" fillId="0" borderId="0" xfId="75" applyNumberFormat="1" applyFont="1" applyAlignment="1">
      <alignment horizontal="right" vertical="center" wrapText="1"/>
    </xf>
    <xf numFmtId="41" fontId="39" fillId="0" borderId="0" xfId="75" applyNumberFormat="1" applyFont="1" applyBorder="1" applyAlignment="1">
      <alignment horizontal="center" vertical="center"/>
    </xf>
    <xf numFmtId="43" fontId="39" fillId="0" borderId="0" xfId="75" applyNumberFormat="1" applyFont="1" applyBorder="1" applyAlignment="1">
      <alignment horizontal="center" vertical="center"/>
    </xf>
    <xf numFmtId="41" fontId="39" fillId="0" borderId="7" xfId="75" applyNumberFormat="1" applyFont="1" applyBorder="1" applyAlignment="1">
      <alignment horizontal="center" vertical="center"/>
    </xf>
    <xf numFmtId="41" fontId="39" fillId="0" borderId="0" xfId="75" applyNumberFormat="1" applyFont="1" applyAlignment="1">
      <alignment horizontal="center" vertical="center"/>
    </xf>
    <xf numFmtId="43" fontId="39" fillId="0" borderId="0" xfId="75" applyNumberFormat="1" applyFont="1" applyAlignment="1">
      <alignment horizontal="center" vertical="center"/>
    </xf>
    <xf numFmtId="41" fontId="39" fillId="0" borderId="3" xfId="75" applyNumberFormat="1" applyFont="1" applyBorder="1" applyAlignment="1">
      <alignment horizontal="right" vertical="center" wrapText="1"/>
    </xf>
    <xf numFmtId="41" fontId="39" fillId="0" borderId="3" xfId="75" applyNumberFormat="1" applyFont="1" applyBorder="1" applyAlignment="1">
      <alignment horizontal="center" vertical="center"/>
    </xf>
    <xf numFmtId="43" fontId="39" fillId="0" borderId="3" xfId="75" applyNumberFormat="1" applyFont="1" applyBorder="1" applyAlignment="1">
      <alignment horizontal="center" vertical="center"/>
    </xf>
    <xf numFmtId="41" fontId="39" fillId="0" borderId="10" xfId="75" applyNumberFormat="1" applyFont="1" applyBorder="1" applyAlignment="1">
      <alignment horizontal="center" vertical="center"/>
    </xf>
    <xf numFmtId="0" fontId="39" fillId="0" borderId="21" xfId="75" applyFont="1" applyBorder="1" applyAlignment="1">
      <alignment horizontal="center" vertical="center" wrapText="1"/>
    </xf>
    <xf numFmtId="0" fontId="39" fillId="0" borderId="0" xfId="75" applyFont="1" applyBorder="1" applyAlignment="1">
      <alignment horizontal="center" vertical="center" wrapText="1"/>
    </xf>
    <xf numFmtId="0" fontId="39" fillId="0" borderId="24" xfId="75" applyFont="1" applyBorder="1" applyAlignment="1">
      <alignment horizontal="center" vertical="center"/>
    </xf>
    <xf numFmtId="0" fontId="39" fillId="0" borderId="0" xfId="75" applyFont="1" applyAlignment="1">
      <alignment horizontal="center" vertical="center" wrapText="1"/>
    </xf>
    <xf numFmtId="0" fontId="39" fillId="0" borderId="22" xfId="75" applyFont="1" applyBorder="1" applyAlignment="1">
      <alignment horizontal="center" vertical="center"/>
    </xf>
    <xf numFmtId="0" fontId="83" fillId="0" borderId="0" xfId="71" applyFont="1" applyAlignment="1">
      <alignment horizontal="left" vertical="center"/>
    </xf>
    <xf numFmtId="0" fontId="18" fillId="0" borderId="0" xfId="71" applyFont="1" applyAlignment="1">
      <alignment horizontal="left" vertical="center"/>
    </xf>
    <xf numFmtId="0" fontId="84" fillId="0" borderId="0" xfId="72" quotePrefix="1" applyFont="1" applyAlignment="1">
      <alignment horizontal="left" vertical="center"/>
    </xf>
    <xf numFmtId="0" fontId="84" fillId="0" borderId="0" xfId="72" applyFont="1" applyAlignment="1">
      <alignment horizontal="left" vertical="center"/>
    </xf>
    <xf numFmtId="0" fontId="86" fillId="3" borderId="0" xfId="72" quotePrefix="1" applyFont="1" applyFill="1" applyAlignment="1">
      <alignment horizontal="left" vertical="center"/>
    </xf>
    <xf numFmtId="0" fontId="107" fillId="3" borderId="0" xfId="72" quotePrefix="1" applyFont="1" applyFill="1">
      <alignment vertical="center"/>
    </xf>
    <xf numFmtId="0" fontId="83" fillId="3" borderId="0" xfId="71" applyFont="1" applyFill="1" applyAlignment="1">
      <alignment horizontal="center" vertical="center"/>
    </xf>
    <xf numFmtId="0" fontId="106" fillId="3" borderId="0" xfId="71" applyFont="1" applyFill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10" fillId="0" borderId="4" xfId="1" applyFont="1" applyBorder="1" applyAlignment="1">
      <alignment horizontal="center" vertical="distributed" textRotation="255"/>
    </xf>
    <xf numFmtId="0" fontId="7" fillId="0" borderId="3" xfId="1" applyFont="1" applyBorder="1" applyAlignment="1">
      <alignment horizontal="distributed" vertical="center"/>
    </xf>
    <xf numFmtId="0" fontId="11" fillId="0" borderId="0" xfId="2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2" xfId="3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12" fillId="0" borderId="1" xfId="1" quotePrefix="1" applyFont="1" applyBorder="1" applyAlignment="1">
      <alignment horizontal="left" vertical="center" wrapText="1"/>
    </xf>
    <xf numFmtId="0" fontId="12" fillId="0" borderId="0" xfId="1" quotePrefix="1" applyFont="1" applyAlignment="1">
      <alignment horizontal="left" vertical="center" wrapText="1"/>
    </xf>
    <xf numFmtId="0" fontId="9" fillId="0" borderId="3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5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20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9" fillId="0" borderId="0" xfId="3" applyFont="1" applyAlignment="1">
      <alignment horizontal="distributed" vertical="center" justifyLastLine="1"/>
    </xf>
    <xf numFmtId="0" fontId="4" fillId="0" borderId="3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distributed" vertical="center"/>
    </xf>
    <xf numFmtId="0" fontId="15" fillId="0" borderId="0" xfId="3" applyFont="1" applyAlignment="1">
      <alignment horizontal="distributed" vertical="center"/>
    </xf>
    <xf numFmtId="0" fontId="9" fillId="0" borderId="0" xfId="3" applyFont="1" applyAlignment="1">
      <alignment horizontal="distributed" vertical="center" wrapText="1"/>
    </xf>
    <xf numFmtId="0" fontId="9" fillId="0" borderId="8" xfId="3" applyFont="1" applyBorder="1" applyAlignment="1">
      <alignment horizontal="distributed" vertical="center"/>
    </xf>
    <xf numFmtId="0" fontId="21" fillId="0" borderId="9" xfId="3" applyFont="1" applyBorder="1" applyAlignment="1">
      <alignment horizontal="center" vertical="center"/>
    </xf>
    <xf numFmtId="0" fontId="11" fillId="0" borderId="1" xfId="6" applyFont="1" applyBorder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7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distributed" vertical="center" wrapText="1" justifyLastLine="1"/>
    </xf>
    <xf numFmtId="0" fontId="12" fillId="0" borderId="0" xfId="3" applyFont="1" applyAlignment="1">
      <alignment horizontal="left" vertical="center" wrapText="1"/>
    </xf>
    <xf numFmtId="0" fontId="12" fillId="0" borderId="21" xfId="3" quotePrefix="1" applyFont="1" applyBorder="1" applyAlignment="1">
      <alignment horizontal="left" vertical="center"/>
    </xf>
    <xf numFmtId="0" fontId="10" fillId="0" borderId="24" xfId="3" applyFont="1" applyBorder="1" applyAlignment="1">
      <alignment horizontal="distributed" vertical="center" wrapText="1" justifyLastLine="1"/>
    </xf>
    <xf numFmtId="0" fontId="8" fillId="0" borderId="24" xfId="3" applyBorder="1" applyAlignment="1">
      <alignment horizontal="distributed" vertical="center" justifyLastLine="1"/>
    </xf>
    <xf numFmtId="0" fontId="7" fillId="0" borderId="21" xfId="3" applyFont="1" applyBorder="1" applyAlignment="1">
      <alignment horizontal="center" vertical="center"/>
    </xf>
    <xf numFmtId="0" fontId="7" fillId="0" borderId="21" xfId="5" applyBorder="1" applyAlignment="1">
      <alignment horizontal="center" vertical="center"/>
    </xf>
    <xf numFmtId="0" fontId="7" fillId="0" borderId="24" xfId="5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7" fillId="0" borderId="24" xfId="3" applyFont="1" applyBorder="1" applyAlignment="1">
      <alignment horizontal="distributed" vertical="center" justifyLastLine="1"/>
    </xf>
    <xf numFmtId="0" fontId="7" fillId="0" borderId="21" xfId="8" applyFont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2" fillId="0" borderId="0" xfId="8" applyFont="1" applyAlignment="1">
      <alignment horizontal="left" vertical="top" wrapText="1"/>
    </xf>
    <xf numFmtId="0" fontId="11" fillId="0" borderId="0" xfId="7" applyFont="1" applyAlignment="1">
      <alignment horizontal="left" vertical="top" wrapText="1"/>
    </xf>
    <xf numFmtId="0" fontId="29" fillId="0" borderId="0" xfId="1" applyFont="1" applyAlignment="1">
      <alignment horizontal="center" vertical="center"/>
    </xf>
    <xf numFmtId="0" fontId="11" fillId="0" borderId="1" xfId="16" applyFont="1" applyBorder="1" applyAlignment="1">
      <alignment horizontal="left" vertical="center"/>
    </xf>
    <xf numFmtId="0" fontId="12" fillId="0" borderId="1" xfId="16" applyFont="1" applyBorder="1" applyAlignment="1">
      <alignment horizontal="left" vertical="center"/>
    </xf>
    <xf numFmtId="0" fontId="12" fillId="0" borderId="0" xfId="16" applyFont="1" applyAlignment="1">
      <alignment horizontal="left" vertical="center"/>
    </xf>
    <xf numFmtId="0" fontId="30" fillId="0" borderId="0" xfId="16" applyFont="1" applyAlignment="1">
      <alignment horizontal="left" vertical="top" wrapText="1"/>
    </xf>
    <xf numFmtId="0" fontId="12" fillId="0" borderId="0" xfId="16" applyFont="1" applyAlignment="1">
      <alignment horizontal="left" vertical="top" wrapText="1"/>
    </xf>
    <xf numFmtId="0" fontId="4" fillId="0" borderId="0" xfId="11" applyFont="1" applyAlignment="1">
      <alignment horizontal="center" vertical="center" shrinkToFit="1"/>
    </xf>
    <xf numFmtId="0" fontId="7" fillId="0" borderId="1" xfId="13" applyFont="1" applyBorder="1" applyAlignment="1">
      <alignment horizontal="center" vertical="distributed" textRotation="255"/>
    </xf>
    <xf numFmtId="0" fontId="7" fillId="0" borderId="0" xfId="13" applyFont="1" applyAlignment="1">
      <alignment horizontal="center" vertical="distributed" textRotation="255"/>
    </xf>
    <xf numFmtId="0" fontId="9" fillId="0" borderId="1" xfId="11" applyFont="1" applyBorder="1" applyAlignment="1">
      <alignment horizontal="center" vertical="distributed" textRotation="255" wrapText="1" indent="1"/>
    </xf>
    <xf numFmtId="0" fontId="9" fillId="0" borderId="0" xfId="11" applyFont="1" applyAlignment="1">
      <alignment horizontal="center" vertical="distributed" textRotation="255" indent="1"/>
    </xf>
    <xf numFmtId="0" fontId="9" fillId="0" borderId="3" xfId="11" applyFont="1" applyBorder="1" applyAlignment="1">
      <alignment horizontal="center" vertical="distributed" textRotation="255" indent="1"/>
    </xf>
    <xf numFmtId="0" fontId="9" fillId="0" borderId="1" xfId="14" applyFont="1" applyBorder="1" applyAlignment="1">
      <alignment horizontal="center" vertical="distributed" textRotation="255" wrapText="1" indent="1"/>
    </xf>
    <xf numFmtId="0" fontId="9" fillId="0" borderId="0" xfId="14" applyFont="1" applyAlignment="1">
      <alignment horizontal="center" vertical="distributed" textRotation="255" indent="1"/>
    </xf>
    <xf numFmtId="0" fontId="9" fillId="0" borderId="3" xfId="14" applyFont="1" applyBorder="1" applyAlignment="1">
      <alignment horizontal="center" vertical="distributed" textRotation="255" indent="1"/>
    </xf>
    <xf numFmtId="0" fontId="12" fillId="0" borderId="1" xfId="14" applyFont="1" applyBorder="1" applyAlignment="1">
      <alignment horizontal="center" vertical="distributed" textRotation="255" wrapText="1" indent="1"/>
    </xf>
    <xf numFmtId="0" fontId="12" fillId="0" borderId="0" xfId="14" applyFont="1" applyAlignment="1">
      <alignment horizontal="center" vertical="distributed" textRotation="255" indent="1"/>
    </xf>
    <xf numFmtId="0" fontId="12" fillId="0" borderId="3" xfId="14" applyFont="1" applyBorder="1" applyAlignment="1">
      <alignment horizontal="center" vertical="distributed" textRotation="255" indent="1"/>
    </xf>
    <xf numFmtId="0" fontId="12" fillId="0" borderId="0" xfId="16" applyFont="1" applyAlignment="1">
      <alignment horizontal="left" vertical="center" wrapText="1"/>
    </xf>
    <xf numFmtId="0" fontId="12" fillId="0" borderId="0" xfId="18" applyFont="1" applyAlignment="1">
      <alignment vertical="center" wrapText="1"/>
    </xf>
    <xf numFmtId="0" fontId="4" fillId="0" borderId="0" xfId="18" applyFont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7" fillId="0" borderId="2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 wrapText="1"/>
    </xf>
    <xf numFmtId="0" fontId="8" fillId="0" borderId="2" xfId="19" applyFont="1" applyBorder="1" applyAlignment="1">
      <alignment horizontal="distributed" vertical="center" indent="4"/>
    </xf>
    <xf numFmtId="0" fontId="7" fillId="0" borderId="2" xfId="19" applyFont="1" applyBorder="1" applyAlignment="1">
      <alignment horizontal="distributed" vertical="center" indent="4"/>
    </xf>
    <xf numFmtId="0" fontId="8" fillId="0" borderId="11" xfId="19" applyFont="1" applyBorder="1" applyAlignment="1">
      <alignment horizontal="distributed" vertical="center" indent="4"/>
    </xf>
    <xf numFmtId="0" fontId="11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right"/>
    </xf>
    <xf numFmtId="49" fontId="7" fillId="0" borderId="1" xfId="20" applyNumberFormat="1" applyFont="1" applyBorder="1" applyAlignment="1">
      <alignment horizontal="center" vertical="center"/>
    </xf>
    <xf numFmtId="49" fontId="7" fillId="0" borderId="0" xfId="20" applyNumberFormat="1" applyFont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18" fillId="0" borderId="2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distributed" textRotation="255" wrapText="1" indent="1"/>
    </xf>
    <xf numFmtId="0" fontId="7" fillId="0" borderId="0" xfId="1" applyFont="1" applyAlignment="1">
      <alignment horizontal="center" vertical="distributed" textRotation="255" wrapText="1" indent="1"/>
    </xf>
    <xf numFmtId="0" fontId="7" fillId="0" borderId="3" xfId="1" applyFont="1" applyBorder="1" applyAlignment="1">
      <alignment horizontal="center" vertical="distributed" textRotation="255" wrapText="1" indent="1"/>
    </xf>
    <xf numFmtId="181" fontId="7" fillId="0" borderId="1" xfId="1" applyNumberFormat="1" applyFont="1" applyBorder="1" applyAlignment="1">
      <alignment horizontal="center" vertical="distributed" textRotation="255" wrapText="1" indent="1"/>
    </xf>
    <xf numFmtId="181" fontId="7" fillId="0" borderId="0" xfId="1" applyNumberFormat="1" applyFont="1" applyAlignment="1">
      <alignment horizontal="center" vertical="distributed" textRotation="255" wrapText="1" indent="1"/>
    </xf>
    <xf numFmtId="181" fontId="7" fillId="0" borderId="3" xfId="1" applyNumberFormat="1" applyFont="1" applyBorder="1" applyAlignment="1">
      <alignment horizontal="center" vertical="distributed" textRotation="255" wrapText="1" inden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7" fillId="0" borderId="0" xfId="1" quotePrefix="1" applyFont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27" fillId="0" borderId="21" xfId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center" vertical="center"/>
    </xf>
    <xf numFmtId="0" fontId="7" fillId="0" borderId="21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49" fontId="8" fillId="0" borderId="21" xfId="1" applyNumberFormat="1" applyFont="1" applyBorder="1" applyAlignment="1">
      <alignment horizontal="center" vertical="distributed" textRotation="255" indent="1"/>
    </xf>
    <xf numFmtId="49" fontId="7" fillId="0" borderId="0" xfId="1" applyNumberFormat="1" applyFont="1" applyAlignment="1">
      <alignment horizontal="center" vertical="distributed" textRotation="255" indent="1"/>
    </xf>
    <xf numFmtId="49" fontId="7" fillId="0" borderId="3" xfId="1" applyNumberFormat="1" applyFont="1" applyBorder="1" applyAlignment="1">
      <alignment horizontal="center" vertical="distributed" textRotation="255" indent="1"/>
    </xf>
    <xf numFmtId="0" fontId="8" fillId="0" borderId="20" xfId="1" applyFont="1" applyBorder="1" applyAlignment="1">
      <alignment horizontal="distributed" vertical="center" indent="3"/>
    </xf>
    <xf numFmtId="0" fontId="7" fillId="0" borderId="20" xfId="1" applyFont="1" applyBorder="1" applyAlignment="1">
      <alignment horizontal="distributed" vertical="center" indent="3"/>
    </xf>
    <xf numFmtId="0" fontId="8" fillId="0" borderId="21" xfId="1" applyFont="1" applyBorder="1" applyAlignment="1">
      <alignment horizontal="center" vertical="distributed" textRotation="255" wrapText="1" indent="1"/>
    </xf>
    <xf numFmtId="0" fontId="7" fillId="0" borderId="2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distributed" textRotation="255" indent="1"/>
    </xf>
    <xf numFmtId="49" fontId="8" fillId="0" borderId="3" xfId="1" applyNumberFormat="1" applyFont="1" applyBorder="1" applyAlignment="1">
      <alignment horizontal="center" vertical="distributed" textRotation="255" inden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distributed" vertical="center" wrapText="1"/>
    </xf>
    <xf numFmtId="0" fontId="10" fillId="0" borderId="3" xfId="1" applyFont="1" applyBorder="1" applyAlignment="1">
      <alignment horizontal="distributed" vertical="center" wrapText="1"/>
    </xf>
    <xf numFmtId="0" fontId="7" fillId="0" borderId="21" xfId="1" applyFont="1" applyBorder="1" applyAlignment="1">
      <alignment horizontal="center" vertical="distributed" textRotation="255" wrapText="1" indent="1"/>
    </xf>
    <xf numFmtId="0" fontId="7" fillId="0" borderId="21" xfId="9" applyFont="1" applyBorder="1" applyAlignment="1" applyProtection="1">
      <alignment horizontal="center" vertical="distributed" textRotation="255" wrapText="1" indent="1"/>
      <protection locked="0"/>
    </xf>
    <xf numFmtId="0" fontId="7" fillId="0" borderId="0" xfId="9" applyFont="1" applyAlignment="1" applyProtection="1">
      <alignment horizontal="center" vertical="distributed" textRotation="255" wrapText="1" indent="1"/>
      <protection locked="0"/>
    </xf>
    <xf numFmtId="0" fontId="7" fillId="0" borderId="3" xfId="9" applyFont="1" applyBorder="1" applyAlignment="1" applyProtection="1">
      <alignment horizontal="center" vertical="distributed" textRotation="255" wrapText="1" indent="1"/>
      <protection locked="0"/>
    </xf>
    <xf numFmtId="0" fontId="8" fillId="0" borderId="21" xfId="1" applyFont="1" applyBorder="1" applyAlignment="1" applyProtection="1">
      <alignment horizontal="center" vertical="distributed" textRotation="255" indent="1"/>
      <protection locked="0"/>
    </xf>
    <xf numFmtId="0" fontId="8" fillId="0" borderId="0" xfId="1" applyFont="1" applyAlignment="1" applyProtection="1">
      <alignment horizontal="center" vertical="distributed" textRotation="255" indent="1"/>
      <protection locked="0"/>
    </xf>
    <xf numFmtId="0" fontId="8" fillId="0" borderId="3" xfId="1" applyFont="1" applyBorder="1" applyAlignment="1" applyProtection="1">
      <alignment horizontal="center" vertical="distributed" textRotation="255" indent="1"/>
      <protection locked="0"/>
    </xf>
    <xf numFmtId="49" fontId="29" fillId="0" borderId="0" xfId="1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11" fillId="0" borderId="21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4" fillId="0" borderId="3" xfId="1" applyFont="1" applyBorder="1" applyAlignment="1" applyProtection="1">
      <alignment horizontal="center" vertical="center"/>
      <protection locked="0"/>
    </xf>
    <xf numFmtId="0" fontId="7" fillId="0" borderId="21" xfId="23" applyFont="1" applyBorder="1" applyAlignment="1">
      <alignment horizontal="center" vertical="center"/>
    </xf>
    <xf numFmtId="0" fontId="7" fillId="0" borderId="0" xfId="23" applyFont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10" fillId="0" borderId="4" xfId="23" applyFont="1" applyBorder="1" applyAlignment="1">
      <alignment horizontal="center" vertical="distributed" textRotation="255" indent="1"/>
    </xf>
    <xf numFmtId="49" fontId="8" fillId="0" borderId="3" xfId="24" applyNumberFormat="1" applyFont="1" applyBorder="1" applyAlignment="1" applyProtection="1">
      <alignment horizontal="distributed" vertical="center" indent="1"/>
      <protection locked="0"/>
    </xf>
    <xf numFmtId="49" fontId="7" fillId="0" borderId="3" xfId="24" applyNumberFormat="1" applyFont="1" applyBorder="1" applyAlignment="1" applyProtection="1">
      <alignment horizontal="distributed" vertical="center" indent="1"/>
      <protection locked="0"/>
    </xf>
    <xf numFmtId="49" fontId="8" fillId="0" borderId="0" xfId="24" applyNumberFormat="1" applyFont="1" applyAlignment="1" applyProtection="1">
      <alignment horizontal="distributed" vertical="center" indent="1"/>
      <protection locked="0"/>
    </xf>
    <xf numFmtId="49" fontId="7" fillId="0" borderId="0" xfId="24" applyNumberFormat="1" applyFont="1" applyAlignment="1" applyProtection="1">
      <alignment horizontal="distributed" vertical="center" indent="1"/>
      <protection locked="0"/>
    </xf>
    <xf numFmtId="0" fontId="4" fillId="0" borderId="0" xfId="36" applyFont="1" applyAlignment="1">
      <alignment horizontal="center" vertical="center"/>
    </xf>
    <xf numFmtId="0" fontId="7" fillId="0" borderId="21" xfId="36" applyFont="1" applyBorder="1" applyAlignment="1">
      <alignment horizontal="center" vertical="center" textRotation="255"/>
    </xf>
    <xf numFmtId="0" fontId="7" fillId="0" borderId="0" xfId="36" applyFont="1" applyAlignment="1">
      <alignment horizontal="center" vertical="center" textRotation="255"/>
    </xf>
    <xf numFmtId="0" fontId="10" fillId="0" borderId="24" xfId="36" applyFont="1" applyBorder="1" applyAlignment="1">
      <alignment horizontal="center" vertical="center" wrapText="1"/>
    </xf>
    <xf numFmtId="0" fontId="10" fillId="0" borderId="24" xfId="36" applyFont="1" applyBorder="1" applyAlignment="1">
      <alignment horizontal="distributed" vertical="center" wrapText="1" indent="2"/>
    </xf>
    <xf numFmtId="0" fontId="10" fillId="0" borderId="23" xfId="36" applyFont="1" applyBorder="1" applyAlignment="1">
      <alignment horizontal="distributed" vertical="center" wrapText="1" indent="2"/>
    </xf>
    <xf numFmtId="0" fontId="10" fillId="0" borderId="24" xfId="36" applyFont="1" applyBorder="1" applyAlignment="1">
      <alignment horizontal="distributed" vertical="center" indent="2"/>
    </xf>
    <xf numFmtId="0" fontId="7" fillId="0" borderId="24" xfId="36" applyFont="1" applyBorder="1" applyAlignment="1">
      <alignment horizontal="distributed" vertical="center" indent="2"/>
    </xf>
    <xf numFmtId="0" fontId="7" fillId="0" borderId="23" xfId="36" applyFont="1" applyBorder="1" applyAlignment="1">
      <alignment horizontal="distributed" vertical="center" indent="2"/>
    </xf>
    <xf numFmtId="0" fontId="10" fillId="0" borderId="21" xfId="36" applyFont="1" applyBorder="1" applyAlignment="1">
      <alignment horizontal="center" vertical="center" shrinkToFit="1"/>
    </xf>
    <xf numFmtId="0" fontId="10" fillId="0" borderId="3" xfId="36" applyFont="1" applyBorder="1" applyAlignment="1">
      <alignment horizontal="center" vertical="center" shrinkToFit="1"/>
    </xf>
    <xf numFmtId="0" fontId="10" fillId="0" borderId="26" xfId="36" applyFont="1" applyBorder="1" applyAlignment="1">
      <alignment horizontal="center" vertical="center" wrapText="1"/>
    </xf>
    <xf numFmtId="0" fontId="10" fillId="0" borderId="10" xfId="36" applyFont="1" applyBorder="1" applyAlignment="1">
      <alignment horizontal="center" vertical="center" wrapText="1"/>
    </xf>
    <xf numFmtId="0" fontId="12" fillId="0" borderId="0" xfId="36" applyFont="1" applyAlignment="1">
      <alignment horizontal="left" vertical="center" wrapText="1"/>
    </xf>
    <xf numFmtId="0" fontId="12" fillId="0" borderId="0" xfId="36" applyFont="1" applyAlignment="1">
      <alignment horizontal="left" vertical="top" wrapText="1"/>
    </xf>
    <xf numFmtId="0" fontId="10" fillId="0" borderId="21" xfId="36" applyFont="1" applyBorder="1" applyAlignment="1">
      <alignment horizontal="distributed" vertical="center" indent="2"/>
    </xf>
    <xf numFmtId="0" fontId="10" fillId="0" borderId="25" xfId="36" applyFont="1" applyBorder="1" applyAlignment="1">
      <alignment horizontal="distributed" vertical="center" indent="2"/>
    </xf>
    <xf numFmtId="0" fontId="8" fillId="0" borderId="26" xfId="73" applyBorder="1" applyAlignment="1">
      <alignment horizontal="distributed" vertical="center" indent="2"/>
    </xf>
    <xf numFmtId="0" fontId="8" fillId="0" borderId="21" xfId="73" applyBorder="1" applyAlignment="1">
      <alignment horizontal="distributed" vertical="center" indent="2"/>
    </xf>
    <xf numFmtId="0" fontId="8" fillId="0" borderId="10" xfId="73" applyBorder="1" applyAlignment="1">
      <alignment horizontal="distributed" vertical="center" indent="2"/>
    </xf>
    <xf numFmtId="0" fontId="8" fillId="0" borderId="3" xfId="73" applyBorder="1" applyAlignment="1">
      <alignment horizontal="distributed" vertical="center" indent="2"/>
    </xf>
    <xf numFmtId="49" fontId="11" fillId="0" borderId="21" xfId="1" quotePrefix="1" applyNumberFormat="1" applyFont="1" applyBorder="1" applyAlignment="1">
      <alignment horizontal="left" vertical="center"/>
    </xf>
    <xf numFmtId="0" fontId="4" fillId="0" borderId="0" xfId="26" quotePrefix="1" applyFont="1" applyAlignment="1">
      <alignment horizontal="center" vertical="center"/>
    </xf>
    <xf numFmtId="0" fontId="12" fillId="0" borderId="0" xfId="28" quotePrefix="1" applyFont="1" applyAlignment="1">
      <alignment vertical="center"/>
    </xf>
    <xf numFmtId="0" fontId="12" fillId="0" borderId="0" xfId="28" quotePrefix="1" applyFont="1" applyAlignment="1">
      <alignment vertical="center" wrapText="1"/>
    </xf>
    <xf numFmtId="0" fontId="66" fillId="0" borderId="0" xfId="28" quotePrefix="1" applyFont="1" applyAlignment="1">
      <alignment vertical="center" wrapText="1"/>
    </xf>
    <xf numFmtId="0" fontId="12" fillId="0" borderId="0" xfId="28" quotePrefix="1" applyFont="1" applyAlignment="1">
      <alignment horizontal="left" vertical="top" wrapText="1"/>
    </xf>
    <xf numFmtId="0" fontId="12" fillId="0" borderId="0" xfId="28" quotePrefix="1" applyFont="1" applyAlignment="1">
      <alignment horizontal="left" vertical="top"/>
    </xf>
    <xf numFmtId="0" fontId="11" fillId="0" borderId="21" xfId="27" applyFont="1" applyBorder="1" applyAlignment="1">
      <alignment horizontal="left" vertical="center"/>
    </xf>
    <xf numFmtId="0" fontId="7" fillId="0" borderId="3" xfId="1" quotePrefix="1" applyFont="1" applyBorder="1" applyAlignment="1">
      <alignment horizontal="center" vertical="center"/>
    </xf>
    <xf numFmtId="0" fontId="12" fillId="0" borderId="0" xfId="21" applyFont="1" applyAlignment="1">
      <alignment horizontal="left" vertical="top" wrapText="1"/>
    </xf>
    <xf numFmtId="0" fontId="4" fillId="0" borderId="3" xfId="1" applyFont="1" applyBorder="1" applyAlignment="1">
      <alignment horizontal="center" vertical="center"/>
    </xf>
    <xf numFmtId="49" fontId="12" fillId="0" borderId="0" xfId="29" quotePrefix="1" applyNumberFormat="1" applyFont="1" applyAlignment="1">
      <alignment vertical="center" wrapText="1"/>
    </xf>
    <xf numFmtId="0" fontId="11" fillId="0" borderId="21" xfId="29" quotePrefix="1" applyFont="1" applyBorder="1" applyAlignment="1">
      <alignment horizontal="left" vertical="top" wrapText="1"/>
    </xf>
    <xf numFmtId="49" fontId="4" fillId="0" borderId="0" xfId="29" applyNumberFormat="1" applyFont="1" applyAlignment="1">
      <alignment horizontal="center" vertical="center"/>
    </xf>
    <xf numFmtId="0" fontId="4" fillId="0" borderId="0" xfId="29" applyFont="1" applyAlignment="1">
      <alignment horizontal="center" vertical="center"/>
    </xf>
    <xf numFmtId="0" fontId="9" fillId="0" borderId="3" xfId="29" applyFont="1" applyBorder="1" applyAlignment="1">
      <alignment horizontal="right"/>
    </xf>
    <xf numFmtId="0" fontId="7" fillId="0" borderId="21" xfId="29" quotePrefix="1" applyBorder="1" applyAlignment="1">
      <alignment horizontal="center" vertical="center"/>
    </xf>
    <xf numFmtId="0" fontId="7" fillId="0" borderId="0" xfId="29" quotePrefix="1" applyAlignment="1">
      <alignment horizontal="center" vertical="center"/>
    </xf>
    <xf numFmtId="49" fontId="7" fillId="0" borderId="20" xfId="29" applyNumberFormat="1" applyBorder="1" applyAlignment="1">
      <alignment horizontal="distributed" vertical="center" justifyLastLine="1"/>
    </xf>
    <xf numFmtId="49" fontId="8" fillId="0" borderId="20" xfId="29" applyNumberFormat="1" applyFont="1" applyBorder="1" applyAlignment="1">
      <alignment horizontal="distributed" vertical="center" justifyLastLine="1"/>
    </xf>
    <xf numFmtId="0" fontId="7" fillId="0" borderId="21" xfId="29" quotePrefix="1" applyBorder="1" applyAlignment="1">
      <alignment horizontal="center" vertical="center" wrapText="1"/>
    </xf>
    <xf numFmtId="0" fontId="39" fillId="0" borderId="0" xfId="30" applyFont="1" applyAlignment="1">
      <alignment horizontal="center" vertical="center" wrapText="1"/>
    </xf>
    <xf numFmtId="49" fontId="7" fillId="0" borderId="21" xfId="29" applyNumberFormat="1" applyBorder="1" applyAlignment="1">
      <alignment horizontal="center" vertical="center"/>
    </xf>
    <xf numFmtId="49" fontId="7" fillId="0" borderId="0" xfId="29" applyNumberFormat="1" applyAlignment="1">
      <alignment horizontal="center" vertical="center"/>
    </xf>
    <xf numFmtId="49" fontId="7" fillId="0" borderId="3" xfId="29" applyNumberFormat="1" applyBorder="1" applyAlignment="1">
      <alignment horizontal="center" vertical="center"/>
    </xf>
    <xf numFmtId="0" fontId="7" fillId="0" borderId="3" xfId="29" quotePrefix="1" applyBorder="1" applyAlignment="1">
      <alignment horizontal="center" vertical="center"/>
    </xf>
    <xf numFmtId="0" fontId="8" fillId="0" borderId="21" xfId="29" applyFont="1" applyBorder="1" applyAlignment="1">
      <alignment horizontal="center" vertical="center"/>
    </xf>
    <xf numFmtId="0" fontId="7" fillId="0" borderId="0" xfId="29" applyAlignment="1">
      <alignment horizontal="center" vertical="center"/>
    </xf>
    <xf numFmtId="0" fontId="7" fillId="0" borderId="3" xfId="29" applyBorder="1" applyAlignment="1">
      <alignment horizontal="center" vertical="center"/>
    </xf>
    <xf numFmtId="0" fontId="7" fillId="0" borderId="21" xfId="29" applyBorder="1" applyAlignment="1">
      <alignment horizontal="center" vertical="center"/>
    </xf>
    <xf numFmtId="49" fontId="8" fillId="0" borderId="21" xfId="29" applyNumberFormat="1" applyFont="1" applyBorder="1" applyAlignment="1">
      <alignment horizontal="center" vertical="center"/>
    </xf>
    <xf numFmtId="0" fontId="7" fillId="0" borderId="20" xfId="29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1" fillId="0" borderId="24" xfId="0" applyFont="1" applyBorder="1" applyAlignment="1">
      <alignment horizontal="center" vertical="center"/>
    </xf>
    <xf numFmtId="0" fontId="12" fillId="0" borderId="0" xfId="3" quotePrefix="1" applyFont="1" applyAlignment="1">
      <alignment horizontal="left" vertical="top" wrapText="1"/>
    </xf>
    <xf numFmtId="0" fontId="41" fillId="0" borderId="24" xfId="3" applyFont="1" applyBorder="1" applyAlignment="1">
      <alignment horizontal="center" vertical="center"/>
    </xf>
    <xf numFmtId="0" fontId="11" fillId="0" borderId="0" xfId="3" quotePrefix="1" applyFont="1" applyAlignment="1">
      <alignment horizontal="left" vertical="top" wrapText="1"/>
    </xf>
    <xf numFmtId="0" fontId="12" fillId="0" borderId="21" xfId="29" applyFont="1" applyBorder="1" applyAlignment="1">
      <alignment horizontal="left"/>
    </xf>
    <xf numFmtId="0" fontId="11" fillId="0" borderId="0" xfId="29" applyFont="1" applyAlignment="1">
      <alignment horizontal="left" vertical="top" wrapText="1"/>
    </xf>
    <xf numFmtId="0" fontId="7" fillId="0" borderId="0" xfId="29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2" xfId="29" applyBorder="1" applyAlignment="1">
      <alignment horizontal="center" vertical="center" wrapText="1"/>
    </xf>
    <xf numFmtId="0" fontId="8" fillId="0" borderId="2" xfId="29" applyFont="1" applyBorder="1" applyAlignment="1">
      <alignment horizontal="center" vertical="center" wrapText="1"/>
    </xf>
    <xf numFmtId="0" fontId="4" fillId="0" borderId="0" xfId="29" quotePrefix="1" applyFont="1" applyAlignment="1">
      <alignment horizontal="center" vertical="center"/>
    </xf>
    <xf numFmtId="0" fontId="7" fillId="0" borderId="1" xfId="29" applyBorder="1" applyAlignment="1">
      <alignment horizontal="center" vertical="center"/>
    </xf>
    <xf numFmtId="0" fontId="14" fillId="0" borderId="2" xfId="29" applyFont="1" applyBorder="1" applyAlignment="1">
      <alignment horizontal="center" vertical="center" wrapText="1"/>
    </xf>
    <xf numFmtId="0" fontId="7" fillId="0" borderId="1" xfId="32" applyBorder="1" applyAlignment="1">
      <alignment horizontal="center" vertical="distributed" textRotation="255" wrapText="1" indent="1"/>
    </xf>
    <xf numFmtId="0" fontId="7" fillId="0" borderId="0" xfId="32" applyAlignment="1">
      <alignment horizontal="center" vertical="distributed" textRotation="255" wrapText="1" indent="1"/>
    </xf>
    <xf numFmtId="0" fontId="7" fillId="0" borderId="3" xfId="32" applyBorder="1" applyAlignment="1">
      <alignment horizontal="center" vertical="distributed" textRotation="255" wrapText="1" indent="1"/>
    </xf>
    <xf numFmtId="0" fontId="12" fillId="0" borderId="0" xfId="34" applyFont="1" applyAlignment="1">
      <alignment horizontal="left" vertical="top" wrapText="1"/>
    </xf>
    <xf numFmtId="0" fontId="40" fillId="0" borderId="3" xfId="32" applyFont="1" applyBorder="1" applyAlignment="1">
      <alignment horizontal="center" vertical="center"/>
    </xf>
    <xf numFmtId="49" fontId="45" fillId="0" borderId="0" xfId="1" applyNumberFormat="1" applyFont="1" applyAlignment="1">
      <alignment horizontal="center" vertical="center" wrapText="1"/>
    </xf>
    <xf numFmtId="0" fontId="42" fillId="0" borderId="0" xfId="32" applyFont="1" applyAlignment="1">
      <alignment horizontal="center" vertical="center"/>
    </xf>
    <xf numFmtId="0" fontId="7" fillId="0" borderId="1" xfId="32" applyBorder="1" applyAlignment="1">
      <alignment horizontal="center" vertical="distributed"/>
    </xf>
    <xf numFmtId="0" fontId="7" fillId="0" borderId="0" xfId="32" applyAlignment="1">
      <alignment horizontal="center" vertical="distributed"/>
    </xf>
    <xf numFmtId="0" fontId="7" fillId="0" borderId="2" xfId="32" applyBorder="1" applyAlignment="1">
      <alignment horizontal="distributed" vertical="center" indent="3"/>
    </xf>
    <xf numFmtId="0" fontId="7" fillId="0" borderId="2" xfId="32" applyBorder="1" applyAlignment="1">
      <alignment horizontal="distributed" vertical="center" indent="1"/>
    </xf>
    <xf numFmtId="0" fontId="11" fillId="0" borderId="21" xfId="1" applyFont="1" applyBorder="1" applyAlignment="1">
      <alignment horizontal="left" vertical="center"/>
    </xf>
    <xf numFmtId="0" fontId="8" fillId="0" borderId="1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7" fillId="0" borderId="0" xfId="21" quotePrefix="1" applyAlignment="1">
      <alignment horizontal="center" vertical="center"/>
    </xf>
    <xf numFmtId="0" fontId="7" fillId="0" borderId="3" xfId="21" quotePrefix="1" applyBorder="1" applyAlignment="1">
      <alignment horizontal="center" vertical="center"/>
    </xf>
    <xf numFmtId="0" fontId="7" fillId="0" borderId="0" xfId="21" quotePrefix="1" applyAlignment="1">
      <alignment horizontal="right" vertical="center"/>
    </xf>
    <xf numFmtId="0" fontId="7" fillId="0" borderId="3" xfId="21" quotePrefix="1" applyBorder="1" applyAlignment="1">
      <alignment horizontal="right" vertical="center"/>
    </xf>
    <xf numFmtId="0" fontId="8" fillId="0" borderId="21" xfId="1" applyFont="1" applyBorder="1" applyAlignment="1">
      <alignment horizontal="distributed" vertical="center" indent="2"/>
    </xf>
    <xf numFmtId="0" fontId="7" fillId="0" borderId="0" xfId="1" applyFont="1" applyAlignment="1">
      <alignment horizontal="distributed" vertical="center" indent="2"/>
    </xf>
    <xf numFmtId="0" fontId="7" fillId="0" borderId="3" xfId="1" applyFont="1" applyBorder="1" applyAlignment="1">
      <alignment horizontal="distributed" vertical="center" indent="2"/>
    </xf>
    <xf numFmtId="0" fontId="7" fillId="0" borderId="20" xfId="1" applyFont="1" applyBorder="1" applyAlignment="1">
      <alignment horizontal="distributed" vertical="center" indent="6"/>
    </xf>
    <xf numFmtId="0" fontId="7" fillId="0" borderId="20" xfId="1" applyFont="1" applyBorder="1" applyAlignment="1">
      <alignment horizontal="distributed" vertical="center" indent="4"/>
    </xf>
    <xf numFmtId="0" fontId="8" fillId="0" borderId="21" xfId="1" applyFont="1" applyBorder="1" applyAlignment="1">
      <alignment horizontal="distributed" vertical="center" indent="3"/>
    </xf>
    <xf numFmtId="0" fontId="7" fillId="0" borderId="3" xfId="1" applyFont="1" applyBorder="1" applyAlignment="1">
      <alignment horizontal="distributed" vertical="center" indent="3"/>
    </xf>
    <xf numFmtId="0" fontId="12" fillId="0" borderId="0" xfId="35" applyFont="1" applyAlignment="1">
      <alignment horizontal="left" vertical="center"/>
    </xf>
    <xf numFmtId="0" fontId="4" fillId="0" borderId="0" xfId="35" applyFont="1" applyAlignment="1">
      <alignment horizontal="center" vertical="center"/>
    </xf>
    <xf numFmtId="0" fontId="7" fillId="0" borderId="1" xfId="35" applyFont="1" applyBorder="1" applyAlignment="1">
      <alignment horizontal="center" vertical="center"/>
    </xf>
    <xf numFmtId="0" fontId="7" fillId="0" borderId="0" xfId="35" applyFont="1" applyAlignment="1">
      <alignment horizontal="center" vertical="center"/>
    </xf>
    <xf numFmtId="0" fontId="7" fillId="0" borderId="2" xfId="35" applyFont="1" applyBorder="1" applyAlignment="1">
      <alignment horizontal="distributed" vertical="center" indent="2"/>
    </xf>
    <xf numFmtId="0" fontId="7" fillId="0" borderId="11" xfId="35" applyFont="1" applyBorder="1" applyAlignment="1">
      <alignment horizontal="distributed" vertical="center" indent="2"/>
    </xf>
    <xf numFmtId="0" fontId="7" fillId="0" borderId="20" xfId="35" applyFont="1" applyBorder="1" applyAlignment="1">
      <alignment horizontal="distributed" vertical="center" indent="2"/>
    </xf>
    <xf numFmtId="0" fontId="8" fillId="0" borderId="11" xfId="35" applyBorder="1" applyAlignment="1">
      <alignment horizontal="distributed" vertical="center" indent="2"/>
    </xf>
    <xf numFmtId="0" fontId="8" fillId="0" borderId="24" xfId="35" applyBorder="1" applyAlignment="1">
      <alignment horizontal="distributed" vertical="center" indent="2"/>
    </xf>
    <xf numFmtId="0" fontId="11" fillId="0" borderId="1" xfId="35" applyFont="1" applyBorder="1" applyAlignment="1">
      <alignment horizontal="left" vertical="center"/>
    </xf>
    <xf numFmtId="0" fontId="12" fillId="0" borderId="0" xfId="67" applyFont="1" applyAlignment="1">
      <alignment horizontal="left"/>
    </xf>
    <xf numFmtId="0" fontId="49" fillId="0" borderId="21" xfId="68" applyFont="1" applyBorder="1" applyAlignment="1">
      <alignment horizontal="center" vertical="center" wrapText="1"/>
    </xf>
    <xf numFmtId="0" fontId="49" fillId="0" borderId="3" xfId="68" applyFont="1" applyBorder="1" applyAlignment="1">
      <alignment horizontal="center" vertical="center"/>
    </xf>
    <xf numFmtId="0" fontId="49" fillId="0" borderId="21" xfId="68" applyFont="1" applyBorder="1" applyAlignment="1">
      <alignment horizontal="center" vertical="center"/>
    </xf>
    <xf numFmtId="0" fontId="12" fillId="0" borderId="21" xfId="67" quotePrefix="1" applyFont="1" applyBorder="1" applyAlignment="1">
      <alignment horizontal="left" vertical="center"/>
    </xf>
    <xf numFmtId="0" fontId="12" fillId="0" borderId="21" xfId="67" applyFont="1" applyBorder="1" applyAlignment="1">
      <alignment horizontal="left" vertical="center"/>
    </xf>
    <xf numFmtId="0" fontId="12" fillId="0" borderId="0" xfId="67" quotePrefix="1" applyFont="1" applyAlignment="1">
      <alignment horizontal="left" vertical="top" wrapText="1"/>
    </xf>
    <xf numFmtId="49" fontId="4" fillId="0" borderId="0" xfId="67" applyNumberFormat="1" applyFont="1" applyAlignment="1">
      <alignment horizontal="center" vertical="center"/>
    </xf>
    <xf numFmtId="0" fontId="49" fillId="0" borderId="21" xfId="67" applyFont="1" applyBorder="1" applyAlignment="1">
      <alignment horizontal="center" vertical="center"/>
    </xf>
    <xf numFmtId="0" fontId="49" fillId="0" borderId="0" xfId="67" applyFont="1" applyAlignment="1">
      <alignment horizontal="center" vertical="center"/>
    </xf>
    <xf numFmtId="49" fontId="49" fillId="0" borderId="21" xfId="68" applyNumberFormat="1" applyFont="1" applyBorder="1" applyAlignment="1">
      <alignment horizontal="center" vertical="distributed" textRotation="255" indent="1"/>
    </xf>
    <xf numFmtId="49" fontId="49" fillId="0" borderId="0" xfId="68" applyNumberFormat="1" applyFont="1" applyAlignment="1">
      <alignment horizontal="center" vertical="distributed" textRotation="255" indent="1"/>
    </xf>
    <xf numFmtId="49" fontId="49" fillId="0" borderId="3" xfId="68" applyNumberFormat="1" applyFont="1" applyBorder="1" applyAlignment="1">
      <alignment horizontal="center" vertical="distributed" textRotation="255" indent="1"/>
    </xf>
    <xf numFmtId="49" fontId="49" fillId="0" borderId="20" xfId="68" applyNumberFormat="1" applyFont="1" applyBorder="1" applyAlignment="1">
      <alignment horizontal="distributed" vertical="center" indent="4"/>
    </xf>
    <xf numFmtId="0" fontId="49" fillId="0" borderId="21" xfId="68" applyFont="1" applyBorder="1" applyAlignment="1">
      <alignment horizontal="center" vertical="distributed" textRotation="255" indent="1"/>
    </xf>
    <xf numFmtId="0" fontId="49" fillId="0" borderId="0" xfId="68" applyFont="1" applyAlignment="1">
      <alignment horizontal="center" vertical="distributed" textRotation="255" indent="1"/>
    </xf>
    <xf numFmtId="0" fontId="49" fillId="0" borderId="3" xfId="68" applyFont="1" applyBorder="1" applyAlignment="1">
      <alignment horizontal="center" vertical="distributed" textRotation="255" indent="1"/>
    </xf>
    <xf numFmtId="0" fontId="51" fillId="0" borderId="0" xfId="37" applyFont="1" applyAlignment="1">
      <alignment horizontal="center" vertical="center"/>
    </xf>
    <xf numFmtId="0" fontId="18" fillId="0" borderId="1" xfId="37" applyFont="1" applyBorder="1" applyAlignment="1">
      <alignment horizontal="center" vertical="center"/>
    </xf>
    <xf numFmtId="0" fontId="18" fillId="0" borderId="0" xfId="37" applyFont="1" applyAlignment="1">
      <alignment horizontal="center" vertical="center"/>
    </xf>
    <xf numFmtId="0" fontId="18" fillId="0" borderId="1" xfId="37" applyFont="1" applyBorder="1" applyAlignment="1">
      <alignment horizontal="center" vertical="distributed" textRotation="255" indent="1"/>
    </xf>
    <xf numFmtId="0" fontId="18" fillId="0" borderId="0" xfId="37" applyFont="1" applyAlignment="1">
      <alignment horizontal="center" vertical="distributed" textRotation="255" indent="1"/>
    </xf>
    <xf numFmtId="0" fontId="18" fillId="0" borderId="3" xfId="37" applyFont="1" applyBorder="1" applyAlignment="1">
      <alignment horizontal="center" vertical="distributed" textRotation="255" indent="1"/>
    </xf>
    <xf numFmtId="0" fontId="27" fillId="0" borderId="1" xfId="37" applyFont="1" applyBorder="1" applyAlignment="1">
      <alignment horizontal="left" vertical="center" wrapText="1"/>
    </xf>
    <xf numFmtId="0" fontId="19" fillId="0" borderId="1" xfId="37" applyFont="1" applyBorder="1" applyAlignment="1">
      <alignment horizontal="center" vertical="distributed" textRotation="255" wrapText="1" indent="1"/>
    </xf>
    <xf numFmtId="0" fontId="18" fillId="0" borderId="0" xfId="1" applyFont="1" applyAlignment="1">
      <alignment horizontal="center" vertical="distributed" textRotation="255" indent="1"/>
    </xf>
    <xf numFmtId="0" fontId="18" fillId="0" borderId="3" xfId="1" applyFont="1" applyBorder="1" applyAlignment="1">
      <alignment horizontal="center" vertical="distributed" textRotation="255" indent="1"/>
    </xf>
    <xf numFmtId="0" fontId="54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20" xfId="1" applyFont="1" applyBorder="1" applyAlignment="1">
      <alignment horizontal="distributed" vertical="center" indent="2"/>
    </xf>
    <xf numFmtId="49" fontId="19" fillId="0" borderId="21" xfId="1" applyNumberFormat="1" applyFont="1" applyBorder="1" applyAlignment="1">
      <alignment horizontal="distributed" vertical="center" indent="2"/>
    </xf>
    <xf numFmtId="49" fontId="18" fillId="0" borderId="3" xfId="1" applyNumberFormat="1" applyFont="1" applyBorder="1" applyAlignment="1">
      <alignment horizontal="distributed" vertical="center" indent="2"/>
    </xf>
    <xf numFmtId="49" fontId="18" fillId="0" borderId="21" xfId="1" applyNumberFormat="1" applyFont="1" applyBorder="1" applyAlignment="1">
      <alignment horizontal="distributed" vertical="center" indent="2"/>
    </xf>
    <xf numFmtId="49" fontId="18" fillId="0" borderId="21" xfId="1" applyNumberFormat="1" applyFont="1" applyBorder="1" applyAlignment="1">
      <alignment horizontal="distributed" vertical="center" indent="1"/>
    </xf>
    <xf numFmtId="49" fontId="18" fillId="0" borderId="3" xfId="1" applyNumberFormat="1" applyFont="1" applyBorder="1" applyAlignment="1">
      <alignment horizontal="distributed" vertical="center" indent="1"/>
    </xf>
    <xf numFmtId="0" fontId="11" fillId="0" borderId="0" xfId="38" applyFont="1" applyAlignment="1">
      <alignment horizontal="left" vertical="top" wrapText="1"/>
    </xf>
    <xf numFmtId="0" fontId="12" fillId="0" borderId="0" xfId="39" applyFont="1" applyAlignment="1">
      <alignment horizontal="left" vertical="top" wrapText="1"/>
    </xf>
    <xf numFmtId="49" fontId="55" fillId="0" borderId="3" xfId="1" applyNumberFormat="1" applyFont="1" applyBorder="1" applyAlignment="1" applyProtection="1">
      <alignment horizontal="right" vertical="center"/>
      <protection locked="0"/>
    </xf>
    <xf numFmtId="49" fontId="7" fillId="0" borderId="21" xfId="1" quotePrefix="1" applyNumberFormat="1" applyFont="1" applyBorder="1" applyAlignment="1">
      <alignment horizontal="center" vertical="center"/>
    </xf>
    <xf numFmtId="49" fontId="7" fillId="0" borderId="3" xfId="1" quotePrefix="1" applyNumberFormat="1" applyFont="1" applyBorder="1" applyAlignment="1">
      <alignment horizontal="center" vertical="center"/>
    </xf>
    <xf numFmtId="49" fontId="7" fillId="0" borderId="20" xfId="1" quotePrefix="1" applyNumberFormat="1" applyFont="1" applyBorder="1" applyAlignment="1">
      <alignment horizontal="center" vertical="center"/>
    </xf>
    <xf numFmtId="189" fontId="7" fillId="0" borderId="0" xfId="1" quotePrefix="1" applyNumberFormat="1" applyFont="1" applyAlignment="1">
      <alignment horizontal="right" vertical="center" indent="1"/>
    </xf>
    <xf numFmtId="0" fontId="18" fillId="0" borderId="0" xfId="0" applyFont="1" applyAlignment="1">
      <alignment horizontal="right" vertical="center" indent="1"/>
    </xf>
    <xf numFmtId="189" fontId="7" fillId="0" borderId="3" xfId="1" quotePrefix="1" applyNumberFormat="1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49" fontId="12" fillId="0" borderId="0" xfId="40" applyNumberFormat="1" applyFont="1" applyAlignment="1">
      <alignment horizontal="left" vertical="center" wrapText="1"/>
    </xf>
    <xf numFmtId="188" fontId="7" fillId="0" borderId="1" xfId="40" applyNumberFormat="1" applyFont="1" applyBorder="1" applyAlignment="1">
      <alignment horizontal="center" vertical="distributed" textRotation="255" indent="1"/>
    </xf>
    <xf numFmtId="188" fontId="7" fillId="0" borderId="0" xfId="40" applyNumberFormat="1" applyFont="1" applyAlignment="1">
      <alignment horizontal="center" vertical="distributed" textRotation="255" indent="1"/>
    </xf>
    <xf numFmtId="188" fontId="7" fillId="0" borderId="3" xfId="40" applyNumberFormat="1" applyFont="1" applyBorder="1" applyAlignment="1">
      <alignment horizontal="center" vertical="distributed" textRotation="255" indent="1"/>
    </xf>
    <xf numFmtId="0" fontId="7" fillId="0" borderId="1" xfId="41" applyFont="1" applyBorder="1" applyAlignment="1">
      <alignment horizontal="center" vertical="distributed" textRotation="255" indent="1"/>
    </xf>
    <xf numFmtId="0" fontId="7" fillId="0" borderId="0" xfId="41" applyFont="1" applyAlignment="1">
      <alignment horizontal="center" vertical="distributed" textRotation="255" indent="1"/>
    </xf>
    <xf numFmtId="0" fontId="7" fillId="0" borderId="3" xfId="41" applyFont="1" applyBorder="1" applyAlignment="1">
      <alignment horizontal="center" vertical="distributed" textRotation="255" indent="1"/>
    </xf>
    <xf numFmtId="0" fontId="7" fillId="0" borderId="14" xfId="40" applyFont="1" applyBorder="1" applyAlignment="1">
      <alignment horizontal="center" vertical="distributed" textRotation="255" wrapText="1" indent="1"/>
    </xf>
    <xf numFmtId="0" fontId="7" fillId="0" borderId="7" xfId="40" applyFont="1" applyBorder="1" applyAlignment="1">
      <alignment horizontal="center" vertical="distributed" textRotation="255" wrapText="1" indent="1"/>
    </xf>
    <xf numFmtId="0" fontId="7" fillId="0" borderId="10" xfId="40" applyFont="1" applyBorder="1" applyAlignment="1">
      <alignment horizontal="center" vertical="distributed" textRotation="255" wrapText="1" indent="1"/>
    </xf>
    <xf numFmtId="0" fontId="7" fillId="0" borderId="1" xfId="40" applyFont="1" applyBorder="1" applyAlignment="1">
      <alignment horizontal="center" vertical="center"/>
    </xf>
    <xf numFmtId="0" fontId="7" fillId="0" borderId="0" xfId="40" applyFont="1" applyAlignment="1">
      <alignment horizontal="center" vertical="center"/>
    </xf>
    <xf numFmtId="0" fontId="7" fillId="0" borderId="1" xfId="40" applyFont="1" applyBorder="1" applyAlignment="1">
      <alignment horizontal="center" vertical="distributed" textRotation="255" indent="1"/>
    </xf>
    <xf numFmtId="0" fontId="7" fillId="0" borderId="0" xfId="40" applyFont="1" applyAlignment="1">
      <alignment horizontal="center" vertical="distributed" textRotation="255" indent="1"/>
    </xf>
    <xf numFmtId="0" fontId="7" fillId="0" borderId="3" xfId="40" applyFont="1" applyBorder="1" applyAlignment="1">
      <alignment horizontal="center" vertical="distributed" textRotation="255" indent="1"/>
    </xf>
    <xf numFmtId="0" fontId="12" fillId="0" borderId="1" xfId="40" applyFont="1" applyBorder="1" applyAlignment="1">
      <alignment horizontal="center" vertical="distributed" textRotation="255" wrapText="1" indent="1"/>
    </xf>
    <xf numFmtId="0" fontId="12" fillId="0" borderId="0" xfId="40" applyFont="1" applyAlignment="1">
      <alignment horizontal="center" vertical="distributed" textRotation="255" indent="1"/>
    </xf>
    <xf numFmtId="0" fontId="12" fillId="0" borderId="3" xfId="40" applyFont="1" applyBorder="1" applyAlignment="1">
      <alignment horizontal="center" vertical="distributed" textRotation="255" indent="1"/>
    </xf>
    <xf numFmtId="0" fontId="7" fillId="0" borderId="1" xfId="40" applyFont="1" applyBorder="1" applyAlignment="1">
      <alignment horizontal="center" vertical="distributed" textRotation="255" wrapText="1" indent="1"/>
    </xf>
    <xf numFmtId="0" fontId="4" fillId="0" borderId="0" xfId="40" applyFont="1" applyAlignment="1">
      <alignment horizontal="center" vertical="center"/>
    </xf>
    <xf numFmtId="188" fontId="12" fillId="0" borderId="3" xfId="40" applyNumberFormat="1" applyFont="1" applyBorder="1" applyAlignment="1">
      <alignment horizontal="center"/>
    </xf>
    <xf numFmtId="0" fontId="49" fillId="0" borderId="1" xfId="40" applyFont="1" applyBorder="1" applyAlignment="1">
      <alignment horizontal="center" vertical="center"/>
    </xf>
    <xf numFmtId="0" fontId="49" fillId="0" borderId="0" xfId="40" applyFont="1" applyAlignment="1">
      <alignment horizontal="center" vertical="center"/>
    </xf>
    <xf numFmtId="0" fontId="7" fillId="0" borderId="1" xfId="40" applyFont="1" applyBorder="1" applyAlignment="1">
      <alignment horizontal="distributed" vertical="center"/>
    </xf>
    <xf numFmtId="0" fontId="7" fillId="0" borderId="3" xfId="40" applyFont="1" applyBorder="1" applyAlignment="1">
      <alignment horizontal="distributed" vertical="center"/>
    </xf>
    <xf numFmtId="0" fontId="7" fillId="0" borderId="0" xfId="40" applyFont="1" applyAlignment="1">
      <alignment horizontal="center" vertical="distributed" textRotation="255" wrapText="1" indent="1"/>
    </xf>
    <xf numFmtId="0" fontId="7" fillId="0" borderId="3" xfId="40" applyFont="1" applyBorder="1" applyAlignment="1">
      <alignment horizontal="center" vertical="distributed" textRotation="255" wrapText="1" indent="1"/>
    </xf>
    <xf numFmtId="0" fontId="7" fillId="0" borderId="1" xfId="40" applyFont="1" applyBorder="1" applyAlignment="1">
      <alignment horizontal="distributed" vertical="center" wrapText="1"/>
    </xf>
    <xf numFmtId="191" fontId="7" fillId="0" borderId="2" xfId="42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42" applyFont="1" applyAlignment="1">
      <alignment horizontal="center" vertical="top"/>
    </xf>
    <xf numFmtId="0" fontId="8" fillId="0" borderId="1" xfId="42" applyFont="1" applyBorder="1" applyAlignment="1">
      <alignment horizontal="center" vertical="center" wrapText="1"/>
    </xf>
    <xf numFmtId="0" fontId="7" fillId="0" borderId="0" xfId="42"/>
    <xf numFmtId="0" fontId="7" fillId="0" borderId="1" xfId="42" applyBorder="1" applyAlignment="1">
      <alignment horizontal="center" vertical="center" wrapText="1"/>
    </xf>
    <xf numFmtId="0" fontId="4" fillId="0" borderId="3" xfId="42" applyFont="1" applyBorder="1" applyAlignment="1">
      <alignment horizontal="center" vertical="center"/>
    </xf>
    <xf numFmtId="0" fontId="7" fillId="0" borderId="21" xfId="42" applyBorder="1" applyAlignment="1">
      <alignment horizontal="center" vertical="center" wrapText="1"/>
    </xf>
    <xf numFmtId="0" fontId="7" fillId="0" borderId="0" xfId="42" applyAlignment="1">
      <alignment horizontal="center" vertical="center" wrapText="1"/>
    </xf>
    <xf numFmtId="0" fontId="8" fillId="0" borderId="20" xfId="42" applyFont="1" applyBorder="1" applyAlignment="1">
      <alignment horizontal="center" vertical="distributed" textRotation="255" indent="1"/>
    </xf>
    <xf numFmtId="0" fontId="7" fillId="0" borderId="20" xfId="42" applyBorder="1" applyAlignment="1">
      <alignment horizontal="center" vertical="center" textRotation="255"/>
    </xf>
    <xf numFmtId="0" fontId="7" fillId="0" borderId="20" xfId="42" applyBorder="1" applyAlignment="1">
      <alignment horizontal="center" vertical="distributed" textRotation="255" indent="1"/>
    </xf>
    <xf numFmtId="0" fontId="10" fillId="0" borderId="24" xfId="42" applyFont="1" applyBorder="1" applyAlignment="1">
      <alignment horizontal="center" vertical="center"/>
    </xf>
    <xf numFmtId="0" fontId="7" fillId="0" borderId="24" xfId="42" applyBorder="1" applyAlignment="1">
      <alignment horizontal="center" vertical="center" wrapText="1"/>
    </xf>
    <xf numFmtId="0" fontId="7" fillId="0" borderId="1" xfId="42" applyBorder="1" applyAlignment="1">
      <alignment horizontal="center" vertical="center"/>
    </xf>
    <xf numFmtId="0" fontId="7" fillId="0" borderId="24" xfId="42" applyBorder="1" applyAlignment="1">
      <alignment horizontal="center" vertical="center"/>
    </xf>
    <xf numFmtId="0" fontId="11" fillId="0" borderId="1" xfId="42" applyFont="1" applyBorder="1" applyAlignment="1">
      <alignment horizontal="left" vertical="center"/>
    </xf>
    <xf numFmtId="0" fontId="11" fillId="0" borderId="0" xfId="42" applyFont="1" applyAlignment="1">
      <alignment horizontal="left" vertical="center" wrapText="1"/>
    </xf>
    <xf numFmtId="0" fontId="4" fillId="0" borderId="0" xfId="42" applyFont="1" applyAlignment="1">
      <alignment horizontal="center" vertical="center"/>
    </xf>
    <xf numFmtId="44" fontId="55" fillId="0" borderId="3" xfId="42" applyNumberFormat="1" applyFont="1" applyBorder="1" applyAlignment="1">
      <alignment horizontal="right" vertical="center"/>
    </xf>
    <xf numFmtId="0" fontId="7" fillId="0" borderId="2" xfId="42" applyBorder="1" applyAlignment="1">
      <alignment horizontal="center" vertical="center" wrapText="1"/>
    </xf>
    <xf numFmtId="0" fontId="9" fillId="0" borderId="0" xfId="53" applyFont="1" applyAlignment="1">
      <alignment horizontal="left" vertical="center" wrapText="1"/>
    </xf>
    <xf numFmtId="195" fontId="62" fillId="0" borderId="0" xfId="42" applyNumberFormat="1" applyFont="1" applyAlignment="1">
      <alignment horizontal="center" vertical="center"/>
    </xf>
    <xf numFmtId="195" fontId="4" fillId="0" borderId="0" xfId="42" applyNumberFormat="1" applyFont="1" applyAlignment="1">
      <alignment horizontal="center" vertical="center"/>
    </xf>
    <xf numFmtId="43" fontId="55" fillId="0" borderId="3" xfId="42" applyNumberFormat="1" applyFont="1" applyBorder="1" applyAlignment="1">
      <alignment horizontal="right" vertical="center"/>
    </xf>
    <xf numFmtId="195" fontId="10" fillId="0" borderId="24" xfId="42" applyNumberFormat="1" applyFont="1" applyBorder="1" applyAlignment="1">
      <alignment horizontal="center" vertical="center"/>
    </xf>
    <xf numFmtId="0" fontId="11" fillId="0" borderId="0" xfId="52" applyFont="1" applyAlignment="1">
      <alignment horizontal="left" vertical="center"/>
    </xf>
    <xf numFmtId="0" fontId="12" fillId="0" borderId="0" xfId="53" applyFont="1" applyAlignment="1">
      <alignment horizontal="left" vertical="top" wrapText="1"/>
    </xf>
    <xf numFmtId="0" fontId="12" fillId="0" borderId="21" xfId="40" applyFont="1" applyBorder="1" applyAlignment="1">
      <alignment horizontal="left" vertical="top" wrapText="1"/>
    </xf>
    <xf numFmtId="0" fontId="29" fillId="0" borderId="0" xfId="42" applyFont="1" applyAlignment="1">
      <alignment horizontal="center" vertical="top"/>
    </xf>
    <xf numFmtId="0" fontId="8" fillId="0" borderId="2" xfId="40" applyBorder="1" applyAlignment="1">
      <alignment horizontal="distributed" vertical="center" indent="4"/>
    </xf>
    <xf numFmtId="0" fontId="7" fillId="0" borderId="2" xfId="40" applyFont="1" applyBorder="1" applyAlignment="1">
      <alignment horizontal="distributed" vertical="center" indent="4"/>
    </xf>
    <xf numFmtId="0" fontId="8" fillId="0" borderId="1" xfId="40" applyBorder="1" applyAlignment="1">
      <alignment horizontal="center" vertical="distributed" textRotation="255" wrapText="1" indent="1"/>
    </xf>
    <xf numFmtId="0" fontId="8" fillId="0" borderId="0" xfId="40" applyAlignment="1">
      <alignment horizontal="center" vertical="distributed" textRotation="255" wrapText="1" indent="1"/>
    </xf>
    <xf numFmtId="0" fontId="8" fillId="0" borderId="3" xfId="40" applyBorder="1" applyAlignment="1">
      <alignment horizontal="center" vertical="distributed" textRotation="255" wrapText="1" indent="1"/>
    </xf>
    <xf numFmtId="0" fontId="10" fillId="0" borderId="2" xfId="40" applyFont="1" applyBorder="1" applyAlignment="1">
      <alignment horizontal="distributed" vertical="center" indent="4"/>
    </xf>
    <xf numFmtId="0" fontId="8" fillId="0" borderId="14" xfId="40" applyBorder="1" applyAlignment="1">
      <alignment horizontal="center" vertical="distributed" textRotation="255" wrapText="1" indent="1"/>
    </xf>
    <xf numFmtId="0" fontId="8" fillId="0" borderId="7" xfId="40" applyBorder="1" applyAlignment="1">
      <alignment horizontal="center" vertical="distributed" textRotation="255" wrapText="1" indent="1"/>
    </xf>
    <xf numFmtId="0" fontId="8" fillId="0" borderId="10" xfId="40" applyBorder="1" applyAlignment="1">
      <alignment horizontal="center" vertical="distributed" textRotation="255" wrapText="1" indent="1"/>
    </xf>
    <xf numFmtId="208" fontId="7" fillId="0" borderId="0" xfId="55" applyNumberFormat="1" applyFont="1" applyBorder="1" applyAlignment="1">
      <alignment horizontal="center" vertical="center"/>
    </xf>
    <xf numFmtId="43" fontId="7" fillId="0" borderId="0" xfId="42" applyNumberFormat="1" applyFont="1" applyBorder="1" applyAlignment="1">
      <alignment horizontal="center" vertical="center"/>
    </xf>
    <xf numFmtId="208" fontId="7" fillId="0" borderId="3" xfId="55" applyNumberFormat="1" applyFont="1" applyBorder="1" applyAlignment="1">
      <alignment horizontal="center" vertical="center"/>
    </xf>
    <xf numFmtId="43" fontId="7" fillId="0" borderId="3" xfId="42" applyNumberFormat="1" applyFont="1" applyBorder="1" applyAlignment="1">
      <alignment horizontal="center" vertical="center"/>
    </xf>
    <xf numFmtId="208" fontId="7" fillId="0" borderId="0" xfId="55" applyNumberFormat="1" applyFont="1" applyAlignment="1">
      <alignment horizontal="center" vertical="center"/>
    </xf>
    <xf numFmtId="43" fontId="7" fillId="0" borderId="0" xfId="42" applyNumberFormat="1" applyFont="1" applyAlignment="1">
      <alignment horizontal="center" vertical="center"/>
    </xf>
    <xf numFmtId="208" fontId="7" fillId="0" borderId="21" xfId="55" applyNumberFormat="1" applyFont="1" applyBorder="1" applyAlignment="1">
      <alignment horizontal="center" vertical="center"/>
    </xf>
    <xf numFmtId="43" fontId="7" fillId="0" borderId="21" xfId="42" applyNumberFormat="1" applyFont="1" applyBorder="1" applyAlignment="1">
      <alignment horizontal="center" vertical="center"/>
    </xf>
    <xf numFmtId="0" fontId="11" fillId="0" borderId="21" xfId="42" applyFont="1" applyBorder="1" applyAlignment="1">
      <alignment horizontal="left" vertical="top"/>
    </xf>
    <xf numFmtId="0" fontId="49" fillId="0" borderId="0" xfId="55" applyFont="1" applyAlignment="1">
      <alignment horizontal="center" vertical="center"/>
    </xf>
    <xf numFmtId="0" fontId="8" fillId="0" borderId="24" xfId="42" applyFont="1" applyBorder="1" applyAlignment="1">
      <alignment horizontal="center" vertical="center"/>
    </xf>
    <xf numFmtId="0" fontId="67" fillId="0" borderId="0" xfId="42" applyFont="1" applyAlignment="1">
      <alignment horizontal="center" vertical="center"/>
    </xf>
    <xf numFmtId="0" fontId="49" fillId="0" borderId="0" xfId="42" applyFont="1" applyAlignment="1">
      <alignment horizontal="center" vertical="center"/>
    </xf>
    <xf numFmtId="199" fontId="10" fillId="0" borderId="21" xfId="54" applyNumberFormat="1" applyFont="1" applyBorder="1" applyAlignment="1">
      <alignment horizontal="left" vertical="center" wrapText="1"/>
    </xf>
    <xf numFmtId="199" fontId="10" fillId="0" borderId="26" xfId="54" applyNumberFormat="1" applyFont="1" applyBorder="1" applyAlignment="1">
      <alignment horizontal="left" vertical="center" wrapText="1" indent="1"/>
    </xf>
    <xf numFmtId="199" fontId="10" fillId="0" borderId="21" xfId="54" applyNumberFormat="1" applyFont="1" applyBorder="1" applyAlignment="1">
      <alignment horizontal="left" vertical="center" wrapText="1" indent="1"/>
    </xf>
    <xf numFmtId="199" fontId="10" fillId="0" borderId="7" xfId="54" applyNumberFormat="1" applyFont="1" applyBorder="1" applyAlignment="1">
      <alignment horizontal="left" vertical="center" wrapText="1" indent="1"/>
    </xf>
    <xf numFmtId="199" fontId="10" fillId="0" borderId="0" xfId="54" applyNumberFormat="1" applyFont="1" applyBorder="1" applyAlignment="1">
      <alignment horizontal="left" vertical="center" wrapText="1" indent="1"/>
    </xf>
    <xf numFmtId="199" fontId="10" fillId="0" borderId="21" xfId="54" applyNumberFormat="1" applyFont="1" applyBorder="1" applyAlignment="1">
      <alignment horizontal="center" vertical="center" wrapText="1"/>
    </xf>
    <xf numFmtId="199" fontId="10" fillId="0" borderId="3" xfId="54" applyNumberFormat="1" applyFont="1" applyBorder="1" applyAlignment="1">
      <alignment horizontal="center" vertical="center" wrapText="1"/>
    </xf>
    <xf numFmtId="199" fontId="10" fillId="0" borderId="24" xfId="54" applyNumberFormat="1" applyFont="1" applyBorder="1" applyAlignment="1">
      <alignment horizontal="center" vertical="center" wrapText="1"/>
    </xf>
    <xf numFmtId="0" fontId="10" fillId="0" borderId="24" xfId="54" applyFont="1" applyBorder="1" applyAlignment="1">
      <alignment horizontal="center" vertical="center" wrapText="1"/>
    </xf>
    <xf numFmtId="0" fontId="7" fillId="0" borderId="0" xfId="42" applyAlignment="1">
      <alignment horizontal="center" vertical="center"/>
    </xf>
    <xf numFmtId="0" fontId="7" fillId="0" borderId="2" xfId="42" applyBorder="1" applyAlignment="1">
      <alignment horizontal="center" vertical="center"/>
    </xf>
    <xf numFmtId="0" fontId="4" fillId="0" borderId="0" xfId="56" applyFont="1" applyAlignment="1">
      <alignment horizontal="center" vertical="center"/>
    </xf>
    <xf numFmtId="0" fontId="12" fillId="0" borderId="0" xfId="60" applyFont="1" applyAlignment="1">
      <alignment horizontal="left" vertical="center" wrapText="1"/>
    </xf>
    <xf numFmtId="0" fontId="7" fillId="0" borderId="3" xfId="57" applyNumberFormat="1" applyFont="1" applyBorder="1" applyAlignment="1">
      <alignment horizontal="center" vertical="center" wrapText="1"/>
    </xf>
    <xf numFmtId="41" fontId="93" fillId="0" borderId="21" xfId="58" quotePrefix="1" applyNumberFormat="1" applyFont="1" applyBorder="1" applyAlignment="1">
      <alignment horizontal="right" vertical="center" shrinkToFit="1"/>
    </xf>
    <xf numFmtId="41" fontId="93" fillId="0" borderId="0" xfId="58" quotePrefix="1" applyNumberFormat="1" applyFont="1" applyAlignment="1">
      <alignment horizontal="right" vertical="center" shrinkToFit="1"/>
    </xf>
    <xf numFmtId="41" fontId="93" fillId="0" borderId="3" xfId="58" quotePrefix="1" applyNumberFormat="1" applyFont="1" applyBorder="1" applyAlignment="1">
      <alignment horizontal="right" vertical="center" shrinkToFit="1"/>
    </xf>
    <xf numFmtId="41" fontId="7" fillId="0" borderId="21" xfId="58" quotePrefix="1" applyNumberFormat="1" applyFont="1" applyBorder="1" applyAlignment="1">
      <alignment horizontal="right" vertical="center" shrinkToFit="1"/>
    </xf>
    <xf numFmtId="41" fontId="7" fillId="0" borderId="0" xfId="58" quotePrefix="1" applyNumberFormat="1" applyFont="1" applyAlignment="1">
      <alignment horizontal="right" vertical="center" shrinkToFit="1"/>
    </xf>
    <xf numFmtId="41" fontId="7" fillId="0" borderId="3" xfId="58" quotePrefix="1" applyNumberFormat="1" applyFont="1" applyBorder="1" applyAlignment="1">
      <alignment horizontal="right" vertical="center" shrinkToFit="1"/>
    </xf>
    <xf numFmtId="0" fontId="7" fillId="0" borderId="1" xfId="56" applyFont="1" applyBorder="1" applyAlignment="1">
      <alignment horizontal="center" vertical="center" textRotation="255"/>
    </xf>
    <xf numFmtId="0" fontId="7" fillId="0" borderId="0" xfId="56" applyFont="1" applyAlignment="1">
      <alignment horizontal="center" vertical="center" textRotation="255"/>
    </xf>
    <xf numFmtId="0" fontId="12" fillId="0" borderId="1" xfId="56" applyFont="1" applyBorder="1" applyAlignment="1">
      <alignment horizontal="left" vertical="center"/>
    </xf>
    <xf numFmtId="0" fontId="12" fillId="0" borderId="21" xfId="56" applyFont="1" applyBorder="1" applyAlignment="1">
      <alignment horizontal="left" vertical="center"/>
    </xf>
    <xf numFmtId="0" fontId="7" fillId="0" borderId="21" xfId="56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0" fontId="7" fillId="0" borderId="24" xfId="59" applyFont="1" applyBorder="1" applyAlignment="1">
      <alignment horizontal="center" vertical="center" wrapText="1"/>
    </xf>
    <xf numFmtId="0" fontId="7" fillId="0" borderId="24" xfId="59" applyFont="1" applyBorder="1" applyAlignment="1">
      <alignment horizontal="center" vertical="center"/>
    </xf>
    <xf numFmtId="0" fontId="7" fillId="0" borderId="24" xfId="59" applyFont="1" applyBorder="1" applyAlignment="1">
      <alignment horizontal="distributed" vertical="center" indent="4"/>
    </xf>
    <xf numFmtId="0" fontId="12" fillId="0" borderId="0" xfId="61" applyFont="1"/>
    <xf numFmtId="0" fontId="7" fillId="0" borderId="0" xfId="61"/>
    <xf numFmtId="0" fontId="8" fillId="0" borderId="2" xfId="61" applyFont="1" applyBorder="1" applyAlignment="1">
      <alignment horizontal="distributed" vertical="center" indent="2"/>
    </xf>
    <xf numFmtId="0" fontId="7" fillId="0" borderId="2" xfId="61" applyBorder="1" applyAlignment="1">
      <alignment horizontal="distributed" vertical="center" indent="2"/>
    </xf>
    <xf numFmtId="0" fontId="7" fillId="0" borderId="2" xfId="61" applyBorder="1" applyAlignment="1">
      <alignment horizontal="center" vertical="distributed" textRotation="255"/>
    </xf>
    <xf numFmtId="0" fontId="11" fillId="0" borderId="0" xfId="61" applyFont="1" applyAlignment="1">
      <alignment vertical="center"/>
    </xf>
    <xf numFmtId="0" fontId="12" fillId="0" borderId="0" xfId="61" applyFont="1" applyAlignment="1">
      <alignment vertical="center"/>
    </xf>
    <xf numFmtId="0" fontId="4" fillId="0" borderId="0" xfId="61" applyFont="1" applyAlignment="1">
      <alignment horizontal="center" vertical="center"/>
    </xf>
    <xf numFmtId="0" fontId="7" fillId="0" borderId="1" xfId="61" applyBorder="1" applyAlignment="1">
      <alignment horizontal="center" vertical="distributed"/>
    </xf>
    <xf numFmtId="0" fontId="7" fillId="0" borderId="0" xfId="61" applyAlignment="1">
      <alignment horizontal="center" vertical="distributed"/>
    </xf>
    <xf numFmtId="0" fontId="7" fillId="0" borderId="1" xfId="61" applyBorder="1" applyAlignment="1">
      <alignment horizontal="center" vertical="distributed" textRotation="255" indent="2"/>
    </xf>
    <xf numFmtId="0" fontId="7" fillId="0" borderId="0" xfId="61" applyAlignment="1">
      <alignment horizontal="center" vertical="distributed" textRotation="255" indent="2"/>
    </xf>
    <xf numFmtId="0" fontId="7" fillId="0" borderId="3" xfId="61" applyBorder="1" applyAlignment="1">
      <alignment horizontal="center" vertical="distributed" textRotation="255" indent="2"/>
    </xf>
    <xf numFmtId="0" fontId="49" fillId="0" borderId="2" xfId="61" applyFont="1" applyBorder="1" applyAlignment="1">
      <alignment horizontal="distributed" vertical="distributed"/>
    </xf>
    <xf numFmtId="0" fontId="7" fillId="0" borderId="2" xfId="61" applyBorder="1" applyAlignment="1">
      <alignment horizontal="distributed" vertical="distributed"/>
    </xf>
    <xf numFmtId="0" fontId="7" fillId="0" borderId="1" xfId="61" applyBorder="1" applyAlignment="1">
      <alignment horizontal="center" vertical="distributed" textRotation="255"/>
    </xf>
    <xf numFmtId="0" fontId="7" fillId="0" borderId="1" xfId="61" applyBorder="1" applyAlignment="1">
      <alignment horizontal="center"/>
    </xf>
    <xf numFmtId="0" fontId="7" fillId="0" borderId="3" xfId="61" applyBorder="1" applyAlignment="1">
      <alignment horizontal="center"/>
    </xf>
    <xf numFmtId="0" fontId="8" fillId="0" borderId="1" xfId="61" applyFont="1" applyBorder="1" applyAlignment="1">
      <alignment horizontal="distributed" vertical="center" indent="2"/>
    </xf>
    <xf numFmtId="0" fontId="7" fillId="0" borderId="1" xfId="61" applyBorder="1" applyAlignment="1">
      <alignment horizontal="distributed" vertical="center" indent="2"/>
    </xf>
    <xf numFmtId="0" fontId="4" fillId="0" borderId="3" xfId="61" applyFont="1" applyBorder="1" applyAlignment="1">
      <alignment horizontal="center" vertical="center"/>
    </xf>
    <xf numFmtId="0" fontId="11" fillId="0" borderId="0" xfId="61" applyFont="1" applyAlignment="1">
      <alignment horizontal="left" vertical="center" wrapText="1"/>
    </xf>
    <xf numFmtId="0" fontId="7" fillId="0" borderId="21" xfId="61" applyBorder="1" applyAlignment="1">
      <alignment horizontal="center" vertical="distributed"/>
    </xf>
    <xf numFmtId="0" fontId="7" fillId="0" borderId="3" xfId="61" applyBorder="1" applyAlignment="1">
      <alignment horizontal="center" vertical="distributed"/>
    </xf>
    <xf numFmtId="0" fontId="7" fillId="0" borderId="24" xfId="61" applyBorder="1" applyAlignment="1">
      <alignment horizontal="distributed" vertical="center" indent="4"/>
    </xf>
    <xf numFmtId="0" fontId="8" fillId="0" borderId="24" xfId="61" applyFont="1" applyBorder="1" applyAlignment="1">
      <alignment horizontal="distributed" vertical="center" indent="4"/>
    </xf>
    <xf numFmtId="0" fontId="7" fillId="0" borderId="24" xfId="61" applyBorder="1" applyAlignment="1">
      <alignment horizontal="distributed" vertical="center" indent="3"/>
    </xf>
    <xf numFmtId="0" fontId="7" fillId="0" borderId="24" xfId="61" applyBorder="1" applyAlignment="1">
      <alignment horizontal="center" vertical="distributed" textRotation="255"/>
    </xf>
    <xf numFmtId="0" fontId="29" fillId="0" borderId="0" xfId="20" applyFont="1" applyAlignment="1">
      <alignment horizontal="center" vertical="center"/>
    </xf>
    <xf numFmtId="0" fontId="4" fillId="0" borderId="0" xfId="20" applyFont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14" xfId="20" applyFont="1" applyBorder="1" applyAlignment="1">
      <alignment horizontal="left" vertical="center"/>
    </xf>
    <xf numFmtId="0" fontId="7" fillId="0" borderId="1" xfId="20" applyFont="1" applyBorder="1" applyAlignment="1">
      <alignment horizontal="left" vertical="center"/>
    </xf>
    <xf numFmtId="0" fontId="7" fillId="0" borderId="7" xfId="20" applyFont="1" applyBorder="1" applyAlignment="1">
      <alignment horizontal="left" vertical="center"/>
    </xf>
    <xf numFmtId="0" fontId="7" fillId="0" borderId="0" xfId="20" applyFont="1" applyAlignment="1">
      <alignment horizontal="left" vertical="center"/>
    </xf>
    <xf numFmtId="0" fontId="98" fillId="0" borderId="1" xfId="61" applyFont="1" applyBorder="1" applyAlignment="1">
      <alignment horizontal="left" vertical="top" wrapText="1"/>
    </xf>
    <xf numFmtId="0" fontId="28" fillId="0" borderId="1" xfId="61" applyFont="1" applyBorder="1" applyAlignment="1">
      <alignment horizontal="left" vertical="top" wrapText="1"/>
    </xf>
    <xf numFmtId="0" fontId="78" fillId="0" borderId="20" xfId="20" applyFont="1" applyBorder="1" applyAlignment="1">
      <alignment horizontal="center" vertical="center"/>
    </xf>
    <xf numFmtId="0" fontId="78" fillId="0" borderId="12" xfId="20" applyFont="1" applyBorder="1" applyAlignment="1">
      <alignment horizontal="center" vertical="center"/>
    </xf>
    <xf numFmtId="0" fontId="67" fillId="0" borderId="0" xfId="63" applyFont="1" applyAlignment="1">
      <alignment horizontal="center" vertical="center"/>
    </xf>
    <xf numFmtId="0" fontId="49" fillId="0" borderId="0" xfId="64" applyFont="1" applyAlignment="1">
      <alignment horizontal="center" vertical="center"/>
    </xf>
    <xf numFmtId="0" fontId="8" fillId="0" borderId="1" xfId="63" applyBorder="1" applyAlignment="1">
      <alignment horizontal="distributed" vertical="center" indent="4"/>
    </xf>
    <xf numFmtId="0" fontId="8" fillId="0" borderId="11" xfId="63" applyBorder="1" applyAlignment="1">
      <alignment horizontal="distributed" vertical="center" indent="4"/>
    </xf>
    <xf numFmtId="0" fontId="8" fillId="0" borderId="20" xfId="63" applyBorder="1" applyAlignment="1">
      <alignment horizontal="distributed" vertical="center" indent="4"/>
    </xf>
    <xf numFmtId="0" fontId="8" fillId="0" borderId="2" xfId="63" applyBorder="1" applyAlignment="1">
      <alignment horizontal="distributed" vertical="center" indent="4"/>
    </xf>
    <xf numFmtId="0" fontId="28" fillId="0" borderId="0" xfId="61" applyFont="1" applyAlignment="1">
      <alignment horizontal="left" vertical="top" wrapText="1"/>
    </xf>
    <xf numFmtId="0" fontId="27" fillId="0" borderId="21" xfId="16" applyFont="1" applyBorder="1" applyAlignment="1">
      <alignment horizontal="left" vertical="center"/>
    </xf>
    <xf numFmtId="0" fontId="18" fillId="0" borderId="26" xfId="11" applyFont="1" applyBorder="1" applyAlignment="1">
      <alignment horizontal="distributed" vertical="center" wrapText="1" indent="1"/>
    </xf>
    <xf numFmtId="0" fontId="18" fillId="0" borderId="21" xfId="11" applyFont="1" applyBorder="1" applyAlignment="1">
      <alignment horizontal="distributed" vertical="center" wrapText="1" indent="1"/>
    </xf>
    <xf numFmtId="0" fontId="18" fillId="0" borderId="10" xfId="11" applyFont="1" applyBorder="1" applyAlignment="1">
      <alignment horizontal="distributed" vertical="center" wrapText="1" indent="1"/>
    </xf>
    <xf numFmtId="0" fontId="18" fillId="0" borderId="3" xfId="11" applyFont="1" applyBorder="1" applyAlignment="1">
      <alignment horizontal="distributed" vertical="center" wrapText="1" indent="1"/>
    </xf>
    <xf numFmtId="0" fontId="9" fillId="0" borderId="0" xfId="65" applyFont="1" applyAlignment="1">
      <alignment horizontal="center" vertical="distributed" textRotation="255" wrapText="1" indent="1"/>
    </xf>
    <xf numFmtId="0" fontId="9" fillId="0" borderId="3" xfId="65" applyFont="1" applyBorder="1" applyAlignment="1">
      <alignment horizontal="center" vertical="distributed" textRotation="255" wrapText="1" indent="1"/>
    </xf>
    <xf numFmtId="0" fontId="9" fillId="0" borderId="7" xfId="65" applyFont="1" applyBorder="1" applyAlignment="1">
      <alignment horizontal="center" vertical="distributed" textRotation="255" wrapText="1" indent="1"/>
    </xf>
    <xf numFmtId="0" fontId="9" fillId="0" borderId="10" xfId="65" applyFont="1" applyBorder="1" applyAlignment="1">
      <alignment horizontal="center" vertical="distributed" textRotation="255" wrapText="1" indent="1"/>
    </xf>
    <xf numFmtId="0" fontId="54" fillId="0" borderId="3" xfId="11" applyFont="1" applyBorder="1" applyAlignment="1">
      <alignment horizontal="center" vertical="center" shrinkToFit="1"/>
    </xf>
    <xf numFmtId="0" fontId="9" fillId="0" borderId="0" xfId="11" applyFont="1" applyAlignment="1">
      <alignment horizontal="center" vertical="distributed" textRotation="255" wrapText="1"/>
    </xf>
    <xf numFmtId="0" fontId="9" fillId="0" borderId="0" xfId="11" applyFont="1" applyAlignment="1">
      <alignment horizontal="center" vertical="distributed" textRotation="255"/>
    </xf>
    <xf numFmtId="0" fontId="18" fillId="0" borderId="1" xfId="11" applyFont="1" applyBorder="1" applyAlignment="1">
      <alignment horizontal="center" vertical="distributed" textRotation="255" wrapText="1" indent="1"/>
    </xf>
    <xf numFmtId="0" fontId="18" fillId="0" borderId="0" xfId="11" applyFont="1" applyAlignment="1">
      <alignment horizontal="center" vertical="distributed" textRotation="255" wrapText="1" indent="1"/>
    </xf>
    <xf numFmtId="0" fontId="18" fillId="0" borderId="3" xfId="11" applyFont="1" applyBorder="1" applyAlignment="1">
      <alignment horizontal="center" vertical="distributed" textRotation="255" wrapText="1" indent="1"/>
    </xf>
    <xf numFmtId="0" fontId="19" fillId="0" borderId="1" xfId="11" applyFont="1" applyBorder="1" applyAlignment="1">
      <alignment horizontal="center" vertical="distributed" textRotation="255" wrapText="1" indent="1"/>
    </xf>
    <xf numFmtId="0" fontId="19" fillId="0" borderId="15" xfId="11" applyFont="1" applyBorder="1" applyAlignment="1">
      <alignment horizontal="center" vertical="distributed" textRotation="255" indent="1"/>
    </xf>
    <xf numFmtId="0" fontId="18" fillId="0" borderId="4" xfId="11" applyFont="1" applyBorder="1" applyAlignment="1">
      <alignment horizontal="center" vertical="distributed" textRotation="255" indent="1"/>
    </xf>
    <xf numFmtId="0" fontId="18" fillId="0" borderId="13" xfId="11" applyFont="1" applyBorder="1" applyAlignment="1">
      <alignment horizontal="center" vertical="distributed" textRotation="255" indent="1"/>
    </xf>
    <xf numFmtId="0" fontId="18" fillId="0" borderId="2" xfId="11" applyFont="1" applyBorder="1" applyAlignment="1">
      <alignment horizontal="distributed" vertical="center" indent="3"/>
    </xf>
    <xf numFmtId="0" fontId="18" fillId="0" borderId="11" xfId="11" applyFont="1" applyBorder="1" applyAlignment="1">
      <alignment horizontal="distributed" vertical="center" indent="3"/>
    </xf>
    <xf numFmtId="0" fontId="18" fillId="0" borderId="1" xfId="11" applyFont="1" applyBorder="1" applyAlignment="1">
      <alignment horizontal="center" vertical="distributed" textRotation="255" indent="1"/>
    </xf>
    <xf numFmtId="0" fontId="18" fillId="0" borderId="0" xfId="11" applyFont="1" applyAlignment="1">
      <alignment horizontal="center" vertical="distributed" textRotation="255" indent="1"/>
    </xf>
    <xf numFmtId="0" fontId="18" fillId="0" borderId="3" xfId="11" applyFont="1" applyBorder="1" applyAlignment="1">
      <alignment horizontal="center" vertical="distributed" textRotation="255" indent="1"/>
    </xf>
    <xf numFmtId="0" fontId="26" fillId="0" borderId="7" xfId="11" applyFont="1" applyBorder="1" applyAlignment="1">
      <alignment horizontal="center" vertical="distributed" textRotation="255" wrapText="1" indent="1"/>
    </xf>
    <xf numFmtId="0" fontId="26" fillId="0" borderId="10" xfId="11" applyFont="1" applyBorder="1" applyAlignment="1">
      <alignment horizontal="center" vertical="distributed" textRotation="255" wrapText="1" indent="1"/>
    </xf>
    <xf numFmtId="0" fontId="26" fillId="0" borderId="0" xfId="11" applyFont="1" applyAlignment="1">
      <alignment horizontal="center" vertical="distributed" textRotation="255" wrapText="1" indent="1"/>
    </xf>
    <xf numFmtId="0" fontId="26" fillId="0" borderId="3" xfId="11" applyFont="1" applyBorder="1" applyAlignment="1">
      <alignment horizontal="center" vertical="distributed" textRotation="255" wrapText="1" indent="1"/>
    </xf>
    <xf numFmtId="0" fontId="9" fillId="0" borderId="14" xfId="11" applyFont="1" applyBorder="1" applyAlignment="1">
      <alignment horizontal="center" vertical="distributed" textRotation="255" wrapText="1"/>
    </xf>
    <xf numFmtId="0" fontId="9" fillId="0" borderId="7" xfId="11" applyFont="1" applyBorder="1" applyAlignment="1">
      <alignment horizontal="center" vertical="distributed" textRotation="255"/>
    </xf>
    <xf numFmtId="0" fontId="9" fillId="0" borderId="10" xfId="11" applyFont="1" applyBorder="1" applyAlignment="1">
      <alignment horizontal="center" vertical="distributed" textRotation="255"/>
    </xf>
    <xf numFmtId="0" fontId="18" fillId="0" borderId="1" xfId="13" applyFont="1" applyBorder="1" applyAlignment="1">
      <alignment horizontal="center" vertical="distributed" textRotation="255"/>
    </xf>
    <xf numFmtId="0" fontId="18" fillId="0" borderId="0" xfId="13" applyFont="1" applyAlignment="1">
      <alignment horizontal="center" vertical="distributed" textRotation="255"/>
    </xf>
    <xf numFmtId="0" fontId="19" fillId="0" borderId="2" xfId="11" applyFont="1" applyBorder="1" applyAlignment="1">
      <alignment horizontal="distributed" vertical="distributed" wrapText="1" indent="3"/>
    </xf>
    <xf numFmtId="0" fontId="18" fillId="0" borderId="2" xfId="11" applyFont="1" applyBorder="1" applyAlignment="1">
      <alignment horizontal="distributed" vertical="distributed" wrapText="1" indent="3"/>
    </xf>
    <xf numFmtId="0" fontId="19" fillId="0" borderId="2" xfId="11" applyFont="1" applyBorder="1" applyAlignment="1">
      <alignment horizontal="distributed" vertical="distributed" wrapText="1" indent="10"/>
    </xf>
    <xf numFmtId="0" fontId="18" fillId="0" borderId="2" xfId="11" applyFont="1" applyBorder="1" applyAlignment="1">
      <alignment horizontal="distributed" vertical="distributed" wrapText="1" indent="10"/>
    </xf>
    <xf numFmtId="0" fontId="18" fillId="0" borderId="11" xfId="11" applyFont="1" applyBorder="1" applyAlignment="1">
      <alignment horizontal="distributed" vertical="distributed" wrapText="1" indent="2"/>
    </xf>
    <xf numFmtId="0" fontId="18" fillId="0" borderId="2" xfId="11" applyFont="1" applyBorder="1" applyAlignment="1">
      <alignment horizontal="distributed" vertical="distributed" wrapText="1" indent="2"/>
    </xf>
    <xf numFmtId="0" fontId="49" fillId="0" borderId="0" xfId="63" applyFont="1" applyAlignment="1">
      <alignment horizontal="center" vertical="center"/>
    </xf>
    <xf numFmtId="0" fontId="9" fillId="0" borderId="1" xfId="63" applyFont="1" applyBorder="1" applyAlignment="1">
      <alignment horizontal="distributed" vertical="distributed" textRotation="255"/>
    </xf>
    <xf numFmtId="0" fontId="9" fillId="0" borderId="0" xfId="63" applyFont="1" applyAlignment="1">
      <alignment horizontal="distributed" vertical="distributed" textRotation="255"/>
    </xf>
    <xf numFmtId="0" fontId="15" fillId="0" borderId="2" xfId="65" applyFont="1" applyBorder="1" applyAlignment="1">
      <alignment horizontal="distributed" vertical="distributed" indent="2"/>
    </xf>
    <xf numFmtId="0" fontId="9" fillId="0" borderId="2" xfId="65" applyFont="1" applyBorder="1" applyAlignment="1">
      <alignment horizontal="distributed" vertical="distributed" indent="2"/>
    </xf>
    <xf numFmtId="0" fontId="15" fillId="0" borderId="11" xfId="65" applyFont="1" applyBorder="1" applyAlignment="1">
      <alignment horizontal="distributed" vertical="distributed" indent="2"/>
    </xf>
    <xf numFmtId="0" fontId="15" fillId="0" borderId="20" xfId="65" applyFont="1" applyBorder="1" applyAlignment="1">
      <alignment horizontal="distributed" vertical="distributed" indent="2"/>
    </xf>
    <xf numFmtId="0" fontId="9" fillId="0" borderId="17" xfId="63" applyFont="1" applyBorder="1" applyAlignment="1">
      <alignment horizontal="center" vertical="distributed" textRotation="255" wrapText="1" indent="1"/>
    </xf>
    <xf numFmtId="0" fontId="9" fillId="0" borderId="18" xfId="65" applyFont="1" applyBorder="1" applyAlignment="1">
      <alignment horizontal="center" vertical="distributed" textRotation="255" indent="1"/>
    </xf>
    <xf numFmtId="0" fontId="9" fillId="0" borderId="19" xfId="65" applyFont="1" applyBorder="1" applyAlignment="1">
      <alignment horizontal="center" vertical="distributed" textRotation="255" indent="1"/>
    </xf>
    <xf numFmtId="0" fontId="9" fillId="0" borderId="2" xfId="63" applyFont="1" applyBorder="1" applyAlignment="1">
      <alignment horizontal="distributed" vertical="center" wrapText="1"/>
    </xf>
    <xf numFmtId="0" fontId="9" fillId="0" borderId="2" xfId="65" applyFont="1" applyBorder="1" applyAlignment="1">
      <alignment horizontal="distributed" vertical="center"/>
    </xf>
    <xf numFmtId="0" fontId="11" fillId="0" borderId="0" xfId="61" applyFont="1" applyAlignment="1">
      <alignment horizontal="left" vertical="top" wrapText="1"/>
    </xf>
    <xf numFmtId="0" fontId="18" fillId="0" borderId="14" xfId="11" applyFont="1" applyBorder="1" applyAlignment="1">
      <alignment horizontal="center" vertical="distributed" textRotation="255" wrapText="1" indent="1"/>
    </xf>
    <xf numFmtId="0" fontId="18" fillId="0" borderId="10" xfId="11" applyFont="1" applyBorder="1" applyAlignment="1">
      <alignment horizontal="center" vertical="distributed" textRotation="255" wrapText="1" indent="1"/>
    </xf>
    <xf numFmtId="0" fontId="76" fillId="0" borderId="2" xfId="65" applyFont="1" applyBorder="1" applyAlignment="1">
      <alignment horizontal="distributed" vertical="center" wrapText="1" indent="2"/>
    </xf>
    <xf numFmtId="0" fontId="9" fillId="0" borderId="20" xfId="65" applyFont="1" applyBorder="1" applyAlignment="1">
      <alignment horizontal="distributed" vertical="center" wrapText="1" indent="2"/>
    </xf>
    <xf numFmtId="0" fontId="9" fillId="0" borderId="2" xfId="65" applyFont="1" applyBorder="1" applyAlignment="1">
      <alignment horizontal="distributed" vertical="center" wrapText="1" indent="2"/>
    </xf>
    <xf numFmtId="0" fontId="15" fillId="0" borderId="1" xfId="65" applyFont="1" applyBorder="1" applyAlignment="1">
      <alignment horizontal="center" vertical="distributed" textRotation="255" wrapText="1" indent="1"/>
    </xf>
    <xf numFmtId="0" fontId="9" fillId="0" borderId="3" xfId="65" applyFont="1" applyBorder="1" applyAlignment="1">
      <alignment horizontal="center" vertical="distributed" textRotation="255" indent="1"/>
    </xf>
    <xf numFmtId="0" fontId="11" fillId="0" borderId="21" xfId="16" applyFont="1" applyBorder="1" applyAlignment="1">
      <alignment horizontal="left" vertical="center" wrapText="1"/>
    </xf>
    <xf numFmtId="0" fontId="11" fillId="0" borderId="21" xfId="16" applyFont="1" applyBorder="1" applyAlignment="1">
      <alignment horizontal="left" vertical="center"/>
    </xf>
    <xf numFmtId="0" fontId="77" fillId="0" borderId="0" xfId="11" applyFont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10" fillId="0" borderId="1" xfId="13" applyFont="1" applyBorder="1" applyAlignment="1">
      <alignment horizontal="center" vertical="distributed" textRotation="255"/>
    </xf>
    <xf numFmtId="0" fontId="15" fillId="0" borderId="2" xfId="11" applyFont="1" applyBorder="1" applyAlignment="1">
      <alignment horizontal="center" vertical="distributed" textRotation="255" wrapText="1" indent="1"/>
    </xf>
    <xf numFmtId="0" fontId="9" fillId="0" borderId="2" xfId="11" applyFont="1" applyBorder="1" applyAlignment="1">
      <alignment horizontal="center" vertical="distributed" textRotation="255" indent="1"/>
    </xf>
    <xf numFmtId="0" fontId="15" fillId="0" borderId="1" xfId="11" applyFont="1" applyBorder="1" applyAlignment="1">
      <alignment horizontal="center" vertical="distributed" textRotation="255" wrapText="1" indent="1"/>
    </xf>
    <xf numFmtId="0" fontId="9" fillId="0" borderId="0" xfId="11" applyFont="1" applyAlignment="1">
      <alignment horizontal="center" vertical="distributed" textRotation="255" wrapText="1" indent="1"/>
    </xf>
    <xf numFmtId="0" fontId="9" fillId="0" borderId="3" xfId="11" applyFont="1" applyBorder="1" applyAlignment="1">
      <alignment horizontal="center" vertical="distributed" textRotation="255" wrapText="1" indent="1"/>
    </xf>
    <xf numFmtId="0" fontId="67" fillId="0" borderId="0" xfId="66" applyFont="1" applyAlignment="1">
      <alignment horizontal="center" vertical="center"/>
    </xf>
    <xf numFmtId="0" fontId="49" fillId="0" borderId="0" xfId="66" applyFont="1" applyAlignment="1">
      <alignment horizontal="center" vertical="center"/>
    </xf>
    <xf numFmtId="0" fontId="7" fillId="0" borderId="0" xfId="66" applyFont="1" applyAlignment="1">
      <alignment horizontal="center" vertical="center"/>
    </xf>
    <xf numFmtId="49" fontId="7" fillId="0" borderId="1" xfId="66" applyNumberFormat="1" applyFont="1" applyBorder="1" applyAlignment="1">
      <alignment horizontal="center" vertical="distributed" textRotation="255"/>
    </xf>
    <xf numFmtId="49" fontId="7" fillId="0" borderId="0" xfId="66" applyNumberFormat="1" applyFont="1" applyAlignment="1">
      <alignment horizontal="center" vertical="distributed" textRotation="255"/>
    </xf>
    <xf numFmtId="49" fontId="8" fillId="0" borderId="2" xfId="66" applyNumberFormat="1" applyBorder="1" applyAlignment="1">
      <alignment horizontal="distributed" vertical="center" indent="2"/>
    </xf>
    <xf numFmtId="49" fontId="7" fillId="0" borderId="2" xfId="66" applyNumberFormat="1" applyFont="1" applyBorder="1" applyAlignment="1">
      <alignment horizontal="distributed" vertical="center" indent="2"/>
    </xf>
    <xf numFmtId="49" fontId="8" fillId="0" borderId="11" xfId="66" applyNumberFormat="1" applyBorder="1" applyAlignment="1">
      <alignment horizontal="distributed" vertical="center" indent="2"/>
    </xf>
    <xf numFmtId="49" fontId="7" fillId="0" borderId="17" xfId="66" applyNumberFormat="1" applyFont="1" applyBorder="1" applyAlignment="1">
      <alignment horizontal="center" vertical="distributed" textRotation="255" wrapText="1" indent="1"/>
    </xf>
    <xf numFmtId="49" fontId="7" fillId="0" borderId="18" xfId="66" applyNumberFormat="1" applyFont="1" applyBorder="1" applyAlignment="1">
      <alignment horizontal="center" vertical="distributed" textRotation="255" wrapText="1" indent="1"/>
    </xf>
    <xf numFmtId="49" fontId="7" fillId="0" borderId="19" xfId="66" applyNumberFormat="1" applyFont="1" applyBorder="1" applyAlignment="1">
      <alignment horizontal="center" vertical="distributed" textRotation="255" wrapText="1" indent="1"/>
    </xf>
    <xf numFmtId="0" fontId="15" fillId="0" borderId="2" xfId="63" applyFont="1" applyBorder="1" applyAlignment="1">
      <alignment horizontal="distributed" vertical="distributed" indent="2"/>
    </xf>
    <xf numFmtId="0" fontId="9" fillId="0" borderId="2" xfId="65" applyFont="1" applyBorder="1" applyAlignment="1">
      <alignment horizontal="distributed" indent="2"/>
    </xf>
    <xf numFmtId="0" fontId="9" fillId="0" borderId="2" xfId="63" applyFont="1" applyBorder="1" applyAlignment="1">
      <alignment horizontal="distributed" vertical="distributed" wrapText="1"/>
    </xf>
    <xf numFmtId="0" fontId="9" fillId="0" borderId="2" xfId="65" applyFont="1" applyBorder="1" applyAlignment="1">
      <alignment horizontal="distributed" vertical="distributed"/>
    </xf>
    <xf numFmtId="0" fontId="11" fillId="0" borderId="1" xfId="61" applyFont="1" applyBorder="1" applyAlignment="1">
      <alignment horizontal="left" vertical="center" wrapText="1"/>
    </xf>
    <xf numFmtId="49" fontId="7" fillId="0" borderId="2" xfId="66" applyNumberFormat="1" applyFont="1" applyBorder="1" applyAlignment="1">
      <alignment horizontal="distributed" vertical="center" wrapText="1" indent="2"/>
    </xf>
    <xf numFmtId="0" fontId="8" fillId="0" borderId="1" xfId="11" applyBorder="1" applyAlignment="1">
      <alignment horizontal="center" vertical="distributed" textRotation="255" wrapText="1" indent="1"/>
    </xf>
    <xf numFmtId="0" fontId="29" fillId="0" borderId="0" xfId="64" applyFont="1" applyAlignment="1">
      <alignment horizontal="center" vertical="center"/>
    </xf>
    <xf numFmtId="0" fontId="4" fillId="0" borderId="0" xfId="64" applyFont="1" applyAlignment="1">
      <alignment horizontal="center" vertical="center"/>
    </xf>
    <xf numFmtId="0" fontId="7" fillId="0" borderId="1" xfId="64" applyFont="1" applyBorder="1" applyAlignment="1">
      <alignment horizontal="center" vertical="distributed" textRotation="255" wrapText="1"/>
    </xf>
    <xf numFmtId="0" fontId="7" fillId="0" borderId="0" xfId="64" applyFont="1" applyAlignment="1">
      <alignment horizontal="center" vertical="distributed" textRotation="255" wrapText="1"/>
    </xf>
    <xf numFmtId="0" fontId="8" fillId="0" borderId="2" xfId="64" applyFont="1" applyBorder="1" applyAlignment="1">
      <alignment horizontal="distributed" vertical="center" indent="2"/>
    </xf>
    <xf numFmtId="0" fontId="7" fillId="0" borderId="2" xfId="64" applyFont="1" applyBorder="1" applyAlignment="1">
      <alignment horizontal="distributed" vertical="center" indent="2"/>
    </xf>
    <xf numFmtId="0" fontId="7" fillId="0" borderId="12" xfId="64" applyFont="1" applyBorder="1" applyAlignment="1">
      <alignment horizontal="distributed" vertical="center" indent="2"/>
    </xf>
    <xf numFmtId="0" fontId="7" fillId="0" borderId="1" xfId="64" applyFont="1" applyBorder="1" applyAlignment="1">
      <alignment horizontal="center" vertical="distributed" textRotation="255" indent="1"/>
    </xf>
    <xf numFmtId="0" fontId="7" fillId="0" borderId="0" xfId="64" applyFont="1" applyAlignment="1">
      <alignment horizontal="center" vertical="distributed" textRotation="255" indent="1"/>
    </xf>
    <xf numFmtId="0" fontId="7" fillId="0" borderId="3" xfId="64" applyFont="1" applyBorder="1" applyAlignment="1">
      <alignment horizontal="center" vertical="distributed" textRotation="255" indent="1"/>
    </xf>
    <xf numFmtId="0" fontId="7" fillId="0" borderId="15" xfId="64" applyFont="1" applyBorder="1" applyAlignment="1">
      <alignment horizontal="center" vertical="distributed" textRotation="255" indent="1"/>
    </xf>
    <xf numFmtId="0" fontId="7" fillId="0" borderId="4" xfId="64" applyFont="1" applyBorder="1" applyAlignment="1">
      <alignment horizontal="center" vertical="distributed" textRotation="255" indent="1"/>
    </xf>
    <xf numFmtId="0" fontId="7" fillId="0" borderId="13" xfId="64" applyFont="1" applyBorder="1" applyAlignment="1">
      <alignment horizontal="center" vertical="distributed" textRotation="255" indent="1"/>
    </xf>
    <xf numFmtId="0" fontId="7" fillId="0" borderId="2" xfId="64" applyFont="1" applyBorder="1" applyAlignment="1">
      <alignment horizontal="distributed" vertical="distributed" indent="2"/>
    </xf>
    <xf numFmtId="0" fontId="11" fillId="0" borderId="1" xfId="63" applyFont="1" applyBorder="1" applyAlignment="1">
      <alignment horizontal="left" vertical="top" wrapText="1"/>
    </xf>
    <xf numFmtId="0" fontId="10" fillId="0" borderId="0" xfId="64" applyFont="1" applyAlignment="1">
      <alignment horizontal="center" vertical="distributed" textRotation="255" indent="1"/>
    </xf>
    <xf numFmtId="0" fontId="10" fillId="0" borderId="3" xfId="64" applyFont="1" applyBorder="1" applyAlignment="1">
      <alignment horizontal="center" vertical="distributed" textRotation="255" indent="1"/>
    </xf>
    <xf numFmtId="0" fontId="7" fillId="0" borderId="0" xfId="64" applyFont="1" applyAlignment="1">
      <alignment horizontal="center" vertical="distributed" textRotation="255" wrapText="1" indent="1"/>
    </xf>
    <xf numFmtId="0" fontId="11" fillId="0" borderId="1" xfId="29" quotePrefix="1" applyFont="1" applyBorder="1" applyAlignment="1">
      <alignment horizontal="left" vertical="center" wrapText="1"/>
    </xf>
    <xf numFmtId="0" fontId="51" fillId="0" borderId="0" xfId="29" quotePrefix="1" applyFont="1" applyAlignment="1">
      <alignment horizontal="center" vertical="center"/>
    </xf>
    <xf numFmtId="0" fontId="7" fillId="0" borderId="1" xfId="29" quotePrefix="1" applyBorder="1" applyAlignment="1">
      <alignment horizontal="center" vertical="center"/>
    </xf>
    <xf numFmtId="0" fontId="8" fillId="0" borderId="1" xfId="29" applyFont="1" applyBorder="1" applyAlignment="1">
      <alignment horizontal="distributed" vertical="center" indent="2"/>
    </xf>
    <xf numFmtId="0" fontId="7" fillId="0" borderId="1" xfId="29" applyBorder="1" applyAlignment="1">
      <alignment horizontal="distributed" vertical="center" indent="2"/>
    </xf>
    <xf numFmtId="0" fontId="7" fillId="0" borderId="0" xfId="29" applyAlignment="1">
      <alignment horizontal="distributed" vertical="center" indent="2"/>
    </xf>
    <xf numFmtId="0" fontId="7" fillId="0" borderId="3" xfId="29" applyBorder="1" applyAlignment="1">
      <alignment horizontal="distributed" vertical="center" indent="2"/>
    </xf>
    <xf numFmtId="0" fontId="7" fillId="0" borderId="1" xfId="29" quotePrefix="1" applyBorder="1" applyAlignment="1">
      <alignment horizontal="distributed" vertical="center" indent="2"/>
    </xf>
    <xf numFmtId="0" fontId="7" fillId="0" borderId="3" xfId="29" quotePrefix="1" applyBorder="1" applyAlignment="1">
      <alignment horizontal="distributed" vertical="center" indent="2"/>
    </xf>
    <xf numFmtId="0" fontId="8" fillId="0" borderId="2" xfId="29" applyFont="1" applyBorder="1" applyAlignment="1">
      <alignment horizontal="distributed" vertical="center" indent="2"/>
    </xf>
    <xf numFmtId="0" fontId="7" fillId="0" borderId="2" xfId="29" applyBorder="1" applyAlignment="1">
      <alignment horizontal="distributed" vertical="center" indent="2"/>
    </xf>
    <xf numFmtId="0" fontId="12" fillId="0" borderId="0" xfId="55" applyFont="1" applyAlignment="1">
      <alignment horizontal="left" vertical="center" wrapText="1"/>
    </xf>
    <xf numFmtId="0" fontId="4" fillId="0" borderId="3" xfId="55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7" fillId="0" borderId="3" xfId="55" applyFont="1" applyBorder="1" applyAlignment="1">
      <alignment horizontal="center" vertical="center"/>
    </xf>
    <xf numFmtId="0" fontId="7" fillId="0" borderId="2" xfId="55" applyFont="1" applyBorder="1" applyAlignment="1">
      <alignment horizontal="center" vertical="center"/>
    </xf>
    <xf numFmtId="0" fontId="11" fillId="0" borderId="21" xfId="55" applyFont="1" applyBorder="1" applyAlignment="1">
      <alignment horizontal="left" vertical="top" wrapText="1"/>
    </xf>
    <xf numFmtId="0" fontId="9" fillId="0" borderId="0" xfId="36" applyFont="1" applyAlignment="1">
      <alignment horizontal="left" vertical="top" wrapText="1"/>
    </xf>
    <xf numFmtId="0" fontId="7" fillId="0" borderId="24" xfId="36" applyFont="1" applyFill="1" applyBorder="1" applyAlignment="1">
      <alignment horizontal="distributed" vertical="center" indent="2"/>
    </xf>
    <xf numFmtId="0" fontId="7" fillId="0" borderId="23" xfId="36" applyFont="1" applyFill="1" applyBorder="1" applyAlignment="1">
      <alignment horizontal="distributed" vertical="center" indent="2"/>
    </xf>
    <xf numFmtId="0" fontId="8" fillId="0" borderId="21" xfId="36" applyFont="1" applyFill="1" applyBorder="1" applyAlignment="1">
      <alignment horizontal="distributed" vertical="center" indent="2"/>
    </xf>
    <xf numFmtId="0" fontId="7" fillId="0" borderId="21" xfId="36" applyFont="1" applyFill="1" applyBorder="1" applyAlignment="1">
      <alignment horizontal="distributed" vertical="center" indent="2"/>
    </xf>
    <xf numFmtId="0" fontId="7" fillId="0" borderId="21" xfId="36" applyFont="1" applyFill="1" applyBorder="1" applyAlignment="1">
      <alignment horizontal="center" vertical="center" wrapText="1"/>
    </xf>
    <xf numFmtId="0" fontId="9" fillId="0" borderId="21" xfId="36" applyFont="1" applyBorder="1" applyAlignment="1">
      <alignment horizontal="left" vertical="center"/>
    </xf>
    <xf numFmtId="0" fontId="92" fillId="0" borderId="21" xfId="75" applyFont="1" applyBorder="1" applyAlignment="1">
      <alignment horizontal="left" vertical="top"/>
    </xf>
    <xf numFmtId="0" fontId="104" fillId="0" borderId="3" xfId="75" applyFont="1" applyBorder="1" applyAlignment="1">
      <alignment horizontal="center" vertical="center"/>
    </xf>
    <xf numFmtId="0" fontId="39" fillId="0" borderId="21" xfId="75" applyFont="1" applyBorder="1" applyAlignment="1">
      <alignment horizontal="center" vertical="center"/>
    </xf>
    <xf numFmtId="0" fontId="39" fillId="0" borderId="0" xfId="75" applyFont="1" applyBorder="1" applyAlignment="1">
      <alignment horizontal="center" vertical="center"/>
    </xf>
    <xf numFmtId="0" fontId="39" fillId="0" borderId="3" xfId="75" applyFont="1" applyBorder="1" applyAlignment="1">
      <alignment horizontal="center" vertical="center"/>
    </xf>
    <xf numFmtId="0" fontId="39" fillId="0" borderId="21" xfId="75" applyFont="1" applyBorder="1" applyAlignment="1">
      <alignment horizontal="distributed" vertical="center" indent="2"/>
    </xf>
    <xf numFmtId="0" fontId="39" fillId="0" borderId="25" xfId="75" applyFont="1" applyBorder="1" applyAlignment="1">
      <alignment horizontal="distributed" vertical="center" indent="2"/>
    </xf>
    <xf numFmtId="0" fontId="39" fillId="0" borderId="3" xfId="75" applyFont="1" applyBorder="1" applyAlignment="1">
      <alignment horizontal="distributed" vertical="center" indent="2"/>
    </xf>
    <xf numFmtId="0" fontId="39" fillId="0" borderId="13" xfId="75" applyFont="1" applyBorder="1" applyAlignment="1">
      <alignment horizontal="distributed" vertical="center" indent="2"/>
    </xf>
    <xf numFmtId="0" fontId="39" fillId="0" borderId="22" xfId="75" applyFont="1" applyBorder="1" applyAlignment="1">
      <alignment horizontal="distributed" vertical="center" indent="2"/>
    </xf>
    <xf numFmtId="0" fontId="39" fillId="0" borderId="24" xfId="75" applyFont="1" applyBorder="1" applyAlignment="1">
      <alignment horizontal="distributed" vertical="center" indent="2"/>
    </xf>
    <xf numFmtId="0" fontId="39" fillId="0" borderId="22" xfId="75" applyFont="1" applyBorder="1" applyAlignment="1">
      <alignment horizontal="center" vertical="center"/>
    </xf>
    <xf numFmtId="0" fontId="39" fillId="0" borderId="24" xfId="75" applyFont="1" applyBorder="1" applyAlignment="1">
      <alignment horizontal="center" vertical="center"/>
    </xf>
  </cellXfs>
  <cellStyles count="76">
    <cellStyle name="一般" xfId="0" builtinId="0"/>
    <cellStyle name="一般 10" xfId="69"/>
    <cellStyle name="一般 2" xfId="71"/>
    <cellStyle name="一般 2 2" xfId="1"/>
    <cellStyle name="一般 2 2 2" xfId="20"/>
    <cellStyle name="一般 2 3" xfId="70"/>
    <cellStyle name="一般 2 4" xfId="55"/>
    <cellStyle name="一般 3" xfId="75"/>
    <cellStyle name="一般 3 2 2" xfId="39"/>
    <cellStyle name="一般 3 3 2" xfId="9"/>
    <cellStyle name="一般 3 4" xfId="43"/>
    <cellStyle name="一般 6 3" xfId="38"/>
    <cellStyle name="一般 8" xfId="74"/>
    <cellStyle name="一般_05月報(表(01-13)" xfId="4"/>
    <cellStyle name="一般_2_99年(終)部長參考指標(矯正)" xfId="59"/>
    <cellStyle name="一般_221" xfId="7"/>
    <cellStyle name="一般_2210" xfId="5"/>
    <cellStyle name="一般_4-1 矯正統計(監獄)" xfId="48"/>
    <cellStyle name="一般_4-2 矯正統計(院、所)_1" xfId="52"/>
    <cellStyle name="一般_90年搜索票_智慧財產權案件" xfId="33"/>
    <cellStyle name="一般_91出獄再犯率" xfId="56"/>
    <cellStyle name="一般_91年" xfId="18"/>
    <cellStyle name="一般_92出獄再犯率" xfId="58"/>
    <cellStyle name="一般_9310侵害智慧財產權" xfId="34"/>
    <cellStyle name="一般_940421勒戒明細" xfId="60"/>
    <cellStyle name="一般_95年終部長重要指標簡短(矯正)" xfId="47"/>
    <cellStyle name="一般_95部長參考指標(檢察)_表3-1-10-表3-1-23" xfId="17"/>
    <cellStyle name="一般_98年(終)部長參考指標(司法保護及行政執行)" xfId="65"/>
    <cellStyle name="一般_9992_9801-9812_30071X" xfId="10"/>
    <cellStyle name="一般_Book2 2" xfId="36"/>
    <cellStyle name="一般_Book2_提供資料_電話詐欺" xfId="73"/>
    <cellStyle name="一般_C1-1-1" xfId="30"/>
    <cellStyle name="一般_c3-1-1" xfId="2"/>
    <cellStyle name="一般_C3-1-18" xfId="19"/>
    <cellStyle name="一般_C3-3-1-(99)" xfId="37"/>
    <cellStyle name="一般_C3-4-6(098)" xfId="45"/>
    <cellStyle name="一般_d-1" xfId="28"/>
    <cellStyle name="一般_DIGEST-1" xfId="49"/>
    <cellStyle name="一般_M053" xfId="54"/>
    <cellStyle name="一般_p010-023" xfId="22"/>
    <cellStyle name="一般_p048-071" xfId="67"/>
    <cellStyle name="一般_p092-113" xfId="24"/>
    <cellStyle name="一般_p094-115" xfId="23"/>
    <cellStyle name="一般_p134-143" xfId="68"/>
    <cellStyle name="一般_Sheet1" xfId="32"/>
    <cellStyle name="一般_月報(表42-61)" xfId="53"/>
    <cellStyle name="一般_月報(表42-62)" xfId="40"/>
    <cellStyle name="一般_表(44)" xfId="41"/>
    <cellStyle name="一般_表1-1-1-表1-3-4" xfId="29"/>
    <cellStyle name="一般_表2-2-41~51" xfId="25"/>
    <cellStyle name="一般_表2-3-1-表2-5-3" xfId="26"/>
    <cellStyle name="一般_表2-6-1~3(監獄)" xfId="21"/>
    <cellStyle name="一般_表3-1-01~10" xfId="3"/>
    <cellStyle name="一般_表3-1-01~10_C3-1-7_C3-1-7new" xfId="6"/>
    <cellStyle name="一般_表3-1-11~23" xfId="8"/>
    <cellStyle name="一般_表3-2-1-表3-3-6" xfId="35"/>
    <cellStyle name="一般_表3-3-6-1社會勞動" xfId="66"/>
    <cellStyle name="一般_表3-4-1~9(監獄)" xfId="42"/>
    <cellStyle name="一般_表3-4-14~16觀勒戒治保安" xfId="61"/>
    <cellStyle name="一般_近三年資料統計表_表3-1-10-表3-1-23" xfId="13"/>
    <cellStyle name="一般_起訴定罪(人new)" xfId="16"/>
    <cellStyle name="一般_統計月年報用圖表" xfId="63"/>
    <cellStyle name="一般_提要分析(觀護、更保)" xfId="64"/>
    <cellStyle name="一般_新收偵查罪名及前十大84-93" xfId="46"/>
    <cellStyle name="一般_摘要--檢察部分(第2頁)更新版99" xfId="27"/>
    <cellStyle name="一般_緩起訴應遵守事項計九款(91-9407)" xfId="12"/>
    <cellStyle name="一般_緩起訴應遵守事項計九款(91-9407)_99年(中)部長參考指標(檢察)" xfId="14"/>
    <cellStyle name="一般_緩起訴應遵守事項計九款(91-9407)_表3-1-10-表3-1-23" xfId="11"/>
    <cellStyle name="一般_矯正統計摘要表(新10003)" xfId="50"/>
    <cellStyle name="千分位 2 2" xfId="51"/>
    <cellStyle name="千分位 6" xfId="15"/>
    <cellStyle name="千分位[0]_表3-4-1~9(監獄)" xfId="44"/>
    <cellStyle name="千分位_表3-4-14~16觀勒戒治保安" xfId="62"/>
    <cellStyle name="貨幣 2" xfId="57"/>
    <cellStyle name="貨幣 3 2" xfId="31"/>
    <cellStyle name="超連結" xfId="72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0</xdr:rowOff>
    </xdr:from>
    <xdr:to>
      <xdr:col>0</xdr:col>
      <xdr:colOff>1095375</xdr:colOff>
      <xdr:row>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71450" y="2908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  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別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7</xdr:row>
      <xdr:rowOff>0</xdr:rowOff>
    </xdr:from>
    <xdr:to>
      <xdr:col>0</xdr:col>
      <xdr:colOff>1057275</xdr:colOff>
      <xdr:row>7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66700" y="29083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        別</a:t>
          </a:r>
          <a:endParaRPr lang="zh-TW" altLang="en-US"/>
        </a:p>
      </xdr:txBody>
    </xdr:sp>
    <xdr:clientData/>
  </xdr:twoCellAnchor>
  <xdr:twoCellAnchor>
    <xdr:from>
      <xdr:col>0</xdr:col>
      <xdr:colOff>171450</xdr:colOff>
      <xdr:row>7</xdr:row>
      <xdr:rowOff>0</xdr:rowOff>
    </xdr:from>
    <xdr:to>
      <xdr:col>0</xdr:col>
      <xdr:colOff>1095375</xdr:colOff>
      <xdr:row>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2908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  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別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7</xdr:row>
      <xdr:rowOff>0</xdr:rowOff>
    </xdr:from>
    <xdr:to>
      <xdr:col>0</xdr:col>
      <xdr:colOff>1057275</xdr:colOff>
      <xdr:row>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66700" y="29083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        別</a:t>
          </a:r>
          <a:endParaRPr lang="zh-TW" altLang="en-US"/>
        </a:p>
      </xdr:txBody>
    </xdr:sp>
    <xdr:clientData/>
  </xdr:twoCellAnchor>
  <xdr:twoCellAnchor>
    <xdr:from>
      <xdr:col>0</xdr:col>
      <xdr:colOff>171450</xdr:colOff>
      <xdr:row>7</xdr:row>
      <xdr:rowOff>0</xdr:rowOff>
    </xdr:from>
    <xdr:to>
      <xdr:col>0</xdr:col>
      <xdr:colOff>1095375</xdr:colOff>
      <xdr:row>7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71450" y="2908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  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別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7</xdr:row>
      <xdr:rowOff>0</xdr:rowOff>
    </xdr:from>
    <xdr:to>
      <xdr:col>0</xdr:col>
      <xdr:colOff>1057275</xdr:colOff>
      <xdr:row>7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66700" y="29083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        別</a:t>
          </a:r>
          <a:endParaRPr lang="zh-TW" altLang="en-US"/>
        </a:p>
      </xdr:txBody>
    </xdr:sp>
    <xdr:clientData/>
  </xdr:twoCellAnchor>
  <xdr:twoCellAnchor>
    <xdr:from>
      <xdr:col>0</xdr:col>
      <xdr:colOff>171450</xdr:colOff>
      <xdr:row>7</xdr:row>
      <xdr:rowOff>0</xdr:rowOff>
    </xdr:from>
    <xdr:to>
      <xdr:col>0</xdr:col>
      <xdr:colOff>1095375</xdr:colOff>
      <xdr:row>7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71450" y="2908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  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別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7</xdr:row>
      <xdr:rowOff>0</xdr:rowOff>
    </xdr:from>
    <xdr:to>
      <xdr:col>0</xdr:col>
      <xdr:colOff>1057275</xdr:colOff>
      <xdr:row>7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6700" y="29083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        別</a:t>
          </a: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87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238125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981200" y="87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238125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981200" y="87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238125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981200" y="87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20066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751840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</xdr:row>
      <xdr:rowOff>104775</xdr:rowOff>
    </xdr:from>
    <xdr:to>
      <xdr:col>36</xdr:col>
      <xdr:colOff>0</xdr:colOff>
      <xdr:row>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6783050" y="7524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104775</xdr:rowOff>
    </xdr:from>
    <xdr:to>
      <xdr:col>36</xdr:col>
      <xdr:colOff>0</xdr:colOff>
      <xdr:row>4</xdr:row>
      <xdr:rowOff>110950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6783050" y="752475"/>
          <a:ext cx="0" cy="48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104775</xdr:rowOff>
    </xdr:from>
    <xdr:to>
      <xdr:col>36</xdr:col>
      <xdr:colOff>0</xdr:colOff>
      <xdr:row>4</xdr:row>
      <xdr:rowOff>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6783050" y="7524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104775</xdr:rowOff>
    </xdr:from>
    <xdr:to>
      <xdr:col>36</xdr:col>
      <xdr:colOff>0</xdr:colOff>
      <xdr:row>4</xdr:row>
      <xdr:rowOff>110950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6783050" y="752475"/>
          <a:ext cx="0" cy="48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10737</xdr:rowOff>
    </xdr:from>
    <xdr:to>
      <xdr:col>36</xdr:col>
      <xdr:colOff>0</xdr:colOff>
      <xdr:row>2</xdr:row>
      <xdr:rowOff>257366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6783050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0</xdr:colOff>
      <xdr:row>2</xdr:row>
      <xdr:rowOff>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67830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0</xdr:colOff>
      <xdr:row>2</xdr:row>
      <xdr:rowOff>0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9640550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129444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224790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48" name="Text Box 13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0" name="Text Box 12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136779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2" name="Text Box 12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 txBox="1">
          <a:spLocks noChangeArrowheads="1"/>
        </xdr:cNvSpPr>
      </xdr:nvSpPr>
      <xdr:spPr bwMode="auto">
        <a:xfrm>
          <a:off x="158781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80" name="Text Box 12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81" name="Text Box 12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 txBox="1">
          <a:spLocks noChangeArrowheads="1"/>
        </xdr:cNvSpPr>
      </xdr:nvSpPr>
      <xdr:spPr bwMode="auto">
        <a:xfrm>
          <a:off x="180784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 txBox="1">
          <a:spLocks noChangeArrowheads="1"/>
        </xdr:cNvSpPr>
      </xdr:nvSpPr>
      <xdr:spPr bwMode="auto">
        <a:xfrm>
          <a:off x="202787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07" name="Text Box 12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 txBox="1">
          <a:spLocks noChangeArrowheads="1"/>
        </xdr:cNvSpPr>
      </xdr:nvSpPr>
      <xdr:spPr bwMode="auto">
        <a:xfrm>
          <a:off x="26765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8" name="Text Box 12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8" name="Text Box 13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20" name="Text Box 12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 txBox="1">
          <a:spLocks noChangeArrowheads="1"/>
        </xdr:cNvSpPr>
      </xdr:nvSpPr>
      <xdr:spPr bwMode="auto">
        <a:xfrm>
          <a:off x="487680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3" name="Text Box 1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4" name="Text Box 1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5" name="Text Box 16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8" name="Text Box 12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0" name="Text Box 13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2" name="Text Box 13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4" name="Text Box 12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SpPr txBox="1">
          <a:spLocks noChangeArrowheads="1"/>
        </xdr:cNvSpPr>
      </xdr:nvSpPr>
      <xdr:spPr bwMode="auto">
        <a:xfrm>
          <a:off x="707707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3" name="Text Box 1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4" name="Text Box 1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8" name="Text Box 12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149" name="Text Box 12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SpPr txBox="1">
          <a:spLocks noChangeArrowheads="1"/>
        </xdr:cNvSpPr>
      </xdr:nvSpPr>
      <xdr:spPr bwMode="auto">
        <a:xfrm>
          <a:off x="9277350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0" name="Text Box 12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6" name="Text Box 12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60" name="Text Box 13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62" name="Text Box 12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163" name="Text Box 1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SpPr txBox="1">
          <a:spLocks noChangeArrowheads="1"/>
        </xdr:cNvSpPr>
      </xdr:nvSpPr>
      <xdr:spPr bwMode="auto">
        <a:xfrm>
          <a:off x="11477625" y="8870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58" name="Text Box 24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62" name="Text Box 28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63" name="Text Box 29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64" name="Text Box 30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68" name="Text Box 34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69" name="Text Box 35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72" name="Text Box 20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74" name="Text Box 22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75" name="Text Box 23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83" name="Text Box 3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87" name="Text Box 35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99" name="Text Box 13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02" name="Text Box 16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03" name="Text Box 17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116" name="Text Box 12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127" name="Text Box 12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28" name="Text Box 12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131" name="Text Box 12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6" name="Text Box 16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7" name="Text Box 17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8" name="Text Box 18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53" name="Text Box 23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56" name="Text Box 26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58" name="Text Box 28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59" name="Text Box 29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60" name="Text Box 30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64" name="Text Box 34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65" name="Text Box 35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4" name="Text Box 10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5" name="Text Box 11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76" name="Text Box 12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77" name="Text Box 13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8" name="Text Box 14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81" name="Text Box 17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82" name="Text Box 18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3</xdr:row>
      <xdr:rowOff>257175</xdr:rowOff>
    </xdr:to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 txBox="1">
          <a:spLocks noChangeArrowheads="1"/>
        </xdr:cNvSpPr>
      </xdr:nvSpPr>
      <xdr:spPr bwMode="auto">
        <a:xfrm>
          <a:off x="135540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86" name="Text Box 22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87" name="Text Box 23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88" name="Text Box 24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89" name="Text Box 25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90" name="Text Box 26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91" name="Text Box 27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92" name="Text Box 28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193" name="Text Box 29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94" name="Text Box 30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195" name="Text Box 31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96" name="Text Box 32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98" name="Text Box 34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199" name="Text Box 35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200" name="Text Box 12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04" name="Text Box 22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05" name="Text Box 23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06" name="Text Box 24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08" name="Text Box 26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09" name="Text Box 27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10" name="Text Box 28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211" name="Text Box 29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12" name="Text Box 30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213" name="Text Box 31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19050</xdr:rowOff>
    </xdr:from>
    <xdr:to>
      <xdr:col>29</xdr:col>
      <xdr:colOff>0</xdr:colOff>
      <xdr:row>3</xdr:row>
      <xdr:rowOff>257175</xdr:rowOff>
    </xdr:to>
    <xdr:sp macro="" textlink="">
      <xdr:nvSpPr>
        <xdr:cNvPr id="217" name="Text Box 35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 txBox="1">
          <a:spLocks noChangeArrowheads="1"/>
        </xdr:cNvSpPr>
      </xdr:nvSpPr>
      <xdr:spPr bwMode="auto">
        <a:xfrm>
          <a:off x="230886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6" name="Text Box 10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28" name="Text Box 12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29" name="Text Box 13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4" name="Text Box 10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3</xdr:row>
      <xdr:rowOff>10737</xdr:rowOff>
    </xdr:from>
    <xdr:to>
      <xdr:col>16</xdr:col>
      <xdr:colOff>0</xdr:colOff>
      <xdr:row>3</xdr:row>
      <xdr:rowOff>181184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 txBox="1">
          <a:spLocks noChangeArrowheads="1"/>
        </xdr:cNvSpPr>
      </xdr:nvSpPr>
      <xdr:spPr bwMode="auto">
        <a:xfrm>
          <a:off x="135540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46" name="Text Box 12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47" name="Text Box 13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52" name="Text Box 18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54" name="Text Box 12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255" name="Text Box 12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56" name="Text Box 12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257" name="Text Box 12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58" name="Text Box 12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60" name="Text Box 12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29</xdr:col>
      <xdr:colOff>0</xdr:colOff>
      <xdr:row>3</xdr:row>
      <xdr:rowOff>10737</xdr:rowOff>
    </xdr:from>
    <xdr:to>
      <xdr:col>29</xdr:col>
      <xdr:colOff>0</xdr:colOff>
      <xdr:row>3</xdr:row>
      <xdr:rowOff>181184</xdr:rowOff>
    </xdr:to>
    <xdr:sp macro="" textlink="">
      <xdr:nvSpPr>
        <xdr:cNvPr id="261" name="Text Box 12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 txBox="1">
          <a:spLocks noChangeArrowheads="1"/>
        </xdr:cNvSpPr>
      </xdr:nvSpPr>
      <xdr:spPr bwMode="auto">
        <a:xfrm>
          <a:off x="230886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2" name="Text Box 22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3" name="Text Box 23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4" name="Text Box 28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5" name="Text Box 29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6" name="Text Box 22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7" name="Text Box 23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8" name="Text Box 28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69" name="Text Box 29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70" name="Text Box 22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71" name="Text Box 23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72" name="Text Box 28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73" name="Text Box 29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4" name="Text Box 1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5" name="Text Box 16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6" name="Text Box 13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8" name="Text Box 12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79" name="Text Box 12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0" name="Text Box 22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1" name="Text Box 23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2" name="Text Box 28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3" name="Text Box 29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5" name="Text Box 23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6" name="Text Box 28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7" name="Text Box 29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8" name="Text Box 22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89" name="Text Box 23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90" name="Text Box 28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91" name="Text Box 29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2" name="Text Box 13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5" name="Text Box 16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297" name="Text Box 12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0" name="Text Box 28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1" name="Text Box 29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3" name="Text Box 23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8" name="Text Box 28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09" name="Text Box 29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0" name="Text Box 13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4" name="Text Box 12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15" name="Text Box 12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18" name="Text Box 28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19" name="Text Box 29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4" name="Text Box 22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5" name="Text Box 23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19050</xdr:rowOff>
    </xdr:from>
    <xdr:to>
      <xdr:col>17</xdr:col>
      <xdr:colOff>0</xdr:colOff>
      <xdr:row>3</xdr:row>
      <xdr:rowOff>257175</xdr:rowOff>
    </xdr:to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 txBox="1">
          <a:spLocks noChangeArrowheads="1"/>
        </xdr:cNvSpPr>
      </xdr:nvSpPr>
      <xdr:spPr bwMode="auto">
        <a:xfrm>
          <a:off x="142875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29" name="Text Box 16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31" name="Text Box 16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32" name="Text Box 12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17</xdr:col>
      <xdr:colOff>0</xdr:colOff>
      <xdr:row>3</xdr:row>
      <xdr:rowOff>10737</xdr:rowOff>
    </xdr:from>
    <xdr:to>
      <xdr:col>17</xdr:col>
      <xdr:colOff>0</xdr:colOff>
      <xdr:row>3</xdr:row>
      <xdr:rowOff>181184</xdr:rowOff>
    </xdr:to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 txBox="1">
          <a:spLocks noChangeArrowheads="1"/>
        </xdr:cNvSpPr>
      </xdr:nvSpPr>
      <xdr:spPr bwMode="auto">
        <a:xfrm>
          <a:off x="142875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4" name="Text Box 24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5" name="Text Box 25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6" name="Text Box 30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7" name="Text Box 31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0" name="Text Box 30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1" name="Text Box 3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2" name="Text Box 24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3" name="Text Box 25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50" name="Text Box 12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2" name="Text Box 24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3" name="Text Box 25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4" name="Text Box 30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5" name="Text Box 3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6" name="Text Box 24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7" name="Text Box 25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59" name="Text Box 3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60" name="Text Box 24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61" name="Text Box 25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62" name="Text Box 30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63" name="Text Box 3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5" name="Text Box 17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6" name="Text Box 14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7" name="Text Box 17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8" name="Text Box 12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69" name="Text Box 12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0" name="Text Box 24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1" name="Text Box 25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2" name="Text Box 30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3" name="Text Box 3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4" name="Text Box 24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5" name="Text Box 25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6" name="Text Box 30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7" name="Text Box 3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80" name="Text Box 30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81" name="Text Box 3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6" name="Text Box 12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387" name="Text Box 12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88" name="Text Box 24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89" name="Text Box 25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0" name="Text Box 30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1" name="Text Box 3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2" name="Text Box 24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3" name="Text Box 25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4" name="Text Box 30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5" name="Text Box 3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6" name="Text Box 24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7" name="Text Box 25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8" name="Text Box 30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19050</xdr:rowOff>
    </xdr:from>
    <xdr:to>
      <xdr:col>20</xdr:col>
      <xdr:colOff>0</xdr:colOff>
      <xdr:row>3</xdr:row>
      <xdr:rowOff>257175</xdr:rowOff>
    </xdr:to>
    <xdr:sp macro="" textlink="">
      <xdr:nvSpPr>
        <xdr:cNvPr id="399" name="Text Box 3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164877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1" name="Text Box 17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2" name="Text Box 14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4" name="Text Box 12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20</xdr:col>
      <xdr:colOff>0</xdr:colOff>
      <xdr:row>3</xdr:row>
      <xdr:rowOff>10737</xdr:rowOff>
    </xdr:from>
    <xdr:to>
      <xdr:col>20</xdr:col>
      <xdr:colOff>0</xdr:colOff>
      <xdr:row>3</xdr:row>
      <xdr:rowOff>181184</xdr:rowOff>
    </xdr:to>
    <xdr:sp macro="" textlink="">
      <xdr:nvSpPr>
        <xdr:cNvPr id="405" name="Text Box 12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164877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06" name="Text Box 26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07" name="Text Box 27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0" name="Text Box 26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1" name="Text Box 27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2" name="Text Box 32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4" name="Text Box 26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5" name="Text Box 27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6" name="Text Box 32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21" name="Text Box 18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22" name="Text Box 12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23" name="Text Box 1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4" name="Text Box 26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5" name="Text Box 27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6" name="Text Box 32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7" name="Text Box 33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0" name="Text Box 32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2" name="Text Box 26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3" name="Text Box 27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4" name="Text Box 32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37" name="Text Box 18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39" name="Text Box 1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40" name="Text Box 12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41" name="Text Box 12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2" name="Text Box 26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3" name="Text Box 27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4" name="Text Box 32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7" name="Text Box 27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8" name="Text Box 32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49" name="Text Box 33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50" name="Text Box 26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51" name="Text Box 27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52" name="Text Box 32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5" name="Text Box 18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7" name="Text Box 18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8" name="Text Box 12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59" name="Text Box 12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0" name="Text Box 26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1" name="Text Box 27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2" name="Text Box 32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4" name="Text Box 26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5" name="Text Box 27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6" name="Text Box 32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8" name="Text Box 26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69" name="Text Box 27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70" name="Text Box 32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257175</xdr:rowOff>
    </xdr:to>
    <xdr:sp macro="" textlink="">
      <xdr:nvSpPr>
        <xdr:cNvPr id="471" name="Text Box 33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 txBox="1">
          <a:spLocks noChangeArrowheads="1"/>
        </xdr:cNvSpPr>
      </xdr:nvSpPr>
      <xdr:spPr bwMode="auto">
        <a:xfrm>
          <a:off x="186880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3" name="Text Box 18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5" name="Text Box 18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23</xdr:col>
      <xdr:colOff>0</xdr:colOff>
      <xdr:row>3</xdr:row>
      <xdr:rowOff>10737</xdr:rowOff>
    </xdr:from>
    <xdr:to>
      <xdr:col>23</xdr:col>
      <xdr:colOff>0</xdr:colOff>
      <xdr:row>3</xdr:row>
      <xdr:rowOff>181184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 txBox="1">
          <a:spLocks noChangeArrowheads="1"/>
        </xdr:cNvSpPr>
      </xdr:nvSpPr>
      <xdr:spPr bwMode="auto">
        <a:xfrm>
          <a:off x="186880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78" name="Text Box 12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0" name="Text Box 34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1" name="Text Box 35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2" name="Text Box 12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3" name="Text Box 13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4" name="Text Box 34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5" name="Text Box 35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6" name="Text Box 12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7" name="Text Box 13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8" name="Text Box 34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89" name="Text Box 35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4" name="Text Box 12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495" name="Text Box 12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96" name="Text Box 12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97" name="Text Box 13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98" name="Text Box 34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499" name="Text Box 35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0" name="Text Box 12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1" name="Text Box 13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2" name="Text Box 34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3" name="Text Box 35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4" name="Text Box 12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5" name="Text Box 13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6" name="Text Box 34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4" name="Text Box 12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5" name="Text Box 13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6" name="Text Box 34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7" name="Text Box 35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8" name="Text Box 12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19" name="Text Box 13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0" name="Text Box 34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1" name="Text Box 35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2" name="Text Box 12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3" name="Text Box 13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31" name="Text Box 12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2" name="Text Box 12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3" name="Text Box 13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4" name="Text Box 34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5" name="Text Box 35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6" name="Text Box 12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8" name="Text Box 34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39" name="Text Box 35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40" name="Text Box 12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42" name="Text Box 34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19050</xdr:rowOff>
    </xdr:from>
    <xdr:to>
      <xdr:col>26</xdr:col>
      <xdr:colOff>0</xdr:colOff>
      <xdr:row>3</xdr:row>
      <xdr:rowOff>257175</xdr:rowOff>
    </xdr:to>
    <xdr:sp macro="" textlink="">
      <xdr:nvSpPr>
        <xdr:cNvPr id="543" name="Text Box 35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 txBox="1">
          <a:spLocks noChangeArrowheads="1"/>
        </xdr:cNvSpPr>
      </xdr:nvSpPr>
      <xdr:spPr bwMode="auto">
        <a:xfrm>
          <a:off x="208883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7" name="Text Box 19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8" name="Text Box 12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26</xdr:col>
      <xdr:colOff>0</xdr:colOff>
      <xdr:row>3</xdr:row>
      <xdr:rowOff>10737</xdr:rowOff>
    </xdr:from>
    <xdr:to>
      <xdr:col>26</xdr:col>
      <xdr:colOff>0</xdr:colOff>
      <xdr:row>3</xdr:row>
      <xdr:rowOff>181184</xdr:rowOff>
    </xdr:to>
    <xdr:sp macro="" textlink="">
      <xdr:nvSpPr>
        <xdr:cNvPr id="549" name="Text Box 12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 txBox="1">
          <a:spLocks noChangeArrowheads="1"/>
        </xdr:cNvSpPr>
      </xdr:nvSpPr>
      <xdr:spPr bwMode="auto">
        <a:xfrm>
          <a:off x="208883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0" name="Text Box 20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1" name="Text Box 21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3" name="Text Box 21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4" name="Text Box 20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5" name="Text Box 21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57" name="Text Box 12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8" name="Text Box 20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59" name="Text Box 21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2" name="Text Box 20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3" name="Text Box 21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64" name="Text Box 12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6" name="Text Box 22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7" name="Text Box 23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8" name="Text Box 28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69" name="Text Box 29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2" name="Text Box 28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3" name="Text Box 29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4" name="Text Box 22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5" name="Text Box 23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80" name="Text Box 13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81" name="Text Box 16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4" name="Text Box 22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5" name="Text Box 23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6" name="Text Box 28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7" name="Text Box 29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0" name="Text Box 28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1" name="Text Box 29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2" name="Text Box 22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3" name="Text Box 23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4" name="Text Box 28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595" name="Text Box 29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97" name="Text Box 1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599" name="Text Box 16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00" name="Text Box 12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01" name="Text Box 12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2" name="Text Box 22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3" name="Text Box 23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4" name="Text Box 28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5" name="Text Box 29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6" name="Text Box 22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7" name="Text Box 23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8" name="Text Box 28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09" name="Text Box 29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10" name="Text Box 22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11" name="Text Box 23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12" name="Text Box 28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13" name="Text Box 29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6" name="Text Box 13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8" name="Text Box 12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19" name="Text Box 12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0" name="Text Box 22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1" name="Text Box 23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2" name="Text Box 28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3" name="Text Box 29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4" name="Text Box 22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5" name="Text Box 23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6" name="Text Box 28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7" name="Text Box 29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8" name="Text Box 22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29" name="Text Box 23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30" name="Text Box 28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19050</xdr:rowOff>
    </xdr:from>
    <xdr:to>
      <xdr:col>14</xdr:col>
      <xdr:colOff>0</xdr:colOff>
      <xdr:row>3</xdr:row>
      <xdr:rowOff>257175</xdr:rowOff>
    </xdr:to>
    <xdr:sp macro="" textlink="">
      <xdr:nvSpPr>
        <xdr:cNvPr id="631" name="Text Box 29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 txBox="1">
          <a:spLocks noChangeArrowheads="1"/>
        </xdr:cNvSpPr>
      </xdr:nvSpPr>
      <xdr:spPr bwMode="auto">
        <a:xfrm>
          <a:off x="120872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3" name="Text Box 16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5" name="Text Box 16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6" name="Text Box 12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14</xdr:col>
      <xdr:colOff>0</xdr:colOff>
      <xdr:row>3</xdr:row>
      <xdr:rowOff>10737</xdr:rowOff>
    </xdr:from>
    <xdr:to>
      <xdr:col>14</xdr:col>
      <xdr:colOff>0</xdr:colOff>
      <xdr:row>3</xdr:row>
      <xdr:rowOff>181184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 txBox="1">
          <a:spLocks noChangeArrowheads="1"/>
        </xdr:cNvSpPr>
      </xdr:nvSpPr>
      <xdr:spPr bwMode="auto">
        <a:xfrm>
          <a:off x="120872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6" name="Text Box 10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55" name="Text Box 21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4" name="Text Box 10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6" name="Text Box 14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8" name="Text Box 16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69" name="Text Box 17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70" name="Text Box 18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72" name="Text Box 20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73" name="Text Box 21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74" name="Text Box 20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675" name="Text Box 21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3" name="Text Box 10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685" name="Text Box 12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6" name="Text Box 14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8" name="Text Box 16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09" name="Text Box 17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0" name="Text Box 18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12" name="Text Box 20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13" name="Text Box 21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7" name="Text Box 17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8" name="Text Box 18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19050</xdr:rowOff>
    </xdr:from>
    <xdr:to>
      <xdr:col>10</xdr:col>
      <xdr:colOff>0</xdr:colOff>
      <xdr:row>3</xdr:row>
      <xdr:rowOff>257175</xdr:rowOff>
    </xdr:to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SpPr txBox="1">
          <a:spLocks noChangeArrowheads="1"/>
        </xdr:cNvSpPr>
      </xdr:nvSpPr>
      <xdr:spPr bwMode="auto">
        <a:xfrm>
          <a:off x="91535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30" name="Text Box 20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31" name="Text Box 21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32" name="Text Box 20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33" name="Text Box 21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1" name="Text Box 1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43" name="Text Box 1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51" name="Text Box 1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10</xdr:col>
      <xdr:colOff>0</xdr:colOff>
      <xdr:row>3</xdr:row>
      <xdr:rowOff>10737</xdr:rowOff>
    </xdr:from>
    <xdr:to>
      <xdr:col>10</xdr:col>
      <xdr:colOff>0</xdr:colOff>
      <xdr:row>3</xdr:row>
      <xdr:rowOff>181184</xdr:rowOff>
    </xdr:to>
    <xdr:sp macro="" textlink="">
      <xdr:nvSpPr>
        <xdr:cNvPr id="752" name="Text Box 1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SpPr txBox="1">
          <a:spLocks noChangeArrowheads="1"/>
        </xdr:cNvSpPr>
      </xdr:nvSpPr>
      <xdr:spPr bwMode="auto">
        <a:xfrm>
          <a:off x="91535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53" name="Text Box 1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4" name="Text Box 22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5" name="Text Box 23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6" name="Text Box 28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7" name="Text Box 29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8" name="Text Box 22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59" name="Text Box 23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0" name="Text Box 28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1" name="Text Box 29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2" name="Text Box 22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3" name="Text Box 23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4" name="Text Box 28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65" name="Text Box 29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66" name="Text Box 13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67" name="Text Box 1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68" name="Text Box 13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70" name="Text Box 12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71" name="Text Box 12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2" name="Text Box 22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3" name="Text Box 23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4" name="Text Box 28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5" name="Text Box 29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6" name="Text Box 22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7" name="Text Box 23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8" name="Text Box 28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79" name="Text Box 29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80" name="Text Box 22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81" name="Text Box 23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82" name="Text Box 28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83" name="Text Box 29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4" name="Text Box 1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5" name="Text Box 16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6" name="Text Box 13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8" name="Text Box 12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789" name="Text Box 12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1" name="Text Box 23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2" name="Text Box 28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3" name="Text Box 29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5" name="Text Box 23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6" name="Text Box 28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7" name="Text Box 29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8" name="Text Box 22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799" name="Text Box 23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00" name="Text Box 28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01" name="Text Box 29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2" name="Text Box 13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4" name="Text Box 1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6" name="Text Box 12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07" name="Text Box 12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08" name="Text Box 22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09" name="Text Box 23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0" name="Text Box 28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1" name="Text Box 29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2" name="Text Box 22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3" name="Text Box 23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4" name="Text Box 28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5" name="Text Box 29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6" name="Text Box 22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7" name="Text Box 23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8" name="Text Box 28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19050</xdr:rowOff>
    </xdr:from>
    <xdr:to>
      <xdr:col>11</xdr:col>
      <xdr:colOff>0</xdr:colOff>
      <xdr:row>3</xdr:row>
      <xdr:rowOff>257175</xdr:rowOff>
    </xdr:to>
    <xdr:sp macro="" textlink="">
      <xdr:nvSpPr>
        <xdr:cNvPr id="819" name="Text Box 29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SpPr txBox="1">
          <a:spLocks noChangeArrowheads="1"/>
        </xdr:cNvSpPr>
      </xdr:nvSpPr>
      <xdr:spPr bwMode="auto">
        <a:xfrm>
          <a:off x="988695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0" name="Text Box 13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1" name="Text Box 16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2" name="Text Box 13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3" name="Text Box 16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4" name="Text Box 12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11</xdr:col>
      <xdr:colOff>0</xdr:colOff>
      <xdr:row>3</xdr:row>
      <xdr:rowOff>10737</xdr:rowOff>
    </xdr:from>
    <xdr:to>
      <xdr:col>11</xdr:col>
      <xdr:colOff>0</xdr:colOff>
      <xdr:row>3</xdr:row>
      <xdr:rowOff>181184</xdr:rowOff>
    </xdr:to>
    <xdr:sp macro="" textlink="">
      <xdr:nvSpPr>
        <xdr:cNvPr id="825" name="Text Box 12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 txBox="1">
          <a:spLocks noChangeArrowheads="1"/>
        </xdr:cNvSpPr>
      </xdr:nvSpPr>
      <xdr:spPr bwMode="auto">
        <a:xfrm>
          <a:off x="988695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26" name="Text Box 20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27" name="Text Box 21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0" name="Text Box 20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1" name="Text Box 21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32" name="Text Box 12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33" name="Text Box 1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5" name="Text Box 21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8" name="Text Box 20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39" name="Text Box 21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40" name="Text Box 12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41" name="Text Box 12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2" name="Text Box 22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3" name="Text Box 23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6" name="Text Box 22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7" name="Text Box 23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8" name="Text Box 28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49" name="Text Box 29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50" name="Text Box 22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51" name="Text Box 23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52" name="Text Box 28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53" name="Text Box 29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5" name="Text Box 16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6" name="Text Box 13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8" name="Text Box 12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59" name="Text Box 12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1" name="Text Box 23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2" name="Text Box 28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3" name="Text Box 29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4" name="Text Box 22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5" name="Text Box 23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6" name="Text Box 28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7" name="Text Box 29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8" name="Text Box 22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69" name="Text Box 23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70" name="Text Box 28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71" name="Text Box 29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2" name="Text Box 13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3" name="Text Box 16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4" name="Text Box 1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5" name="Text Box 16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6" name="Text Box 12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79" name="Text Box 23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0" name="Text Box 28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1" name="Text Box 29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4" name="Text Box 28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5" name="Text Box 29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0" name="Text Box 13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1" name="Text Box 16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2" name="Text Box 13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4" name="Text Box 12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895" name="Text Box 12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96" name="Text Box 22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97" name="Text Box 23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98" name="Text Box 28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899" name="Text Box 29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0" name="Text Box 22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1" name="Text Box 23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2" name="Text Box 28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3" name="Text Box 29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4" name="Text Box 22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5" name="Text Box 23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6" name="Text Box 28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19050</xdr:rowOff>
    </xdr:from>
    <xdr:to>
      <xdr:col>8</xdr:col>
      <xdr:colOff>0</xdr:colOff>
      <xdr:row>3</xdr:row>
      <xdr:rowOff>257175</xdr:rowOff>
    </xdr:to>
    <xdr:sp macro="" textlink="">
      <xdr:nvSpPr>
        <xdr:cNvPr id="907" name="Text Box 29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SpPr txBox="1">
          <a:spLocks noChangeArrowheads="1"/>
        </xdr:cNvSpPr>
      </xdr:nvSpPr>
      <xdr:spPr bwMode="auto">
        <a:xfrm>
          <a:off x="76866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08" name="Text Box 13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09" name="Text Box 16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10" name="Text Box 13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11" name="Text Box 16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12" name="Text Box 12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3</xdr:row>
      <xdr:rowOff>10737</xdr:rowOff>
    </xdr:from>
    <xdr:to>
      <xdr:col>8</xdr:col>
      <xdr:colOff>0</xdr:colOff>
      <xdr:row>3</xdr:row>
      <xdr:rowOff>181184</xdr:rowOff>
    </xdr:to>
    <xdr:sp macro="" textlink="">
      <xdr:nvSpPr>
        <xdr:cNvPr id="913" name="Text Box 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SpPr txBox="1">
          <a:spLocks noChangeArrowheads="1"/>
        </xdr:cNvSpPr>
      </xdr:nvSpPr>
      <xdr:spPr bwMode="auto">
        <a:xfrm>
          <a:off x="76866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7" name="Text Box 5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2" name="Text Box 10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3" name="Text Box 11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4" name="Text Box 14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6" name="Text Box 16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7" name="Text Box 17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8" name="Text Box 18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30" name="Text Box 20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31" name="Text Box 21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7" name="Text Box 7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0" name="Text Box 10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1" name="Text Box 11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50" name="Text Box 20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51" name="Text Box 21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7" name="Text Box 7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59" name="Text Box 10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961" name="Text Box 12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69" name="Text Box 10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970" name="Text Box 11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79" name="Text Box 9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0" name="Text Box 10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2" name="Text Box 14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4" name="Text Box 16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5" name="Text Box 17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6" name="Text Box 18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88" name="Text Box 20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989" name="Text Box 21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8" name="Text Box 10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999" name="Text Box 11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0" name="Text Box 14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2" name="Text Box 16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3" name="Text Box 17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4" name="Text Box 18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4</xdr:col>
      <xdr:colOff>0</xdr:colOff>
      <xdr:row>3</xdr:row>
      <xdr:rowOff>257175</xdr:rowOff>
    </xdr:to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SpPr txBox="1">
          <a:spLocks noChangeArrowheads="1"/>
        </xdr:cNvSpPr>
      </xdr:nvSpPr>
      <xdr:spPr bwMode="auto">
        <a:xfrm>
          <a:off x="475297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06" name="Text Box 20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07" name="Text Box 21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08" name="Text Box 20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09" name="Text Box 21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7" name="Text Box 10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18" name="Text Box 11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19" name="Text Box 12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3</xdr:row>
      <xdr:rowOff>10737</xdr:rowOff>
    </xdr:from>
    <xdr:to>
      <xdr:col>4</xdr:col>
      <xdr:colOff>0</xdr:colOff>
      <xdr:row>3</xdr:row>
      <xdr:rowOff>181184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SpPr txBox="1">
          <a:spLocks noChangeArrowheads="1"/>
        </xdr:cNvSpPr>
      </xdr:nvSpPr>
      <xdr:spPr bwMode="auto">
        <a:xfrm>
          <a:off x="475297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0" name="Text Box 22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1" name="Text Box 23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2" name="Text Box 28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3" name="Text Box 29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5" name="Text Box 23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6" name="Text Box 28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7" name="Text Box 29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8" name="Text Box 22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39" name="Text Box 23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40" name="Text Box 28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41" name="Text Box 29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2" name="Text Box 13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3" name="Text Box 16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4" name="Text Box 1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6" name="Text Box 12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47" name="Text Box 12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48" name="Text Box 22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49" name="Text Box 23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0" name="Text Box 28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1" name="Text Box 29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2" name="Text Box 22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3" name="Text Box 23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4" name="Text Box 28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5" name="Text Box 29">
          <a:extLst>
            <a:ext uri="{FF2B5EF4-FFF2-40B4-BE49-F238E27FC236}">
              <a16:creationId xmlns:a16="http://schemas.microsoft.com/office/drawing/2014/main" id="{00000000-0008-0000-0C00-00001F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00000000-0008-0000-0C00-000020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7" name="Text Box 23">
          <a:extLst>
            <a:ext uri="{FF2B5EF4-FFF2-40B4-BE49-F238E27FC236}">
              <a16:creationId xmlns:a16="http://schemas.microsoft.com/office/drawing/2014/main" id="{00000000-0008-0000-0C00-000021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8" name="Text Box 28">
          <a:extLst>
            <a:ext uri="{FF2B5EF4-FFF2-40B4-BE49-F238E27FC236}">
              <a16:creationId xmlns:a16="http://schemas.microsoft.com/office/drawing/2014/main" id="{00000000-0008-0000-0C00-000022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59" name="Text Box 29">
          <a:extLst>
            <a:ext uri="{FF2B5EF4-FFF2-40B4-BE49-F238E27FC236}">
              <a16:creationId xmlns:a16="http://schemas.microsoft.com/office/drawing/2014/main" id="{00000000-0008-0000-0C00-000023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0" name="Text Box 13">
          <a:extLst>
            <a:ext uri="{FF2B5EF4-FFF2-40B4-BE49-F238E27FC236}">
              <a16:creationId xmlns:a16="http://schemas.microsoft.com/office/drawing/2014/main" id="{00000000-0008-0000-0C00-000024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00000000-0008-0000-0C00-000025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2" name="Text Box 13">
          <a:extLst>
            <a:ext uri="{FF2B5EF4-FFF2-40B4-BE49-F238E27FC236}">
              <a16:creationId xmlns:a16="http://schemas.microsoft.com/office/drawing/2014/main" id="{00000000-0008-0000-0C00-000026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3" name="Text Box 16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4" name="Text Box 12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65" name="Text Box 12">
          <a:extLst>
            <a:ext uri="{FF2B5EF4-FFF2-40B4-BE49-F238E27FC236}">
              <a16:creationId xmlns:a16="http://schemas.microsoft.com/office/drawing/2014/main" id="{00000000-0008-0000-0C00-000029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66" name="Text Box 22">
          <a:extLst>
            <a:ext uri="{FF2B5EF4-FFF2-40B4-BE49-F238E27FC236}">
              <a16:creationId xmlns:a16="http://schemas.microsoft.com/office/drawing/2014/main" id="{00000000-0008-0000-0C00-00002A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67" name="Text Box 23">
          <a:extLst>
            <a:ext uri="{FF2B5EF4-FFF2-40B4-BE49-F238E27FC236}">
              <a16:creationId xmlns:a16="http://schemas.microsoft.com/office/drawing/2014/main" id="{00000000-0008-0000-0C00-00002B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68" name="Text Box 28">
          <a:extLst>
            <a:ext uri="{FF2B5EF4-FFF2-40B4-BE49-F238E27FC236}">
              <a16:creationId xmlns:a16="http://schemas.microsoft.com/office/drawing/2014/main" id="{00000000-0008-0000-0C00-00002C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69" name="Text Box 29">
          <a:extLst>
            <a:ext uri="{FF2B5EF4-FFF2-40B4-BE49-F238E27FC236}">
              <a16:creationId xmlns:a16="http://schemas.microsoft.com/office/drawing/2014/main" id="{00000000-0008-0000-0C00-00002D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00000000-0008-0000-0C00-00002E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1" name="Text Box 23">
          <a:extLst>
            <a:ext uri="{FF2B5EF4-FFF2-40B4-BE49-F238E27FC236}">
              <a16:creationId xmlns:a16="http://schemas.microsoft.com/office/drawing/2014/main" id="{00000000-0008-0000-0C00-00002F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2" name="Text Box 28">
          <a:extLst>
            <a:ext uri="{FF2B5EF4-FFF2-40B4-BE49-F238E27FC236}">
              <a16:creationId xmlns:a16="http://schemas.microsoft.com/office/drawing/2014/main" id="{00000000-0008-0000-0C00-000030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3" name="Text Box 29">
          <a:extLst>
            <a:ext uri="{FF2B5EF4-FFF2-40B4-BE49-F238E27FC236}">
              <a16:creationId xmlns:a16="http://schemas.microsoft.com/office/drawing/2014/main" id="{00000000-0008-0000-0C00-000031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5" name="Text Box 23">
          <a:extLst>
            <a:ext uri="{FF2B5EF4-FFF2-40B4-BE49-F238E27FC236}">
              <a16:creationId xmlns:a16="http://schemas.microsoft.com/office/drawing/2014/main" id="{00000000-0008-0000-0C00-000033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6" name="Text Box 28">
          <a:extLst>
            <a:ext uri="{FF2B5EF4-FFF2-40B4-BE49-F238E27FC236}">
              <a16:creationId xmlns:a16="http://schemas.microsoft.com/office/drawing/2014/main" id="{00000000-0008-0000-0C00-000034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77" name="Text Box 29">
          <a:extLst>
            <a:ext uri="{FF2B5EF4-FFF2-40B4-BE49-F238E27FC236}">
              <a16:creationId xmlns:a16="http://schemas.microsoft.com/office/drawing/2014/main" id="{00000000-0008-0000-0C00-000035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78" name="Text Box 13">
          <a:extLst>
            <a:ext uri="{FF2B5EF4-FFF2-40B4-BE49-F238E27FC236}">
              <a16:creationId xmlns:a16="http://schemas.microsoft.com/office/drawing/2014/main" id="{00000000-0008-0000-0C00-000036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00000000-0008-0000-0C00-000037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80" name="Text Box 13">
          <a:extLst>
            <a:ext uri="{FF2B5EF4-FFF2-40B4-BE49-F238E27FC236}">
              <a16:creationId xmlns:a16="http://schemas.microsoft.com/office/drawing/2014/main" id="{00000000-0008-0000-0C00-000038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81" name="Text Box 16">
          <a:extLst>
            <a:ext uri="{FF2B5EF4-FFF2-40B4-BE49-F238E27FC236}">
              <a16:creationId xmlns:a16="http://schemas.microsoft.com/office/drawing/2014/main" id="{00000000-0008-0000-0C00-000039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82" name="Text Box 12">
          <a:extLst>
            <a:ext uri="{FF2B5EF4-FFF2-40B4-BE49-F238E27FC236}">
              <a16:creationId xmlns:a16="http://schemas.microsoft.com/office/drawing/2014/main" id="{00000000-0008-0000-0C00-00003A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83" name="Text Box 12">
          <a:extLst>
            <a:ext uri="{FF2B5EF4-FFF2-40B4-BE49-F238E27FC236}">
              <a16:creationId xmlns:a16="http://schemas.microsoft.com/office/drawing/2014/main" id="{00000000-0008-0000-0C00-00003B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4" name="Text Box 22">
          <a:extLst>
            <a:ext uri="{FF2B5EF4-FFF2-40B4-BE49-F238E27FC236}">
              <a16:creationId xmlns:a16="http://schemas.microsoft.com/office/drawing/2014/main" id="{00000000-0008-0000-0C00-00003C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5" name="Text Box 23">
          <a:extLst>
            <a:ext uri="{FF2B5EF4-FFF2-40B4-BE49-F238E27FC236}">
              <a16:creationId xmlns:a16="http://schemas.microsoft.com/office/drawing/2014/main" id="{00000000-0008-0000-0C00-00003D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6" name="Text Box 28">
          <a:extLst>
            <a:ext uri="{FF2B5EF4-FFF2-40B4-BE49-F238E27FC236}">
              <a16:creationId xmlns:a16="http://schemas.microsoft.com/office/drawing/2014/main" id="{00000000-0008-0000-0C00-00003E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7" name="Text Box 29">
          <a:extLst>
            <a:ext uri="{FF2B5EF4-FFF2-40B4-BE49-F238E27FC236}">
              <a16:creationId xmlns:a16="http://schemas.microsoft.com/office/drawing/2014/main" id="{00000000-0008-0000-0C00-00003F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8" name="Text Box 22">
          <a:extLst>
            <a:ext uri="{FF2B5EF4-FFF2-40B4-BE49-F238E27FC236}">
              <a16:creationId xmlns:a16="http://schemas.microsoft.com/office/drawing/2014/main" id="{00000000-0008-0000-0C00-000040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89" name="Text Box 23">
          <a:extLst>
            <a:ext uri="{FF2B5EF4-FFF2-40B4-BE49-F238E27FC236}">
              <a16:creationId xmlns:a16="http://schemas.microsoft.com/office/drawing/2014/main" id="{00000000-0008-0000-0C00-000041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0" name="Text Box 28">
          <a:extLst>
            <a:ext uri="{FF2B5EF4-FFF2-40B4-BE49-F238E27FC236}">
              <a16:creationId xmlns:a16="http://schemas.microsoft.com/office/drawing/2014/main" id="{00000000-0008-0000-0C00-000042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1" name="Text Box 29">
          <a:extLst>
            <a:ext uri="{FF2B5EF4-FFF2-40B4-BE49-F238E27FC236}">
              <a16:creationId xmlns:a16="http://schemas.microsoft.com/office/drawing/2014/main" id="{00000000-0008-0000-0C00-000043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00000000-0008-0000-0C00-000044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3" name="Text Box 23">
          <a:extLst>
            <a:ext uri="{FF2B5EF4-FFF2-40B4-BE49-F238E27FC236}">
              <a16:creationId xmlns:a16="http://schemas.microsoft.com/office/drawing/2014/main" id="{00000000-0008-0000-0C00-000045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4" name="Text Box 28">
          <a:extLst>
            <a:ext uri="{FF2B5EF4-FFF2-40B4-BE49-F238E27FC236}">
              <a16:creationId xmlns:a16="http://schemas.microsoft.com/office/drawing/2014/main" id="{00000000-0008-0000-0C00-000046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0</xdr:colOff>
      <xdr:row>3</xdr:row>
      <xdr:rowOff>257175</xdr:rowOff>
    </xdr:to>
    <xdr:sp macro="" textlink="">
      <xdr:nvSpPr>
        <xdr:cNvPr id="1095" name="Text Box 29">
          <a:extLst>
            <a:ext uri="{FF2B5EF4-FFF2-40B4-BE49-F238E27FC236}">
              <a16:creationId xmlns:a16="http://schemas.microsoft.com/office/drawing/2014/main" id="{00000000-0008-0000-0C00-000047040000}"/>
            </a:ext>
          </a:extLst>
        </xdr:cNvPr>
        <xdr:cNvSpPr txBox="1">
          <a:spLocks noChangeArrowheads="1"/>
        </xdr:cNvSpPr>
      </xdr:nvSpPr>
      <xdr:spPr bwMode="auto">
        <a:xfrm>
          <a:off x="5486400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96" name="Text Box 13">
          <a:extLst>
            <a:ext uri="{FF2B5EF4-FFF2-40B4-BE49-F238E27FC236}">
              <a16:creationId xmlns:a16="http://schemas.microsoft.com/office/drawing/2014/main" id="{00000000-0008-0000-0C00-000048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C00-000049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98" name="Text Box 13">
          <a:extLst>
            <a:ext uri="{FF2B5EF4-FFF2-40B4-BE49-F238E27FC236}">
              <a16:creationId xmlns:a16="http://schemas.microsoft.com/office/drawing/2014/main" id="{00000000-0008-0000-0C00-00004A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099" name="Text Box 16">
          <a:extLst>
            <a:ext uri="{FF2B5EF4-FFF2-40B4-BE49-F238E27FC236}">
              <a16:creationId xmlns:a16="http://schemas.microsoft.com/office/drawing/2014/main" id="{00000000-0008-0000-0C00-00004B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00" name="Text Box 12">
          <a:extLst>
            <a:ext uri="{FF2B5EF4-FFF2-40B4-BE49-F238E27FC236}">
              <a16:creationId xmlns:a16="http://schemas.microsoft.com/office/drawing/2014/main" id="{00000000-0008-0000-0C00-00004C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3</xdr:row>
      <xdr:rowOff>10737</xdr:rowOff>
    </xdr:from>
    <xdr:to>
      <xdr:col>5</xdr:col>
      <xdr:colOff>0</xdr:colOff>
      <xdr:row>3</xdr:row>
      <xdr:rowOff>181184</xdr:rowOff>
    </xdr:to>
    <xdr:sp macro="" textlink="">
      <xdr:nvSpPr>
        <xdr:cNvPr id="1101" name="Text Box 12">
          <a:extLst>
            <a:ext uri="{FF2B5EF4-FFF2-40B4-BE49-F238E27FC236}">
              <a16:creationId xmlns:a16="http://schemas.microsoft.com/office/drawing/2014/main" id="{00000000-0008-0000-0C00-00004D040000}"/>
            </a:ext>
          </a:extLst>
        </xdr:cNvPr>
        <xdr:cNvSpPr txBox="1">
          <a:spLocks noChangeArrowheads="1"/>
        </xdr:cNvSpPr>
      </xdr:nvSpPr>
      <xdr:spPr bwMode="auto">
        <a:xfrm>
          <a:off x="5486400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2" name="Text Box 20">
          <a:extLst>
            <a:ext uri="{FF2B5EF4-FFF2-40B4-BE49-F238E27FC236}">
              <a16:creationId xmlns:a16="http://schemas.microsoft.com/office/drawing/2014/main" id="{00000000-0008-0000-0C00-00004E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3" name="Text Box 21">
          <a:extLst>
            <a:ext uri="{FF2B5EF4-FFF2-40B4-BE49-F238E27FC236}">
              <a16:creationId xmlns:a16="http://schemas.microsoft.com/office/drawing/2014/main" id="{00000000-0008-0000-0C00-00004F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4" name="Text Box 20">
          <a:extLst>
            <a:ext uri="{FF2B5EF4-FFF2-40B4-BE49-F238E27FC236}">
              <a16:creationId xmlns:a16="http://schemas.microsoft.com/office/drawing/2014/main" id="{00000000-0008-0000-0C00-000050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5" name="Text Box 21">
          <a:extLst>
            <a:ext uri="{FF2B5EF4-FFF2-40B4-BE49-F238E27FC236}">
              <a16:creationId xmlns:a16="http://schemas.microsoft.com/office/drawing/2014/main" id="{00000000-0008-0000-0C00-000051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6" name="Text Box 20">
          <a:extLst>
            <a:ext uri="{FF2B5EF4-FFF2-40B4-BE49-F238E27FC236}">
              <a16:creationId xmlns:a16="http://schemas.microsoft.com/office/drawing/2014/main" id="{00000000-0008-0000-0C00-000052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07" name="Text Box 21">
          <a:extLst>
            <a:ext uri="{FF2B5EF4-FFF2-40B4-BE49-F238E27FC236}">
              <a16:creationId xmlns:a16="http://schemas.microsoft.com/office/drawing/2014/main" id="{00000000-0008-0000-0C00-000053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08" name="Text Box 12">
          <a:extLst>
            <a:ext uri="{FF2B5EF4-FFF2-40B4-BE49-F238E27FC236}">
              <a16:creationId xmlns:a16="http://schemas.microsoft.com/office/drawing/2014/main" id="{00000000-0008-0000-0C00-000054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C00-000055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0" name="Text Box 20">
          <a:extLst>
            <a:ext uri="{FF2B5EF4-FFF2-40B4-BE49-F238E27FC236}">
              <a16:creationId xmlns:a16="http://schemas.microsoft.com/office/drawing/2014/main" id="{00000000-0008-0000-0C00-000056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1" name="Text Box 21">
          <a:extLst>
            <a:ext uri="{FF2B5EF4-FFF2-40B4-BE49-F238E27FC236}">
              <a16:creationId xmlns:a16="http://schemas.microsoft.com/office/drawing/2014/main" id="{00000000-0008-0000-0C00-000057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2" name="Text Box 20">
          <a:extLst>
            <a:ext uri="{FF2B5EF4-FFF2-40B4-BE49-F238E27FC236}">
              <a16:creationId xmlns:a16="http://schemas.microsoft.com/office/drawing/2014/main" id="{00000000-0008-0000-0C00-000058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3" name="Text Box 21">
          <a:extLst>
            <a:ext uri="{FF2B5EF4-FFF2-40B4-BE49-F238E27FC236}">
              <a16:creationId xmlns:a16="http://schemas.microsoft.com/office/drawing/2014/main" id="{00000000-0008-0000-0C00-000059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00000000-0008-0000-0C00-00005A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00000000-0008-0000-0C00-00005B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16" name="Text Box 12">
          <a:extLst>
            <a:ext uri="{FF2B5EF4-FFF2-40B4-BE49-F238E27FC236}">
              <a16:creationId xmlns:a16="http://schemas.microsoft.com/office/drawing/2014/main" id="{00000000-0008-0000-0C00-00005C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17" name="Text Box 12">
          <a:extLst>
            <a:ext uri="{FF2B5EF4-FFF2-40B4-BE49-F238E27FC236}">
              <a16:creationId xmlns:a16="http://schemas.microsoft.com/office/drawing/2014/main" id="{00000000-0008-0000-0C00-00005D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8" name="Text Box 22">
          <a:extLst>
            <a:ext uri="{FF2B5EF4-FFF2-40B4-BE49-F238E27FC236}">
              <a16:creationId xmlns:a16="http://schemas.microsoft.com/office/drawing/2014/main" id="{00000000-0008-0000-0C00-00005E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19" name="Text Box 23">
          <a:extLst>
            <a:ext uri="{FF2B5EF4-FFF2-40B4-BE49-F238E27FC236}">
              <a16:creationId xmlns:a16="http://schemas.microsoft.com/office/drawing/2014/main" id="{00000000-0008-0000-0C00-00005F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0" name="Text Box 28">
          <a:extLst>
            <a:ext uri="{FF2B5EF4-FFF2-40B4-BE49-F238E27FC236}">
              <a16:creationId xmlns:a16="http://schemas.microsoft.com/office/drawing/2014/main" id="{00000000-0008-0000-0C00-000060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1" name="Text Box 29">
          <a:extLst>
            <a:ext uri="{FF2B5EF4-FFF2-40B4-BE49-F238E27FC236}">
              <a16:creationId xmlns:a16="http://schemas.microsoft.com/office/drawing/2014/main" id="{00000000-0008-0000-0C00-000061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00000000-0008-0000-0C00-000062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00000000-0008-0000-0C00-000063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4" name="Text Box 28">
          <a:extLst>
            <a:ext uri="{FF2B5EF4-FFF2-40B4-BE49-F238E27FC236}">
              <a16:creationId xmlns:a16="http://schemas.microsoft.com/office/drawing/2014/main" id="{00000000-0008-0000-0C00-000064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5" name="Text Box 29">
          <a:extLst>
            <a:ext uri="{FF2B5EF4-FFF2-40B4-BE49-F238E27FC236}">
              <a16:creationId xmlns:a16="http://schemas.microsoft.com/office/drawing/2014/main" id="{00000000-0008-0000-0C00-000065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6" name="Text Box 22">
          <a:extLst>
            <a:ext uri="{FF2B5EF4-FFF2-40B4-BE49-F238E27FC236}">
              <a16:creationId xmlns:a16="http://schemas.microsoft.com/office/drawing/2014/main" id="{00000000-0008-0000-0C00-000066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7" name="Text Box 23">
          <a:extLst>
            <a:ext uri="{FF2B5EF4-FFF2-40B4-BE49-F238E27FC236}">
              <a16:creationId xmlns:a16="http://schemas.microsoft.com/office/drawing/2014/main" id="{00000000-0008-0000-0C00-000067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00000000-0008-0000-0C00-000068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00000000-0008-0000-0C00-000069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0000000-0008-0000-0C00-00006A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00000000-0008-0000-0C00-00006B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2" name="Text Box 13">
          <a:extLst>
            <a:ext uri="{FF2B5EF4-FFF2-40B4-BE49-F238E27FC236}">
              <a16:creationId xmlns:a16="http://schemas.microsoft.com/office/drawing/2014/main" id="{00000000-0008-0000-0C00-00006C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00000000-0008-0000-0C00-00006D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4" name="Text Box 12">
          <a:extLst>
            <a:ext uri="{FF2B5EF4-FFF2-40B4-BE49-F238E27FC236}">
              <a16:creationId xmlns:a16="http://schemas.microsoft.com/office/drawing/2014/main" id="{00000000-0008-0000-0C00-00006E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35" name="Text Box 12">
          <a:extLst>
            <a:ext uri="{FF2B5EF4-FFF2-40B4-BE49-F238E27FC236}">
              <a16:creationId xmlns:a16="http://schemas.microsoft.com/office/drawing/2014/main" id="{00000000-0008-0000-0C00-00006F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36" name="Text Box 22">
          <a:extLst>
            <a:ext uri="{FF2B5EF4-FFF2-40B4-BE49-F238E27FC236}">
              <a16:creationId xmlns:a16="http://schemas.microsoft.com/office/drawing/2014/main" id="{00000000-0008-0000-0C00-000070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37" name="Text Box 23">
          <a:extLst>
            <a:ext uri="{FF2B5EF4-FFF2-40B4-BE49-F238E27FC236}">
              <a16:creationId xmlns:a16="http://schemas.microsoft.com/office/drawing/2014/main" id="{00000000-0008-0000-0C00-000071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38" name="Text Box 28">
          <a:extLst>
            <a:ext uri="{FF2B5EF4-FFF2-40B4-BE49-F238E27FC236}">
              <a16:creationId xmlns:a16="http://schemas.microsoft.com/office/drawing/2014/main" id="{00000000-0008-0000-0C00-000072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39" name="Text Box 29">
          <a:extLst>
            <a:ext uri="{FF2B5EF4-FFF2-40B4-BE49-F238E27FC236}">
              <a16:creationId xmlns:a16="http://schemas.microsoft.com/office/drawing/2014/main" id="{00000000-0008-0000-0C00-000073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00000000-0008-0000-0C00-000074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1" name="Text Box 23">
          <a:extLst>
            <a:ext uri="{FF2B5EF4-FFF2-40B4-BE49-F238E27FC236}">
              <a16:creationId xmlns:a16="http://schemas.microsoft.com/office/drawing/2014/main" id="{00000000-0008-0000-0C00-000075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2" name="Text Box 28">
          <a:extLst>
            <a:ext uri="{FF2B5EF4-FFF2-40B4-BE49-F238E27FC236}">
              <a16:creationId xmlns:a16="http://schemas.microsoft.com/office/drawing/2014/main" id="{00000000-0008-0000-0C00-000076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3" name="Text Box 29">
          <a:extLst>
            <a:ext uri="{FF2B5EF4-FFF2-40B4-BE49-F238E27FC236}">
              <a16:creationId xmlns:a16="http://schemas.microsoft.com/office/drawing/2014/main" id="{00000000-0008-0000-0C00-000077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4" name="Text Box 22">
          <a:extLst>
            <a:ext uri="{FF2B5EF4-FFF2-40B4-BE49-F238E27FC236}">
              <a16:creationId xmlns:a16="http://schemas.microsoft.com/office/drawing/2014/main" id="{00000000-0008-0000-0C00-000078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5" name="Text Box 23">
          <a:extLst>
            <a:ext uri="{FF2B5EF4-FFF2-40B4-BE49-F238E27FC236}">
              <a16:creationId xmlns:a16="http://schemas.microsoft.com/office/drawing/2014/main" id="{00000000-0008-0000-0C00-000079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6" name="Text Box 28">
          <a:extLst>
            <a:ext uri="{FF2B5EF4-FFF2-40B4-BE49-F238E27FC236}">
              <a16:creationId xmlns:a16="http://schemas.microsoft.com/office/drawing/2014/main" id="{00000000-0008-0000-0C00-00007A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47" name="Text Box 29">
          <a:extLst>
            <a:ext uri="{FF2B5EF4-FFF2-40B4-BE49-F238E27FC236}">
              <a16:creationId xmlns:a16="http://schemas.microsoft.com/office/drawing/2014/main" id="{00000000-0008-0000-0C00-00007B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00000000-0008-0000-0C00-00007C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49" name="Text Box 16">
          <a:extLst>
            <a:ext uri="{FF2B5EF4-FFF2-40B4-BE49-F238E27FC236}">
              <a16:creationId xmlns:a16="http://schemas.microsoft.com/office/drawing/2014/main" id="{00000000-0008-0000-0C00-00007D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50" name="Text Box 13">
          <a:extLst>
            <a:ext uri="{FF2B5EF4-FFF2-40B4-BE49-F238E27FC236}">
              <a16:creationId xmlns:a16="http://schemas.microsoft.com/office/drawing/2014/main" id="{00000000-0008-0000-0C00-00007E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00000000-0008-0000-0C00-00007F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52" name="Text Box 12">
          <a:extLst>
            <a:ext uri="{FF2B5EF4-FFF2-40B4-BE49-F238E27FC236}">
              <a16:creationId xmlns:a16="http://schemas.microsoft.com/office/drawing/2014/main" id="{00000000-0008-0000-0C00-000080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00000000-0008-0000-0C00-000081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00000000-0008-0000-0C00-000082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5" name="Text Box 23">
          <a:extLst>
            <a:ext uri="{FF2B5EF4-FFF2-40B4-BE49-F238E27FC236}">
              <a16:creationId xmlns:a16="http://schemas.microsoft.com/office/drawing/2014/main" id="{00000000-0008-0000-0C00-000083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00000000-0008-0000-0C00-000084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00000000-0008-0000-0C00-000085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00000000-0008-0000-0C00-000086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59" name="Text Box 23">
          <a:extLst>
            <a:ext uri="{FF2B5EF4-FFF2-40B4-BE49-F238E27FC236}">
              <a16:creationId xmlns:a16="http://schemas.microsoft.com/office/drawing/2014/main" id="{00000000-0008-0000-0C00-000087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0" name="Text Box 28">
          <a:extLst>
            <a:ext uri="{FF2B5EF4-FFF2-40B4-BE49-F238E27FC236}">
              <a16:creationId xmlns:a16="http://schemas.microsoft.com/office/drawing/2014/main" id="{00000000-0008-0000-0C00-000088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1" name="Text Box 29">
          <a:extLst>
            <a:ext uri="{FF2B5EF4-FFF2-40B4-BE49-F238E27FC236}">
              <a16:creationId xmlns:a16="http://schemas.microsoft.com/office/drawing/2014/main" id="{00000000-0008-0000-0C00-000089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2" name="Text Box 22">
          <a:extLst>
            <a:ext uri="{FF2B5EF4-FFF2-40B4-BE49-F238E27FC236}">
              <a16:creationId xmlns:a16="http://schemas.microsoft.com/office/drawing/2014/main" id="{00000000-0008-0000-0C00-00008A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3" name="Text Box 23">
          <a:extLst>
            <a:ext uri="{FF2B5EF4-FFF2-40B4-BE49-F238E27FC236}">
              <a16:creationId xmlns:a16="http://schemas.microsoft.com/office/drawing/2014/main" id="{00000000-0008-0000-0C00-00008B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4" name="Text Box 28">
          <a:extLst>
            <a:ext uri="{FF2B5EF4-FFF2-40B4-BE49-F238E27FC236}">
              <a16:creationId xmlns:a16="http://schemas.microsoft.com/office/drawing/2014/main" id="{00000000-0008-0000-0C00-00008C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65" name="Text Box 29">
          <a:extLst>
            <a:ext uri="{FF2B5EF4-FFF2-40B4-BE49-F238E27FC236}">
              <a16:creationId xmlns:a16="http://schemas.microsoft.com/office/drawing/2014/main" id="{00000000-0008-0000-0C00-00008D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66" name="Text Box 13">
          <a:extLst>
            <a:ext uri="{FF2B5EF4-FFF2-40B4-BE49-F238E27FC236}">
              <a16:creationId xmlns:a16="http://schemas.microsoft.com/office/drawing/2014/main" id="{00000000-0008-0000-0C00-00008E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67" name="Text Box 16">
          <a:extLst>
            <a:ext uri="{FF2B5EF4-FFF2-40B4-BE49-F238E27FC236}">
              <a16:creationId xmlns:a16="http://schemas.microsoft.com/office/drawing/2014/main" id="{00000000-0008-0000-0C00-00008F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68" name="Text Box 13">
          <a:extLst>
            <a:ext uri="{FF2B5EF4-FFF2-40B4-BE49-F238E27FC236}">
              <a16:creationId xmlns:a16="http://schemas.microsoft.com/office/drawing/2014/main" id="{00000000-0008-0000-0C00-000090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69" name="Text Box 16">
          <a:extLst>
            <a:ext uri="{FF2B5EF4-FFF2-40B4-BE49-F238E27FC236}">
              <a16:creationId xmlns:a16="http://schemas.microsoft.com/office/drawing/2014/main" id="{00000000-0008-0000-0C00-000091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70" name="Text Box 12">
          <a:extLst>
            <a:ext uri="{FF2B5EF4-FFF2-40B4-BE49-F238E27FC236}">
              <a16:creationId xmlns:a16="http://schemas.microsoft.com/office/drawing/2014/main" id="{00000000-0008-0000-0C00-000092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71" name="Text Box 12">
          <a:extLst>
            <a:ext uri="{FF2B5EF4-FFF2-40B4-BE49-F238E27FC236}">
              <a16:creationId xmlns:a16="http://schemas.microsoft.com/office/drawing/2014/main" id="{00000000-0008-0000-0C00-000093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2" name="Text Box 22">
          <a:extLst>
            <a:ext uri="{FF2B5EF4-FFF2-40B4-BE49-F238E27FC236}">
              <a16:creationId xmlns:a16="http://schemas.microsoft.com/office/drawing/2014/main" id="{00000000-0008-0000-0C00-000094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3" name="Text Box 23">
          <a:extLst>
            <a:ext uri="{FF2B5EF4-FFF2-40B4-BE49-F238E27FC236}">
              <a16:creationId xmlns:a16="http://schemas.microsoft.com/office/drawing/2014/main" id="{00000000-0008-0000-0C00-000095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4" name="Text Box 28">
          <a:extLst>
            <a:ext uri="{FF2B5EF4-FFF2-40B4-BE49-F238E27FC236}">
              <a16:creationId xmlns:a16="http://schemas.microsoft.com/office/drawing/2014/main" id="{00000000-0008-0000-0C00-000096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5" name="Text Box 29">
          <a:extLst>
            <a:ext uri="{FF2B5EF4-FFF2-40B4-BE49-F238E27FC236}">
              <a16:creationId xmlns:a16="http://schemas.microsoft.com/office/drawing/2014/main" id="{00000000-0008-0000-0C00-000097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6" name="Text Box 22">
          <a:extLst>
            <a:ext uri="{FF2B5EF4-FFF2-40B4-BE49-F238E27FC236}">
              <a16:creationId xmlns:a16="http://schemas.microsoft.com/office/drawing/2014/main" id="{00000000-0008-0000-0C00-000098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7" name="Text Box 23">
          <a:extLst>
            <a:ext uri="{FF2B5EF4-FFF2-40B4-BE49-F238E27FC236}">
              <a16:creationId xmlns:a16="http://schemas.microsoft.com/office/drawing/2014/main" id="{00000000-0008-0000-0C00-000099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8" name="Text Box 28">
          <a:extLst>
            <a:ext uri="{FF2B5EF4-FFF2-40B4-BE49-F238E27FC236}">
              <a16:creationId xmlns:a16="http://schemas.microsoft.com/office/drawing/2014/main" id="{00000000-0008-0000-0C00-00009A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79" name="Text Box 29">
          <a:extLst>
            <a:ext uri="{FF2B5EF4-FFF2-40B4-BE49-F238E27FC236}">
              <a16:creationId xmlns:a16="http://schemas.microsoft.com/office/drawing/2014/main" id="{00000000-0008-0000-0C00-00009B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80" name="Text Box 22">
          <a:extLst>
            <a:ext uri="{FF2B5EF4-FFF2-40B4-BE49-F238E27FC236}">
              <a16:creationId xmlns:a16="http://schemas.microsoft.com/office/drawing/2014/main" id="{00000000-0008-0000-0C00-00009C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81" name="Text Box 23">
          <a:extLst>
            <a:ext uri="{FF2B5EF4-FFF2-40B4-BE49-F238E27FC236}">
              <a16:creationId xmlns:a16="http://schemas.microsoft.com/office/drawing/2014/main" id="{00000000-0008-0000-0C00-00009D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82" name="Text Box 28">
          <a:extLst>
            <a:ext uri="{FF2B5EF4-FFF2-40B4-BE49-F238E27FC236}">
              <a16:creationId xmlns:a16="http://schemas.microsoft.com/office/drawing/2014/main" id="{00000000-0008-0000-0C00-00009E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0</xdr:colOff>
      <xdr:row>3</xdr:row>
      <xdr:rowOff>257175</xdr:rowOff>
    </xdr:to>
    <xdr:sp macro="" textlink="">
      <xdr:nvSpPr>
        <xdr:cNvPr id="1183" name="Text Box 29">
          <a:extLst>
            <a:ext uri="{FF2B5EF4-FFF2-40B4-BE49-F238E27FC236}">
              <a16:creationId xmlns:a16="http://schemas.microsoft.com/office/drawing/2014/main" id="{00000000-0008-0000-0C00-00009F040000}"/>
            </a:ext>
          </a:extLst>
        </xdr:cNvPr>
        <xdr:cNvSpPr txBox="1">
          <a:spLocks noChangeArrowheads="1"/>
        </xdr:cNvSpPr>
      </xdr:nvSpPr>
      <xdr:spPr bwMode="auto">
        <a:xfrm>
          <a:off x="3286125" y="9715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4" name="Text Box 13">
          <a:extLst>
            <a:ext uri="{FF2B5EF4-FFF2-40B4-BE49-F238E27FC236}">
              <a16:creationId xmlns:a16="http://schemas.microsoft.com/office/drawing/2014/main" id="{00000000-0008-0000-0C00-0000A0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5" name="Text Box 16">
          <a:extLst>
            <a:ext uri="{FF2B5EF4-FFF2-40B4-BE49-F238E27FC236}">
              <a16:creationId xmlns:a16="http://schemas.microsoft.com/office/drawing/2014/main" id="{00000000-0008-0000-0C00-0000A1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C00-0000A2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7" name="Text Box 16">
          <a:extLst>
            <a:ext uri="{FF2B5EF4-FFF2-40B4-BE49-F238E27FC236}">
              <a16:creationId xmlns:a16="http://schemas.microsoft.com/office/drawing/2014/main" id="{00000000-0008-0000-0C00-0000A3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8" name="Text Box 12">
          <a:extLst>
            <a:ext uri="{FF2B5EF4-FFF2-40B4-BE49-F238E27FC236}">
              <a16:creationId xmlns:a16="http://schemas.microsoft.com/office/drawing/2014/main" id="{00000000-0008-0000-0C00-0000A4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2</xdr:col>
      <xdr:colOff>0</xdr:colOff>
      <xdr:row>3</xdr:row>
      <xdr:rowOff>10737</xdr:rowOff>
    </xdr:from>
    <xdr:to>
      <xdr:col>2</xdr:col>
      <xdr:colOff>0</xdr:colOff>
      <xdr:row>3</xdr:row>
      <xdr:rowOff>181184</xdr:rowOff>
    </xdr:to>
    <xdr:sp macro="" textlink="">
      <xdr:nvSpPr>
        <xdr:cNvPr id="1189" name="Text Box 12">
          <a:extLst>
            <a:ext uri="{FF2B5EF4-FFF2-40B4-BE49-F238E27FC236}">
              <a16:creationId xmlns:a16="http://schemas.microsoft.com/office/drawing/2014/main" id="{00000000-0008-0000-0C00-0000A5040000}"/>
            </a:ext>
          </a:extLst>
        </xdr:cNvPr>
        <xdr:cNvSpPr txBox="1">
          <a:spLocks noChangeArrowheads="1"/>
        </xdr:cNvSpPr>
      </xdr:nvSpPr>
      <xdr:spPr bwMode="auto">
        <a:xfrm>
          <a:off x="3286125" y="963237"/>
          <a:ext cx="0" cy="17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466725</xdr:colOff>
      <xdr:row>17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/>
        </xdr:cNvSpPr>
      </xdr:nvSpPr>
      <xdr:spPr bwMode="auto">
        <a:xfrm>
          <a:off x="371475" y="5727700"/>
          <a:ext cx="9525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19050</xdr:rowOff>
    </xdr:from>
    <xdr:to>
      <xdr:col>9</xdr:col>
      <xdr:colOff>0</xdr:colOff>
      <xdr:row>7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6375400" y="76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年別</a:t>
          </a:r>
          <a:endParaRPr lang="zh-TW" altLang="en-US"/>
        </a:p>
      </xdr:txBody>
    </xdr:sp>
    <xdr:clientData/>
  </xdr:twoCellAnchor>
  <xdr:twoCellAnchor>
    <xdr:from>
      <xdr:col>1</xdr:col>
      <xdr:colOff>19050</xdr:colOff>
      <xdr:row>28</xdr:row>
      <xdr:rowOff>95250</xdr:rowOff>
    </xdr:from>
    <xdr:to>
      <xdr:col>1</xdr:col>
      <xdr:colOff>95250</xdr:colOff>
      <xdr:row>29</xdr:row>
      <xdr:rowOff>152400</xdr:rowOff>
    </xdr:to>
    <xdr:sp macro="" textlink="">
      <xdr:nvSpPr>
        <xdr:cNvPr id="3" name="AutoShape 47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/>
        </xdr:cNvSpPr>
      </xdr:nvSpPr>
      <xdr:spPr bwMode="auto">
        <a:xfrm>
          <a:off x="425450" y="6013450"/>
          <a:ext cx="76200" cy="247650"/>
        </a:xfrm>
        <a:prstGeom prst="leftBrace">
          <a:avLst>
            <a:gd name="adj1" fmla="val 441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10</xdr:row>
      <xdr:rowOff>85725</xdr:rowOff>
    </xdr:from>
    <xdr:to>
      <xdr:col>1</xdr:col>
      <xdr:colOff>95250</xdr:colOff>
      <xdr:row>11</xdr:row>
      <xdr:rowOff>123825</xdr:rowOff>
    </xdr:to>
    <xdr:sp macro="" textlink="">
      <xdr:nvSpPr>
        <xdr:cNvPr id="5" name="AutoShape 47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 bwMode="auto">
        <a:xfrm>
          <a:off x="425450" y="2955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14</xdr:row>
      <xdr:rowOff>85725</xdr:rowOff>
    </xdr:from>
    <xdr:to>
      <xdr:col>1</xdr:col>
      <xdr:colOff>95250</xdr:colOff>
      <xdr:row>15</xdr:row>
      <xdr:rowOff>123825</xdr:rowOff>
    </xdr:to>
    <xdr:sp macro="" textlink="">
      <xdr:nvSpPr>
        <xdr:cNvPr id="6" name="AutoShape 47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/>
        </xdr:cNvSpPr>
      </xdr:nvSpPr>
      <xdr:spPr bwMode="auto">
        <a:xfrm>
          <a:off x="425450" y="3717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85725</xdr:rowOff>
    </xdr:from>
    <xdr:to>
      <xdr:col>1</xdr:col>
      <xdr:colOff>95250</xdr:colOff>
      <xdr:row>17</xdr:row>
      <xdr:rowOff>123825</xdr:rowOff>
    </xdr:to>
    <xdr:sp macro="" textlink="">
      <xdr:nvSpPr>
        <xdr:cNvPr id="7" name="AutoShape 4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/>
        </xdr:cNvSpPr>
      </xdr:nvSpPr>
      <xdr:spPr bwMode="auto">
        <a:xfrm>
          <a:off x="425450" y="4098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18</xdr:row>
      <xdr:rowOff>85725</xdr:rowOff>
    </xdr:from>
    <xdr:to>
      <xdr:col>1</xdr:col>
      <xdr:colOff>95250</xdr:colOff>
      <xdr:row>19</xdr:row>
      <xdr:rowOff>123825</xdr:rowOff>
    </xdr:to>
    <xdr:sp macro="" textlink="">
      <xdr:nvSpPr>
        <xdr:cNvPr id="8" name="AutoShape 4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/>
        </xdr:cNvSpPr>
      </xdr:nvSpPr>
      <xdr:spPr bwMode="auto">
        <a:xfrm>
          <a:off x="425450" y="4479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85725</xdr:rowOff>
    </xdr:from>
    <xdr:to>
      <xdr:col>1</xdr:col>
      <xdr:colOff>95250</xdr:colOff>
      <xdr:row>21</xdr:row>
      <xdr:rowOff>123825</xdr:rowOff>
    </xdr:to>
    <xdr:sp macro="" textlink="">
      <xdr:nvSpPr>
        <xdr:cNvPr id="9" name="AutoShape 4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/>
        </xdr:cNvSpPr>
      </xdr:nvSpPr>
      <xdr:spPr bwMode="auto">
        <a:xfrm>
          <a:off x="425450" y="4860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22</xdr:row>
      <xdr:rowOff>85725</xdr:rowOff>
    </xdr:from>
    <xdr:to>
      <xdr:col>1</xdr:col>
      <xdr:colOff>95250</xdr:colOff>
      <xdr:row>23</xdr:row>
      <xdr:rowOff>123825</xdr:rowOff>
    </xdr:to>
    <xdr:sp macro="" textlink="">
      <xdr:nvSpPr>
        <xdr:cNvPr id="10" name="AutoShape 47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/>
        </xdr:cNvSpPr>
      </xdr:nvSpPr>
      <xdr:spPr bwMode="auto">
        <a:xfrm>
          <a:off x="425450" y="5241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19050</xdr:rowOff>
    </xdr:from>
    <xdr:to>
      <xdr:col>9</xdr:col>
      <xdr:colOff>0</xdr:colOff>
      <xdr:row>7</xdr:row>
      <xdr:rowOff>190500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6375400" y="76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年別</a:t>
          </a:r>
          <a:endParaRPr lang="zh-TW" altLang="en-US"/>
        </a:p>
      </xdr:txBody>
    </xdr:sp>
    <xdr:clientData/>
  </xdr:twoCellAnchor>
  <xdr:twoCellAnchor>
    <xdr:from>
      <xdr:col>1</xdr:col>
      <xdr:colOff>19050</xdr:colOff>
      <xdr:row>12</xdr:row>
      <xdr:rowOff>85725</xdr:rowOff>
    </xdr:from>
    <xdr:to>
      <xdr:col>1</xdr:col>
      <xdr:colOff>95250</xdr:colOff>
      <xdr:row>13</xdr:row>
      <xdr:rowOff>123825</xdr:rowOff>
    </xdr:to>
    <xdr:sp macro="" textlink="">
      <xdr:nvSpPr>
        <xdr:cNvPr id="12" name="AutoShape 47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/>
        </xdr:cNvSpPr>
      </xdr:nvSpPr>
      <xdr:spPr bwMode="auto">
        <a:xfrm>
          <a:off x="425450" y="3336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1</xdr:col>
      <xdr:colOff>19050</xdr:colOff>
      <xdr:row>24</xdr:row>
      <xdr:rowOff>85725</xdr:rowOff>
    </xdr:from>
    <xdr:to>
      <xdr:col>1</xdr:col>
      <xdr:colOff>95250</xdr:colOff>
      <xdr:row>25</xdr:row>
      <xdr:rowOff>123825</xdr:rowOff>
    </xdr:to>
    <xdr:sp macro="" textlink="">
      <xdr:nvSpPr>
        <xdr:cNvPr id="13" name="AutoShape 47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/>
        </xdr:cNvSpPr>
      </xdr:nvSpPr>
      <xdr:spPr bwMode="auto">
        <a:xfrm>
          <a:off x="425450" y="5622925"/>
          <a:ext cx="76200" cy="22860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26</xdr:row>
      <xdr:rowOff>95250</xdr:rowOff>
    </xdr:from>
    <xdr:to>
      <xdr:col>1</xdr:col>
      <xdr:colOff>95250</xdr:colOff>
      <xdr:row>27</xdr:row>
      <xdr:rowOff>152400</xdr:rowOff>
    </xdr:to>
    <xdr:sp macro="" textlink="">
      <xdr:nvSpPr>
        <xdr:cNvPr id="57" name="AutoShape 47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>
          <a:spLocks/>
        </xdr:cNvSpPr>
      </xdr:nvSpPr>
      <xdr:spPr bwMode="auto">
        <a:xfrm>
          <a:off x="844550" y="5759450"/>
          <a:ext cx="76200" cy="260350"/>
        </a:xfrm>
        <a:prstGeom prst="leftBrace">
          <a:avLst>
            <a:gd name="adj1" fmla="val 441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26</xdr:row>
      <xdr:rowOff>95250</xdr:rowOff>
    </xdr:from>
    <xdr:to>
      <xdr:col>1</xdr:col>
      <xdr:colOff>95250</xdr:colOff>
      <xdr:row>27</xdr:row>
      <xdr:rowOff>152400</xdr:rowOff>
    </xdr:to>
    <xdr:sp macro="" textlink="">
      <xdr:nvSpPr>
        <xdr:cNvPr id="58" name="AutoShape 4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>
          <a:spLocks/>
        </xdr:cNvSpPr>
      </xdr:nvSpPr>
      <xdr:spPr bwMode="auto">
        <a:xfrm>
          <a:off x="844550" y="5759450"/>
          <a:ext cx="76200" cy="260350"/>
        </a:xfrm>
        <a:prstGeom prst="leftBrace">
          <a:avLst>
            <a:gd name="adj1" fmla="val 441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" name="文字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無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期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徒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刑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" name="文字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二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" name="文字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二三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" name="文字 1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" name="文字 1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三五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" name="文字 1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五七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" name="文字 1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七十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" name="文字 16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逾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十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" name="文字 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無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期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徒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刑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1" name="文字 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二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" name="文字 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二三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" name="文字 11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" name="文字 12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三五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" name="文字 13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五七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" name="文字 14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七十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上滿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" name="文字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2374900" y="787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逾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十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</a:rPr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文字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無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期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徒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刑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3" name="文字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二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" name="文字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二三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5" name="文字 1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6" name="文字 1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三五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7" name="文字 13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五七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8" name="文字 1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七十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9" name="文字 16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逾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十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475211</xdr:colOff>
      <xdr:row>33</xdr:row>
      <xdr:rowOff>0</xdr:rowOff>
    </xdr:from>
    <xdr:to>
      <xdr:col>0</xdr:col>
      <xdr:colOff>1407559</xdr:colOff>
      <xdr:row>33</xdr:row>
      <xdr:rowOff>0</xdr:rowOff>
    </xdr:to>
    <xdr:sp macro="" textlink="">
      <xdr:nvSpPr>
        <xdr:cNvPr id="10" name="文字 42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399011" y="784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槍砲彈藥刀  械管制條例</a:t>
          </a:r>
          <a:endParaRPr lang="zh-TW" altLang="en-US"/>
        </a:p>
      </xdr:txBody>
    </xdr:sp>
    <xdr:clientData/>
  </xdr:twoCellAnchor>
  <xdr:twoCellAnchor>
    <xdr:from>
      <xdr:col>0</xdr:col>
      <xdr:colOff>484736</xdr:colOff>
      <xdr:row>33</xdr:row>
      <xdr:rowOff>0</xdr:rowOff>
    </xdr:from>
    <xdr:to>
      <xdr:col>0</xdr:col>
      <xdr:colOff>883808</xdr:colOff>
      <xdr:row>33</xdr:row>
      <xdr:rowOff>0</xdr:rowOff>
    </xdr:to>
    <xdr:sp macro="" textlink="">
      <xdr:nvSpPr>
        <xdr:cNvPr id="11" name="文字 51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395836" y="784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毒防品制危條害例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2" name="文字 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無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期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徒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刑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3" name="文字 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二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4" name="文字 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二三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5" name="文字 11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三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" name="文字 12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三五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" name="文字 13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五七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" name="文字 14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七十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年年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以未</a:t>
          </a:r>
        </a:p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上滿</a:t>
          </a:r>
          <a:endParaRPr lang="zh-TW" altLang="en-US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" name="文字 16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3149600" y="71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逾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十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五</a:t>
          </a:r>
        </a:p>
        <a:p>
          <a:pPr algn="di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華康中黑體"/>
              <a:ea typeface="華康中黑體"/>
            </a:rPr>
            <a:t>年</a:t>
          </a: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650875" y="889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650875" y="889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609600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/>
        </xdr:cNvSpPr>
      </xdr:nvSpPr>
      <xdr:spPr bwMode="auto">
        <a:xfrm>
          <a:off x="850900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593725" y="8890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546100" y="889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>
          <a:spLocks/>
        </xdr:cNvSpPr>
      </xdr:nvSpPr>
      <xdr:spPr bwMode="auto">
        <a:xfrm>
          <a:off x="854075" y="889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>
          <a:spLocks noChangeArrowheads="1"/>
        </xdr:cNvSpPr>
      </xdr:nvSpPr>
      <xdr:spPr bwMode="auto">
        <a:xfrm>
          <a:off x="603250" y="8890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104775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>
          <a:spLocks noChangeArrowheads="1"/>
        </xdr:cNvSpPr>
      </xdr:nvSpPr>
      <xdr:spPr bwMode="auto">
        <a:xfrm>
          <a:off x="574675" y="8890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22</xdr:row>
      <xdr:rowOff>0</xdr:rowOff>
    </xdr:from>
    <xdr:to>
      <xdr:col>1</xdr:col>
      <xdr:colOff>381000</xdr:colOff>
      <xdr:row>22</xdr:row>
      <xdr:rowOff>0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>
          <a:spLocks/>
        </xdr:cNvSpPr>
      </xdr:nvSpPr>
      <xdr:spPr bwMode="auto">
        <a:xfrm>
          <a:off x="854075" y="546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2943225" y="11049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2943225" y="112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2943225" y="112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2943225" y="112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2943225" y="112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SpPr txBox="1">
          <a:spLocks noChangeArrowheads="1"/>
        </xdr:cNvSpPr>
      </xdr:nvSpPr>
      <xdr:spPr bwMode="auto">
        <a:xfrm>
          <a:off x="180975" y="11430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SpPr txBox="1">
          <a:spLocks noChangeArrowheads="1"/>
        </xdr:cNvSpPr>
      </xdr:nvSpPr>
      <xdr:spPr bwMode="auto">
        <a:xfrm>
          <a:off x="66675" y="11430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7" name="AutoShape 6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99" name="AutoShape 8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1" name="AutoShape 10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SpPr txBox="1">
          <a:spLocks noChangeArrowheads="1"/>
        </xdr:cNvSpPr>
      </xdr:nvSpPr>
      <xdr:spPr bwMode="auto">
        <a:xfrm>
          <a:off x="571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3" name="AutoShape 12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4" name="AutoShape 13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6" name="AutoShape 15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8" name="AutoShape 17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09" name="AutoShape 18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1" name="AutoShape 20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3" name="AutoShape 22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4" name="Text Box 23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5" name="AutoShape 24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6" name="Text Box 25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7" name="AutoShape 27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8" name="Text Box 28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180975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SpPr txBox="1">
          <a:spLocks noChangeArrowheads="1"/>
        </xdr:cNvSpPr>
      </xdr:nvSpPr>
      <xdr:spPr bwMode="auto">
        <a:xfrm>
          <a:off x="180975" y="11430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SpPr txBox="1">
          <a:spLocks noChangeArrowheads="1"/>
        </xdr:cNvSpPr>
      </xdr:nvSpPr>
      <xdr:spPr bwMode="auto">
        <a:xfrm>
          <a:off x="66675" y="11430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00000000-0008-0000-2000-00007A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2000-00007B00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4" name="AutoShape 6">
          <a:extLst>
            <a:ext uri="{FF2B5EF4-FFF2-40B4-BE49-F238E27FC236}">
              <a16:creationId xmlns:a16="http://schemas.microsoft.com/office/drawing/2014/main" id="{00000000-0008-0000-2000-00007C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2000-00007D00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6" name="AutoShape 8">
          <a:extLst>
            <a:ext uri="{FF2B5EF4-FFF2-40B4-BE49-F238E27FC236}">
              <a16:creationId xmlns:a16="http://schemas.microsoft.com/office/drawing/2014/main" id="{00000000-0008-0000-2000-00007E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2000-00007F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8" name="AutoShape 10">
          <a:extLst>
            <a:ext uri="{FF2B5EF4-FFF2-40B4-BE49-F238E27FC236}">
              <a16:creationId xmlns:a16="http://schemas.microsoft.com/office/drawing/2014/main" id="{00000000-0008-0000-2000-000080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00000000-0008-0000-2000-000081000000}"/>
            </a:ext>
          </a:extLst>
        </xdr:cNvPr>
        <xdr:cNvSpPr txBox="1">
          <a:spLocks noChangeArrowheads="1"/>
        </xdr:cNvSpPr>
      </xdr:nvSpPr>
      <xdr:spPr bwMode="auto">
        <a:xfrm>
          <a:off x="571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0" name="AutoShape 12">
          <a:extLst>
            <a:ext uri="{FF2B5EF4-FFF2-40B4-BE49-F238E27FC236}">
              <a16:creationId xmlns:a16="http://schemas.microsoft.com/office/drawing/2014/main" id="{00000000-0008-0000-2000-000082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1" name="AutoShape 13">
          <a:extLst>
            <a:ext uri="{FF2B5EF4-FFF2-40B4-BE49-F238E27FC236}">
              <a16:creationId xmlns:a16="http://schemas.microsoft.com/office/drawing/2014/main" id="{00000000-0008-0000-2000-000083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00000000-0008-0000-2000-000084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3" name="AutoShape 15">
          <a:extLst>
            <a:ext uri="{FF2B5EF4-FFF2-40B4-BE49-F238E27FC236}">
              <a16:creationId xmlns:a16="http://schemas.microsoft.com/office/drawing/2014/main" id="{00000000-0008-0000-2000-000085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00000000-0008-0000-2000-000086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5" name="AutoShape 17">
          <a:extLst>
            <a:ext uri="{FF2B5EF4-FFF2-40B4-BE49-F238E27FC236}">
              <a16:creationId xmlns:a16="http://schemas.microsoft.com/office/drawing/2014/main" id="{00000000-0008-0000-2000-000087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6" name="AutoShape 18">
          <a:extLst>
            <a:ext uri="{FF2B5EF4-FFF2-40B4-BE49-F238E27FC236}">
              <a16:creationId xmlns:a16="http://schemas.microsoft.com/office/drawing/2014/main" id="{00000000-0008-0000-2000-000088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00000000-0008-0000-2000-000089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8" name="AutoShape 20">
          <a:extLst>
            <a:ext uri="{FF2B5EF4-FFF2-40B4-BE49-F238E27FC236}">
              <a16:creationId xmlns:a16="http://schemas.microsoft.com/office/drawing/2014/main" id="{00000000-0008-0000-2000-00008A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00000000-0008-0000-2000-00008B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0" name="AutoShape 22">
          <a:extLst>
            <a:ext uri="{FF2B5EF4-FFF2-40B4-BE49-F238E27FC236}">
              <a16:creationId xmlns:a16="http://schemas.microsoft.com/office/drawing/2014/main" id="{00000000-0008-0000-2000-00008C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1" name="Text Box 23">
          <a:extLst>
            <a:ext uri="{FF2B5EF4-FFF2-40B4-BE49-F238E27FC236}">
              <a16:creationId xmlns:a16="http://schemas.microsoft.com/office/drawing/2014/main" id="{00000000-0008-0000-2000-00008D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2" name="AutoShape 24">
          <a:extLst>
            <a:ext uri="{FF2B5EF4-FFF2-40B4-BE49-F238E27FC236}">
              <a16:creationId xmlns:a16="http://schemas.microsoft.com/office/drawing/2014/main" id="{00000000-0008-0000-2000-00008E000000}"/>
            </a:ext>
          </a:extLst>
        </xdr:cNvPr>
        <xdr:cNvSpPr>
          <a:spLocks/>
        </xdr:cNvSpPr>
      </xdr:nvSpPr>
      <xdr:spPr bwMode="auto">
        <a:xfrm>
          <a:off x="4984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2000-00008F00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4" name="AutoShape 27">
          <a:extLst>
            <a:ext uri="{FF2B5EF4-FFF2-40B4-BE49-F238E27FC236}">
              <a16:creationId xmlns:a16="http://schemas.microsoft.com/office/drawing/2014/main" id="{00000000-0008-0000-2000-000090000000}"/>
            </a:ext>
          </a:extLst>
        </xdr:cNvPr>
        <xdr:cNvSpPr>
          <a:spLocks/>
        </xdr:cNvSpPr>
      </xdr:nvSpPr>
      <xdr:spPr bwMode="auto">
        <a:xfrm>
          <a:off x="49530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390525</xdr:colOff>
      <xdr:row>3</xdr:row>
      <xdr:rowOff>0</xdr:rowOff>
    </xdr:to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00000000-0008-0000-2000-000091000000}"/>
            </a:ext>
          </a:extLst>
        </xdr:cNvPr>
        <xdr:cNvSpPr txBox="1">
          <a:spLocks noChangeArrowheads="1"/>
        </xdr:cNvSpPr>
      </xdr:nvSpPr>
      <xdr:spPr bwMode="auto">
        <a:xfrm>
          <a:off x="104775" y="11430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180975" y="14732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/>
        </a:p>
      </xdr:txBody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4732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590550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>
          <a:spLocks/>
        </xdr:cNvSpPr>
      </xdr:nvSpPr>
      <xdr:spPr bwMode="auto">
        <a:xfrm>
          <a:off x="463550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>
          <a:spLocks/>
        </xdr:cNvSpPr>
      </xdr:nvSpPr>
      <xdr:spPr bwMode="auto">
        <a:xfrm>
          <a:off x="46672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590550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SpPr>
          <a:spLocks/>
        </xdr:cNvSpPr>
      </xdr:nvSpPr>
      <xdr:spPr bwMode="auto">
        <a:xfrm>
          <a:off x="463550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374650</xdr:colOff>
      <xdr:row>34</xdr:row>
      <xdr:rowOff>88900</xdr:rowOff>
    </xdr:from>
    <xdr:to>
      <xdr:col>4</xdr:col>
      <xdr:colOff>631825</xdr:colOff>
      <xdr:row>34</xdr:row>
      <xdr:rowOff>88900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SpPr txBox="1">
          <a:spLocks noChangeArrowheads="1"/>
        </xdr:cNvSpPr>
      </xdr:nvSpPr>
      <xdr:spPr bwMode="auto">
        <a:xfrm>
          <a:off x="3867150" y="71628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87年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193675</xdr:colOff>
      <xdr:row>37</xdr:row>
      <xdr:rowOff>25400</xdr:rowOff>
    </xdr:from>
    <xdr:to>
      <xdr:col>3</xdr:col>
      <xdr:colOff>441325</xdr:colOff>
      <xdr:row>37</xdr:row>
      <xdr:rowOff>25400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SpPr txBox="1">
          <a:spLocks noChangeArrowheads="1"/>
        </xdr:cNvSpPr>
      </xdr:nvSpPr>
      <xdr:spPr bwMode="auto">
        <a:xfrm>
          <a:off x="2365375" y="76708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317500</xdr:colOff>
      <xdr:row>31</xdr:row>
      <xdr:rowOff>38100</xdr:rowOff>
    </xdr:from>
    <xdr:to>
      <xdr:col>3</xdr:col>
      <xdr:colOff>555625</xdr:colOff>
      <xdr:row>31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SpPr txBox="1">
          <a:spLocks noChangeArrowheads="1"/>
        </xdr:cNvSpPr>
      </xdr:nvSpPr>
      <xdr:spPr bwMode="auto">
        <a:xfrm>
          <a:off x="2489200" y="654050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27" name="AutoShape 27"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SpPr>
          <a:spLocks/>
        </xdr:cNvSpPr>
      </xdr:nvSpPr>
      <xdr:spPr bwMode="auto">
        <a:xfrm>
          <a:off x="473075" y="1473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25400</xdr:rowOff>
    </xdr:from>
    <xdr:to>
      <xdr:col>9</xdr:col>
      <xdr:colOff>0</xdr:colOff>
      <xdr:row>7</xdr:row>
      <xdr:rowOff>25400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ShapeType="1"/>
        </xdr:cNvSpPr>
      </xdr:nvSpPr>
      <xdr:spPr bwMode="auto">
        <a:xfrm>
          <a:off x="5803900" y="24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25400</xdr:rowOff>
    </xdr:from>
    <xdr:to>
      <xdr:col>9</xdr:col>
      <xdr:colOff>0</xdr:colOff>
      <xdr:row>7</xdr:row>
      <xdr:rowOff>25400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ShapeType="1"/>
        </xdr:cNvSpPr>
      </xdr:nvSpPr>
      <xdr:spPr bwMode="auto">
        <a:xfrm>
          <a:off x="5803900" y="24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0</xdr:rowOff>
    </xdr:from>
    <xdr:to>
      <xdr:col>0</xdr:col>
      <xdr:colOff>647700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247650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70167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2</xdr:row>
      <xdr:rowOff>0</xdr:rowOff>
    </xdr:from>
    <xdr:to>
      <xdr:col>0</xdr:col>
      <xdr:colOff>657225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266700" y="698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>
          <a:spLocks noChangeArrowheads="1"/>
        </xdr:cNvSpPr>
      </xdr:nvSpPr>
      <xdr:spPr bwMode="auto">
        <a:xfrm>
          <a:off x="70167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>
          <a:spLocks noChangeArrowheads="1"/>
        </xdr:cNvSpPr>
      </xdr:nvSpPr>
      <xdr:spPr bwMode="auto">
        <a:xfrm>
          <a:off x="692150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SpPr txBox="1">
          <a:spLocks noChangeArrowheads="1"/>
        </xdr:cNvSpPr>
      </xdr:nvSpPr>
      <xdr:spPr bwMode="auto">
        <a:xfrm>
          <a:off x="692150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762000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SpPr>
          <a:spLocks/>
        </xdr:cNvSpPr>
      </xdr:nvSpPr>
      <xdr:spPr bwMode="auto">
        <a:xfrm>
          <a:off x="698500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0</xdr:rowOff>
    </xdr:from>
    <xdr:to>
      <xdr:col>0</xdr:col>
      <xdr:colOff>685800</xdr:colOff>
      <xdr:row>2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SpPr txBox="1">
          <a:spLocks noChangeArrowheads="1"/>
        </xdr:cNvSpPr>
      </xdr:nvSpPr>
      <xdr:spPr bwMode="auto">
        <a:xfrm>
          <a:off x="285750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SpPr txBox="1">
          <a:spLocks noChangeArrowheads="1"/>
        </xdr:cNvSpPr>
      </xdr:nvSpPr>
      <xdr:spPr bwMode="auto">
        <a:xfrm>
          <a:off x="200025" y="698500"/>
          <a:ext cx="49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2500-00001F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2500-000022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SpPr txBox="1">
          <a:spLocks noChangeArrowheads="1"/>
        </xdr:cNvSpPr>
      </xdr:nvSpPr>
      <xdr:spPr bwMode="auto">
        <a:xfrm>
          <a:off x="228600" y="6985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</a:p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00000000-0008-0000-2500-000027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0" name="AutoShape 40"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00000000-0008-0000-25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698500"/>
          <a:ext cx="49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3" name="AutoShape 43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</xdr:row>
      <xdr:rowOff>0</xdr:rowOff>
    </xdr:from>
    <xdr:to>
      <xdr:col>0</xdr:col>
      <xdr:colOff>647700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SpPr txBox="1">
          <a:spLocks noChangeArrowheads="1"/>
        </xdr:cNvSpPr>
      </xdr:nvSpPr>
      <xdr:spPr bwMode="auto">
        <a:xfrm>
          <a:off x="247650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SpPr txBox="1">
          <a:spLocks noChangeArrowheads="1"/>
        </xdr:cNvSpPr>
      </xdr:nvSpPr>
      <xdr:spPr bwMode="auto">
        <a:xfrm>
          <a:off x="70167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2</xdr:row>
      <xdr:rowOff>0</xdr:rowOff>
    </xdr:from>
    <xdr:to>
      <xdr:col>0</xdr:col>
      <xdr:colOff>657225</xdr:colOff>
      <xdr:row>2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SpPr txBox="1">
          <a:spLocks noChangeArrowheads="1"/>
        </xdr:cNvSpPr>
      </xdr:nvSpPr>
      <xdr:spPr bwMode="auto">
        <a:xfrm>
          <a:off x="266700" y="698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2500-00002F000000}"/>
            </a:ext>
          </a:extLst>
        </xdr:cNvPr>
        <xdr:cNvSpPr txBox="1">
          <a:spLocks noChangeArrowheads="1"/>
        </xdr:cNvSpPr>
      </xdr:nvSpPr>
      <xdr:spPr bwMode="auto">
        <a:xfrm>
          <a:off x="70167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SpPr txBox="1">
          <a:spLocks noChangeArrowheads="1"/>
        </xdr:cNvSpPr>
      </xdr:nvSpPr>
      <xdr:spPr bwMode="auto">
        <a:xfrm>
          <a:off x="692150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2500-000031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2500-000032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2500-000033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2500-000034000000}"/>
            </a:ext>
          </a:extLst>
        </xdr:cNvPr>
        <xdr:cNvSpPr txBox="1">
          <a:spLocks noChangeArrowheads="1"/>
        </xdr:cNvSpPr>
      </xdr:nvSpPr>
      <xdr:spPr bwMode="auto">
        <a:xfrm>
          <a:off x="692150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2500-000035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2500-000036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2500-000037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762000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2500-000038000000}"/>
            </a:ext>
          </a:extLst>
        </xdr:cNvPr>
        <xdr:cNvSpPr>
          <a:spLocks/>
        </xdr:cNvSpPr>
      </xdr:nvSpPr>
      <xdr:spPr bwMode="auto">
        <a:xfrm>
          <a:off x="698500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00000000-0008-0000-2500-000039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id="{00000000-0008-0000-2500-00003A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9" name="AutoShape 16">
          <a:extLst>
            <a:ext uri="{FF2B5EF4-FFF2-40B4-BE49-F238E27FC236}">
              <a16:creationId xmlns:a16="http://schemas.microsoft.com/office/drawing/2014/main" id="{00000000-0008-0000-2500-00003B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2500-00003C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1" name="AutoShape 18">
          <a:extLst>
            <a:ext uri="{FF2B5EF4-FFF2-40B4-BE49-F238E27FC236}">
              <a16:creationId xmlns:a16="http://schemas.microsoft.com/office/drawing/2014/main" id="{00000000-0008-0000-2500-00003D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2500-00003E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3" name="AutoShape 20">
          <a:extLst>
            <a:ext uri="{FF2B5EF4-FFF2-40B4-BE49-F238E27FC236}">
              <a16:creationId xmlns:a16="http://schemas.microsoft.com/office/drawing/2014/main" id="{00000000-0008-0000-2500-00003F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2500-000040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2500-000041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2500-000042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7" name="AutoShape 24">
          <a:extLst>
            <a:ext uri="{FF2B5EF4-FFF2-40B4-BE49-F238E27FC236}">
              <a16:creationId xmlns:a16="http://schemas.microsoft.com/office/drawing/2014/main" id="{00000000-0008-0000-2500-000043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0</xdr:rowOff>
    </xdr:from>
    <xdr:to>
      <xdr:col>0</xdr:col>
      <xdr:colOff>685800</xdr:colOff>
      <xdr:row>2</xdr:row>
      <xdr:rowOff>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2500-000044000000}"/>
            </a:ext>
          </a:extLst>
        </xdr:cNvPr>
        <xdr:cNvSpPr txBox="1">
          <a:spLocks noChangeArrowheads="1"/>
        </xdr:cNvSpPr>
      </xdr:nvSpPr>
      <xdr:spPr bwMode="auto">
        <a:xfrm>
          <a:off x="285750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9" name="Text Box 26">
          <a:extLst>
            <a:ext uri="{FF2B5EF4-FFF2-40B4-BE49-F238E27FC236}">
              <a16:creationId xmlns:a16="http://schemas.microsoft.com/office/drawing/2014/main" id="{00000000-0008-0000-2500-000045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0" name="AutoShape 27">
          <a:extLst>
            <a:ext uri="{FF2B5EF4-FFF2-40B4-BE49-F238E27FC236}">
              <a16:creationId xmlns:a16="http://schemas.microsoft.com/office/drawing/2014/main" id="{00000000-0008-0000-2500-000046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1" name="Text Box 28">
          <a:extLst>
            <a:ext uri="{FF2B5EF4-FFF2-40B4-BE49-F238E27FC236}">
              <a16:creationId xmlns:a16="http://schemas.microsoft.com/office/drawing/2014/main" id="{00000000-0008-0000-2500-000047000000}"/>
            </a:ext>
          </a:extLst>
        </xdr:cNvPr>
        <xdr:cNvSpPr txBox="1">
          <a:spLocks noChangeArrowheads="1"/>
        </xdr:cNvSpPr>
      </xdr:nvSpPr>
      <xdr:spPr bwMode="auto">
        <a:xfrm>
          <a:off x="200025" y="698500"/>
          <a:ext cx="49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2500-000048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3" name="Text Box 30">
          <a:extLst>
            <a:ext uri="{FF2B5EF4-FFF2-40B4-BE49-F238E27FC236}">
              <a16:creationId xmlns:a16="http://schemas.microsoft.com/office/drawing/2014/main" id="{00000000-0008-0000-2500-000049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4" name="Text Box 31">
          <a:extLst>
            <a:ext uri="{FF2B5EF4-FFF2-40B4-BE49-F238E27FC236}">
              <a16:creationId xmlns:a16="http://schemas.microsoft.com/office/drawing/2014/main" id="{00000000-0008-0000-2500-00004A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5" name="AutoShape 32">
          <a:extLst>
            <a:ext uri="{FF2B5EF4-FFF2-40B4-BE49-F238E27FC236}">
              <a16:creationId xmlns:a16="http://schemas.microsoft.com/office/drawing/2014/main" id="{00000000-0008-0000-2500-00004B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id="{00000000-0008-0000-2500-00004C000000}"/>
            </a:ext>
          </a:extLst>
        </xdr:cNvPr>
        <xdr:cNvSpPr txBox="1">
          <a:spLocks noChangeArrowheads="1"/>
        </xdr:cNvSpPr>
      </xdr:nvSpPr>
      <xdr:spPr bwMode="auto">
        <a:xfrm>
          <a:off x="295275" y="69850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7" name="Text Box 34">
          <a:extLst>
            <a:ext uri="{FF2B5EF4-FFF2-40B4-BE49-F238E27FC236}">
              <a16:creationId xmlns:a16="http://schemas.microsoft.com/office/drawing/2014/main" id="{00000000-0008-0000-2500-00004D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8" name="AutoShape 35">
          <a:extLst>
            <a:ext uri="{FF2B5EF4-FFF2-40B4-BE49-F238E27FC236}">
              <a16:creationId xmlns:a16="http://schemas.microsoft.com/office/drawing/2014/main" id="{00000000-0008-0000-2500-00004E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9" name="Text Box 36">
          <a:extLst>
            <a:ext uri="{FF2B5EF4-FFF2-40B4-BE49-F238E27FC236}">
              <a16:creationId xmlns:a16="http://schemas.microsoft.com/office/drawing/2014/main" id="{00000000-0008-0000-2500-00004F000000}"/>
            </a:ext>
          </a:extLst>
        </xdr:cNvPr>
        <xdr:cNvSpPr txBox="1">
          <a:spLocks noChangeArrowheads="1"/>
        </xdr:cNvSpPr>
      </xdr:nvSpPr>
      <xdr:spPr bwMode="auto">
        <a:xfrm>
          <a:off x="228600" y="6985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0" name="Text Box 37">
          <a:extLst>
            <a:ext uri="{FF2B5EF4-FFF2-40B4-BE49-F238E27FC236}">
              <a16:creationId xmlns:a16="http://schemas.microsoft.com/office/drawing/2014/main" id="{00000000-0008-0000-2500-000050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</a:p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1" name="AutoShape 38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2" name="AutoShape 40">
          <a:extLst>
            <a:ext uri="{FF2B5EF4-FFF2-40B4-BE49-F238E27FC236}">
              <a16:creationId xmlns:a16="http://schemas.microsoft.com/office/drawing/2014/main" id="{00000000-0008-0000-2500-000052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3" name="Text Box 41">
          <a:extLst>
            <a:ext uri="{FF2B5EF4-FFF2-40B4-BE49-F238E27FC236}">
              <a16:creationId xmlns:a16="http://schemas.microsoft.com/office/drawing/2014/main" id="{00000000-0008-0000-2500-000053000000}"/>
            </a:ext>
          </a:extLst>
        </xdr:cNvPr>
        <xdr:cNvSpPr txBox="1">
          <a:spLocks noChangeArrowheads="1"/>
        </xdr:cNvSpPr>
      </xdr:nvSpPr>
      <xdr:spPr bwMode="auto">
        <a:xfrm>
          <a:off x="200025" y="698500"/>
          <a:ext cx="49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4" name="Text Box 42">
          <a:extLst>
            <a:ext uri="{FF2B5EF4-FFF2-40B4-BE49-F238E27FC236}">
              <a16:creationId xmlns:a16="http://schemas.microsoft.com/office/drawing/2014/main" id="{00000000-0008-0000-2500-000054000000}"/>
            </a:ext>
          </a:extLst>
        </xdr:cNvPr>
        <xdr:cNvSpPr txBox="1">
          <a:spLocks noChangeArrowheads="1"/>
        </xdr:cNvSpPr>
      </xdr:nvSpPr>
      <xdr:spPr bwMode="auto">
        <a:xfrm>
          <a:off x="695325" y="698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5" name="AutoShape 43">
          <a:extLst>
            <a:ext uri="{FF2B5EF4-FFF2-40B4-BE49-F238E27FC236}">
              <a16:creationId xmlns:a16="http://schemas.microsoft.com/office/drawing/2014/main" id="{00000000-0008-0000-2500-000055000000}"/>
            </a:ext>
          </a:extLst>
        </xdr:cNvPr>
        <xdr:cNvSpPr>
          <a:spLocks/>
        </xdr:cNvSpPr>
      </xdr:nvSpPr>
      <xdr:spPr bwMode="auto">
        <a:xfrm>
          <a:off x="701675" y="69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0</xdr:rowOff>
    </xdr:from>
    <xdr:to>
      <xdr:col>0</xdr:col>
      <xdr:colOff>647700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247650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2</xdr:row>
      <xdr:rowOff>0</xdr:rowOff>
    </xdr:from>
    <xdr:to>
      <xdr:col>0</xdr:col>
      <xdr:colOff>657225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266700" y="6953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762000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0</xdr:rowOff>
    </xdr:from>
    <xdr:to>
      <xdr:col>0</xdr:col>
      <xdr:colOff>685800</xdr:colOff>
      <xdr:row>2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SpPr txBox="1">
          <a:spLocks noChangeArrowheads="1"/>
        </xdr:cNvSpPr>
      </xdr:nvSpPr>
      <xdr:spPr bwMode="auto">
        <a:xfrm>
          <a:off x="285750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SpPr txBox="1">
          <a:spLocks noChangeArrowheads="1"/>
        </xdr:cNvSpPr>
      </xdr:nvSpPr>
      <xdr:spPr bwMode="auto">
        <a:xfrm>
          <a:off x="200025" y="6953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2500-00001F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2500-000022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SpPr txBox="1">
          <a:spLocks noChangeArrowheads="1"/>
        </xdr:cNvSpPr>
      </xdr:nvSpPr>
      <xdr:spPr bwMode="auto">
        <a:xfrm>
          <a:off x="228600" y="69532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</a:p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00000000-0008-0000-2500-000027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0" name="AutoShape 40"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00000000-0008-0000-25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6953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3" name="AutoShape 43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</xdr:row>
      <xdr:rowOff>0</xdr:rowOff>
    </xdr:from>
    <xdr:to>
      <xdr:col>0</xdr:col>
      <xdr:colOff>647700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SpPr txBox="1">
          <a:spLocks noChangeArrowheads="1"/>
        </xdr:cNvSpPr>
      </xdr:nvSpPr>
      <xdr:spPr bwMode="auto">
        <a:xfrm>
          <a:off x="247650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266700</xdr:colOff>
      <xdr:row>2</xdr:row>
      <xdr:rowOff>0</xdr:rowOff>
    </xdr:from>
    <xdr:to>
      <xdr:col>0</xdr:col>
      <xdr:colOff>657225</xdr:colOff>
      <xdr:row>2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SpPr txBox="1">
          <a:spLocks noChangeArrowheads="1"/>
        </xdr:cNvSpPr>
      </xdr:nvSpPr>
      <xdr:spPr bwMode="auto">
        <a:xfrm>
          <a:off x="266700" y="6953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2500-00002F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2500-000031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2500-000032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2500-000033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2500-000034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2500-000035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2500-000036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2500-000037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762000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2500-000038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00000000-0008-0000-2500-000039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id="{00000000-0008-0000-2500-00003A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59" name="AutoShape 16">
          <a:extLst>
            <a:ext uri="{FF2B5EF4-FFF2-40B4-BE49-F238E27FC236}">
              <a16:creationId xmlns:a16="http://schemas.microsoft.com/office/drawing/2014/main" id="{00000000-0008-0000-2500-00003B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2500-00003C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1" name="AutoShape 18">
          <a:extLst>
            <a:ext uri="{FF2B5EF4-FFF2-40B4-BE49-F238E27FC236}">
              <a16:creationId xmlns:a16="http://schemas.microsoft.com/office/drawing/2014/main" id="{00000000-0008-0000-2500-00003D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2500-00003E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3" name="AutoShape 20">
          <a:extLst>
            <a:ext uri="{FF2B5EF4-FFF2-40B4-BE49-F238E27FC236}">
              <a16:creationId xmlns:a16="http://schemas.microsoft.com/office/drawing/2014/main" id="{00000000-0008-0000-2500-00003F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2500-000040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2500-000041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2500-000042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7" name="AutoShape 24">
          <a:extLst>
            <a:ext uri="{FF2B5EF4-FFF2-40B4-BE49-F238E27FC236}">
              <a16:creationId xmlns:a16="http://schemas.microsoft.com/office/drawing/2014/main" id="{00000000-0008-0000-2500-000043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0</xdr:rowOff>
    </xdr:from>
    <xdr:to>
      <xdr:col>0</xdr:col>
      <xdr:colOff>685800</xdr:colOff>
      <xdr:row>2</xdr:row>
      <xdr:rowOff>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2500-000044000000}"/>
            </a:ext>
          </a:extLst>
        </xdr:cNvPr>
        <xdr:cNvSpPr txBox="1">
          <a:spLocks noChangeArrowheads="1"/>
        </xdr:cNvSpPr>
      </xdr:nvSpPr>
      <xdr:spPr bwMode="auto">
        <a:xfrm>
          <a:off x="285750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69" name="Text Box 26">
          <a:extLst>
            <a:ext uri="{FF2B5EF4-FFF2-40B4-BE49-F238E27FC236}">
              <a16:creationId xmlns:a16="http://schemas.microsoft.com/office/drawing/2014/main" id="{00000000-0008-0000-2500-000045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0" name="AutoShape 27">
          <a:extLst>
            <a:ext uri="{FF2B5EF4-FFF2-40B4-BE49-F238E27FC236}">
              <a16:creationId xmlns:a16="http://schemas.microsoft.com/office/drawing/2014/main" id="{00000000-0008-0000-2500-000046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1" name="Text Box 28">
          <a:extLst>
            <a:ext uri="{FF2B5EF4-FFF2-40B4-BE49-F238E27FC236}">
              <a16:creationId xmlns:a16="http://schemas.microsoft.com/office/drawing/2014/main" id="{00000000-0008-0000-2500-000047000000}"/>
            </a:ext>
          </a:extLst>
        </xdr:cNvPr>
        <xdr:cNvSpPr txBox="1">
          <a:spLocks noChangeArrowheads="1"/>
        </xdr:cNvSpPr>
      </xdr:nvSpPr>
      <xdr:spPr bwMode="auto">
        <a:xfrm>
          <a:off x="200025" y="6953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2500-000048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3" name="Text Box 30">
          <a:extLst>
            <a:ext uri="{FF2B5EF4-FFF2-40B4-BE49-F238E27FC236}">
              <a16:creationId xmlns:a16="http://schemas.microsoft.com/office/drawing/2014/main" id="{00000000-0008-0000-2500-000049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4" name="Text Box 31">
          <a:extLst>
            <a:ext uri="{FF2B5EF4-FFF2-40B4-BE49-F238E27FC236}">
              <a16:creationId xmlns:a16="http://schemas.microsoft.com/office/drawing/2014/main" id="{00000000-0008-0000-2500-00004A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5" name="AutoShape 32">
          <a:extLst>
            <a:ext uri="{FF2B5EF4-FFF2-40B4-BE49-F238E27FC236}">
              <a16:creationId xmlns:a16="http://schemas.microsoft.com/office/drawing/2014/main" id="{00000000-0008-0000-2500-00004B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id="{00000000-0008-0000-2500-00004C000000}"/>
            </a:ext>
          </a:extLst>
        </xdr:cNvPr>
        <xdr:cNvSpPr txBox="1">
          <a:spLocks noChangeArrowheads="1"/>
        </xdr:cNvSpPr>
      </xdr:nvSpPr>
      <xdr:spPr bwMode="auto">
        <a:xfrm>
          <a:off x="295275" y="695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7" name="Text Box 34">
          <a:extLst>
            <a:ext uri="{FF2B5EF4-FFF2-40B4-BE49-F238E27FC236}">
              <a16:creationId xmlns:a16="http://schemas.microsoft.com/office/drawing/2014/main" id="{00000000-0008-0000-2500-00004D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78" name="AutoShape 35">
          <a:extLst>
            <a:ext uri="{FF2B5EF4-FFF2-40B4-BE49-F238E27FC236}">
              <a16:creationId xmlns:a16="http://schemas.microsoft.com/office/drawing/2014/main" id="{00000000-0008-0000-2500-00004E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</xdr:row>
      <xdr:rowOff>0</xdr:rowOff>
    </xdr:from>
    <xdr:to>
      <xdr:col>0</xdr:col>
      <xdr:colOff>695325</xdr:colOff>
      <xdr:row>2</xdr:row>
      <xdr:rowOff>0</xdr:rowOff>
    </xdr:to>
    <xdr:sp macro="" textlink="">
      <xdr:nvSpPr>
        <xdr:cNvPr id="79" name="Text Box 36">
          <a:extLst>
            <a:ext uri="{FF2B5EF4-FFF2-40B4-BE49-F238E27FC236}">
              <a16:creationId xmlns:a16="http://schemas.microsoft.com/office/drawing/2014/main" id="{00000000-0008-0000-2500-00004F000000}"/>
            </a:ext>
          </a:extLst>
        </xdr:cNvPr>
        <xdr:cNvSpPr txBox="1">
          <a:spLocks noChangeArrowheads="1"/>
        </xdr:cNvSpPr>
      </xdr:nvSpPr>
      <xdr:spPr bwMode="auto">
        <a:xfrm>
          <a:off x="228600" y="69532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0" name="Text Box 37">
          <a:extLst>
            <a:ext uri="{FF2B5EF4-FFF2-40B4-BE49-F238E27FC236}">
              <a16:creationId xmlns:a16="http://schemas.microsoft.com/office/drawing/2014/main" id="{00000000-0008-0000-2500-000050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</a:p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1" name="AutoShape 38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2" name="AutoShape 40">
          <a:extLst>
            <a:ext uri="{FF2B5EF4-FFF2-40B4-BE49-F238E27FC236}">
              <a16:creationId xmlns:a16="http://schemas.microsoft.com/office/drawing/2014/main" id="{00000000-0008-0000-2500-000052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3" name="Text Box 41">
          <a:extLst>
            <a:ext uri="{FF2B5EF4-FFF2-40B4-BE49-F238E27FC236}">
              <a16:creationId xmlns:a16="http://schemas.microsoft.com/office/drawing/2014/main" id="{00000000-0008-0000-2500-000053000000}"/>
            </a:ext>
          </a:extLst>
        </xdr:cNvPr>
        <xdr:cNvSpPr txBox="1">
          <a:spLocks noChangeArrowheads="1"/>
        </xdr:cNvSpPr>
      </xdr:nvSpPr>
      <xdr:spPr bwMode="auto">
        <a:xfrm>
          <a:off x="200025" y="6953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4" name="Text Box 42">
          <a:extLst>
            <a:ext uri="{FF2B5EF4-FFF2-40B4-BE49-F238E27FC236}">
              <a16:creationId xmlns:a16="http://schemas.microsoft.com/office/drawing/2014/main" id="{00000000-0008-0000-2500-000054000000}"/>
            </a:ext>
          </a:extLst>
        </xdr:cNvPr>
        <xdr:cNvSpPr txBox="1">
          <a:spLocks noChangeArrowheads="1"/>
        </xdr:cNvSpPr>
      </xdr:nvSpPr>
      <xdr:spPr bwMode="auto">
        <a:xfrm>
          <a:off x="695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/>
        </a:p>
      </xdr:txBody>
    </xdr:sp>
    <xdr:clientData/>
  </xdr:twoCellAnchor>
  <xdr:twoCellAnchor>
    <xdr:from>
      <xdr:col>0</xdr:col>
      <xdr:colOff>790575</xdr:colOff>
      <xdr:row>2</xdr:row>
      <xdr:rowOff>0</xdr:rowOff>
    </xdr:from>
    <xdr:to>
      <xdr:col>0</xdr:col>
      <xdr:colOff>704850</xdr:colOff>
      <xdr:row>2</xdr:row>
      <xdr:rowOff>0</xdr:rowOff>
    </xdr:to>
    <xdr:sp macro="" textlink="">
      <xdr:nvSpPr>
        <xdr:cNvPr id="85" name="AutoShape 43">
          <a:extLst>
            <a:ext uri="{FF2B5EF4-FFF2-40B4-BE49-F238E27FC236}">
              <a16:creationId xmlns:a16="http://schemas.microsoft.com/office/drawing/2014/main" id="{00000000-0008-0000-2500-000055000000}"/>
            </a:ext>
          </a:extLst>
        </xdr:cNvPr>
        <xdr:cNvSpPr>
          <a:spLocks/>
        </xdr:cNvSpPr>
      </xdr:nvSpPr>
      <xdr:spPr bwMode="auto">
        <a:xfrm>
          <a:off x="695325" y="6953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50850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 txBox="1">
          <a:spLocks noChangeArrowheads="1"/>
        </xdr:cNvSpPr>
      </xdr:nvSpPr>
      <xdr:spPr bwMode="auto">
        <a:xfrm>
          <a:off x="450850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904875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116725</xdr:colOff>
      <xdr:row>2</xdr:row>
      <xdr:rowOff>0</xdr:rowOff>
    </xdr:from>
    <xdr:to>
      <xdr:col>0</xdr:col>
      <xdr:colOff>387477</xdr:colOff>
      <xdr:row>2</xdr:row>
      <xdr:rowOff>0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SpPr txBox="1">
          <a:spLocks noChangeArrowheads="1"/>
        </xdr:cNvSpPr>
      </xdr:nvSpPr>
      <xdr:spPr bwMode="auto">
        <a:xfrm>
          <a:off x="116725" y="723900"/>
          <a:ext cx="2707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13" name="Text Box 31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165562</xdr:colOff>
      <xdr:row>2</xdr:row>
      <xdr:rowOff>0</xdr:rowOff>
    </xdr:from>
    <xdr:to>
      <xdr:col>0</xdr:col>
      <xdr:colOff>388429</xdr:colOff>
      <xdr:row>2</xdr:row>
      <xdr:rowOff>0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SpPr txBox="1">
          <a:spLocks noChangeArrowheads="1"/>
        </xdr:cNvSpPr>
      </xdr:nvSpPr>
      <xdr:spPr bwMode="auto">
        <a:xfrm>
          <a:off x="165562" y="723900"/>
          <a:ext cx="2228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175087</xdr:colOff>
      <xdr:row>2</xdr:row>
      <xdr:rowOff>0</xdr:rowOff>
    </xdr:from>
    <xdr:to>
      <xdr:col>0</xdr:col>
      <xdr:colOff>388607</xdr:colOff>
      <xdr:row>2</xdr:row>
      <xdr:rowOff>0</xdr:rowOff>
    </xdr:to>
    <xdr:sp macro="" textlink="">
      <xdr:nvSpPr>
        <xdr:cNvPr id="16" name="Text Box 35">
          <a:extLst>
            <a:ext uri="{FF2B5EF4-FFF2-40B4-BE49-F238E27FC236}">
              <a16:creationId xmlns:a16="http://schemas.microsoft.com/office/drawing/2014/main" id="{00000000-0008-0000-2900-000010000000}"/>
            </a:ext>
          </a:extLst>
        </xdr:cNvPr>
        <xdr:cNvSpPr txBox="1">
          <a:spLocks noChangeArrowheads="1"/>
        </xdr:cNvSpPr>
      </xdr:nvSpPr>
      <xdr:spPr bwMode="auto">
        <a:xfrm>
          <a:off x="175087" y="723900"/>
          <a:ext cx="21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17" name="Text Box 38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164350</xdr:colOff>
      <xdr:row>2</xdr:row>
      <xdr:rowOff>0</xdr:rowOff>
    </xdr:from>
    <xdr:to>
      <xdr:col>0</xdr:col>
      <xdr:colOff>388285</xdr:colOff>
      <xdr:row>2</xdr:row>
      <xdr:rowOff>0</xdr:rowOff>
    </xdr:to>
    <xdr:sp macro="" textlink="">
      <xdr:nvSpPr>
        <xdr:cNvPr id="18" name="Text Box 39">
          <a:extLst>
            <a:ext uri="{FF2B5EF4-FFF2-40B4-BE49-F238E27FC236}">
              <a16:creationId xmlns:a16="http://schemas.microsoft.com/office/drawing/2014/main" id="{00000000-0008-0000-2900-000012000000}"/>
            </a:ext>
          </a:extLst>
        </xdr:cNvPr>
        <xdr:cNvSpPr txBox="1">
          <a:spLocks noChangeArrowheads="1"/>
        </xdr:cNvSpPr>
      </xdr:nvSpPr>
      <xdr:spPr bwMode="auto">
        <a:xfrm>
          <a:off x="164350" y="723900"/>
          <a:ext cx="2239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192925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9" name="Text Box 56">
          <a:extLst>
            <a:ext uri="{FF2B5EF4-FFF2-40B4-BE49-F238E27FC236}">
              <a16:creationId xmlns:a16="http://schemas.microsoft.com/office/drawing/2014/main" id="{00000000-0008-0000-2900-000013000000}"/>
            </a:ext>
          </a:extLst>
        </xdr:cNvPr>
        <xdr:cNvSpPr txBox="1">
          <a:spLocks noChangeArrowheads="1"/>
        </xdr:cNvSpPr>
      </xdr:nvSpPr>
      <xdr:spPr bwMode="auto">
        <a:xfrm>
          <a:off x="650125" y="723900"/>
          <a:ext cx="18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0" name="AutoShape 57">
          <a:extLst>
            <a:ext uri="{FF2B5EF4-FFF2-40B4-BE49-F238E27FC236}">
              <a16:creationId xmlns:a16="http://schemas.microsoft.com/office/drawing/2014/main" id="{00000000-0008-0000-2900-000014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192925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" name="Text Box 58">
          <a:extLst>
            <a:ext uri="{FF2B5EF4-FFF2-40B4-BE49-F238E27FC236}">
              <a16:creationId xmlns:a16="http://schemas.microsoft.com/office/drawing/2014/main" id="{00000000-0008-0000-2900-000015000000}"/>
            </a:ext>
          </a:extLst>
        </xdr:cNvPr>
        <xdr:cNvSpPr txBox="1">
          <a:spLocks noChangeArrowheads="1"/>
        </xdr:cNvSpPr>
      </xdr:nvSpPr>
      <xdr:spPr bwMode="auto">
        <a:xfrm>
          <a:off x="650125" y="723900"/>
          <a:ext cx="18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2" name="AutoShape 59">
          <a:extLst>
            <a:ext uri="{FF2B5EF4-FFF2-40B4-BE49-F238E27FC236}">
              <a16:creationId xmlns:a16="http://schemas.microsoft.com/office/drawing/2014/main" id="{00000000-0008-0000-2900-000016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3" name="Text Box 60">
          <a:extLst>
            <a:ext uri="{FF2B5EF4-FFF2-40B4-BE49-F238E27FC236}">
              <a16:creationId xmlns:a16="http://schemas.microsoft.com/office/drawing/2014/main" id="{00000000-0008-0000-2900-000017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609600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4" name="AutoShape 61">
          <a:extLst>
            <a:ext uri="{FF2B5EF4-FFF2-40B4-BE49-F238E27FC236}">
              <a16:creationId xmlns:a16="http://schemas.microsoft.com/office/drawing/2014/main" id="{00000000-0008-0000-2900-000018000000}"/>
            </a:ext>
          </a:extLst>
        </xdr:cNvPr>
        <xdr:cNvSpPr>
          <a:spLocks/>
        </xdr:cNvSpPr>
      </xdr:nvSpPr>
      <xdr:spPr bwMode="auto">
        <a:xfrm>
          <a:off x="838200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134562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" name="Text Box 62">
          <a:extLst>
            <a:ext uri="{FF2B5EF4-FFF2-40B4-BE49-F238E27FC236}">
              <a16:creationId xmlns:a16="http://schemas.microsoft.com/office/drawing/2014/main" id="{00000000-0008-0000-2900-000019000000}"/>
            </a:ext>
          </a:extLst>
        </xdr:cNvPr>
        <xdr:cNvSpPr txBox="1">
          <a:spLocks noChangeArrowheads="1"/>
        </xdr:cNvSpPr>
      </xdr:nvSpPr>
      <xdr:spPr bwMode="auto">
        <a:xfrm>
          <a:off x="591762" y="723900"/>
          <a:ext cx="2464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26" name="AutoShape 63">
          <a:extLst>
            <a:ext uri="{FF2B5EF4-FFF2-40B4-BE49-F238E27FC236}">
              <a16:creationId xmlns:a16="http://schemas.microsoft.com/office/drawing/2014/main" id="{00000000-0008-0000-2900-00001A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7" name="Text Box 64">
          <a:extLst>
            <a:ext uri="{FF2B5EF4-FFF2-40B4-BE49-F238E27FC236}">
              <a16:creationId xmlns:a16="http://schemas.microsoft.com/office/drawing/2014/main" id="{00000000-0008-0000-2900-00001B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8" name="Text Box 65">
          <a:extLst>
            <a:ext uri="{FF2B5EF4-FFF2-40B4-BE49-F238E27FC236}">
              <a16:creationId xmlns:a16="http://schemas.microsoft.com/office/drawing/2014/main" id="{00000000-0008-0000-2900-00001C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9" name="Text Box 66">
          <a:extLst>
            <a:ext uri="{FF2B5EF4-FFF2-40B4-BE49-F238E27FC236}">
              <a16:creationId xmlns:a16="http://schemas.microsoft.com/office/drawing/2014/main" id="{00000000-0008-0000-2900-00001D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86937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" name="Text Box 67">
          <a:extLst>
            <a:ext uri="{FF2B5EF4-FFF2-40B4-BE49-F238E27FC236}">
              <a16:creationId xmlns:a16="http://schemas.microsoft.com/office/drawing/2014/main" id="{00000000-0008-0000-2900-00001E000000}"/>
            </a:ext>
          </a:extLst>
        </xdr:cNvPr>
        <xdr:cNvSpPr txBox="1">
          <a:spLocks noChangeArrowheads="1"/>
        </xdr:cNvSpPr>
      </xdr:nvSpPr>
      <xdr:spPr bwMode="auto">
        <a:xfrm>
          <a:off x="544137" y="723900"/>
          <a:ext cx="2940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1" name="AutoShape 68">
          <a:extLst>
            <a:ext uri="{FF2B5EF4-FFF2-40B4-BE49-F238E27FC236}">
              <a16:creationId xmlns:a16="http://schemas.microsoft.com/office/drawing/2014/main" id="{00000000-0008-0000-2900-00001F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2" name="AutoShape 69">
          <a:extLst>
            <a:ext uri="{FF2B5EF4-FFF2-40B4-BE49-F238E27FC236}">
              <a16:creationId xmlns:a16="http://schemas.microsoft.com/office/drawing/2014/main" id="{00000000-0008-0000-2900-000020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3" name="AutoShape 70">
          <a:extLst>
            <a:ext uri="{FF2B5EF4-FFF2-40B4-BE49-F238E27FC236}">
              <a16:creationId xmlns:a16="http://schemas.microsoft.com/office/drawing/2014/main" id="{00000000-0008-0000-2900-000021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4" name="AutoShape 71">
          <a:extLst>
            <a:ext uri="{FF2B5EF4-FFF2-40B4-BE49-F238E27FC236}">
              <a16:creationId xmlns:a16="http://schemas.microsoft.com/office/drawing/2014/main" id="{00000000-0008-0000-2900-000022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5" name="AutoShape 72">
          <a:extLst>
            <a:ext uri="{FF2B5EF4-FFF2-40B4-BE49-F238E27FC236}">
              <a16:creationId xmlns:a16="http://schemas.microsoft.com/office/drawing/2014/main" id="{00000000-0008-0000-2900-000023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6" name="AutoShape 73">
          <a:extLst>
            <a:ext uri="{FF2B5EF4-FFF2-40B4-BE49-F238E27FC236}">
              <a16:creationId xmlns:a16="http://schemas.microsoft.com/office/drawing/2014/main" id="{00000000-0008-0000-2900-000024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7" name="AutoShape 74">
          <a:extLst>
            <a:ext uri="{FF2B5EF4-FFF2-40B4-BE49-F238E27FC236}">
              <a16:creationId xmlns:a16="http://schemas.microsoft.com/office/drawing/2014/main" id="{00000000-0008-0000-2900-000025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8" name="AutoShape 75">
          <a:extLst>
            <a:ext uri="{FF2B5EF4-FFF2-40B4-BE49-F238E27FC236}">
              <a16:creationId xmlns:a16="http://schemas.microsoft.com/office/drawing/2014/main" id="{00000000-0008-0000-2900-000026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39" name="AutoShape 76">
          <a:extLst>
            <a:ext uri="{FF2B5EF4-FFF2-40B4-BE49-F238E27FC236}">
              <a16:creationId xmlns:a16="http://schemas.microsoft.com/office/drawing/2014/main" id="{00000000-0008-0000-2900-000027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135775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0000000-0008-0000-2900-000028000000}"/>
            </a:ext>
          </a:extLst>
        </xdr:cNvPr>
        <xdr:cNvSpPr txBox="1">
          <a:spLocks noChangeArrowheads="1"/>
        </xdr:cNvSpPr>
      </xdr:nvSpPr>
      <xdr:spPr bwMode="auto">
        <a:xfrm>
          <a:off x="592975" y="723900"/>
          <a:ext cx="245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00000000-0008-0000-2900-000029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00000000-0008-0000-2900-00002A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00000000-0008-0000-2900-00002B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22</xdr:row>
      <xdr:rowOff>0</xdr:rowOff>
    </xdr:from>
    <xdr:to>
      <xdr:col>1</xdr:col>
      <xdr:colOff>381000</xdr:colOff>
      <xdr:row>22</xdr:row>
      <xdr:rowOff>0</xdr:rowOff>
    </xdr:to>
    <xdr:sp macro="" textlink="">
      <xdr:nvSpPr>
        <xdr:cNvPr id="44" name="AutoShape 86">
          <a:extLst>
            <a:ext uri="{FF2B5EF4-FFF2-40B4-BE49-F238E27FC236}">
              <a16:creationId xmlns:a16="http://schemas.microsoft.com/office/drawing/2014/main" id="{00000000-0008-0000-2900-00002C000000}"/>
            </a:ext>
          </a:extLst>
        </xdr:cNvPr>
        <xdr:cNvSpPr>
          <a:spLocks/>
        </xdr:cNvSpPr>
      </xdr:nvSpPr>
      <xdr:spPr bwMode="auto">
        <a:xfrm>
          <a:off x="841375" y="5295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2900-00002D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866775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2900-00002E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2900-00002F000000}"/>
            </a:ext>
          </a:extLst>
        </xdr:cNvPr>
        <xdr:cNvSpPr txBox="1">
          <a:spLocks noChangeArrowheads="1"/>
        </xdr:cNvSpPr>
      </xdr:nvSpPr>
      <xdr:spPr bwMode="auto">
        <a:xfrm>
          <a:off x="450850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2900-000030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819150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2900-000031000000}"/>
            </a:ext>
          </a:extLst>
        </xdr:cNvPr>
        <xdr:cNvSpPr txBox="1">
          <a:spLocks noChangeArrowheads="1"/>
        </xdr:cNvSpPr>
      </xdr:nvSpPr>
      <xdr:spPr bwMode="auto">
        <a:xfrm>
          <a:off x="450850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0" name="Text Box 12">
          <a:extLst>
            <a:ext uri="{FF2B5EF4-FFF2-40B4-BE49-F238E27FC236}">
              <a16:creationId xmlns:a16="http://schemas.microsoft.com/office/drawing/2014/main" id="{00000000-0008-0000-2900-000032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904875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2900-000033000000}"/>
            </a:ext>
          </a:extLst>
        </xdr:cNvPr>
        <xdr:cNvSpPr txBox="1">
          <a:spLocks noChangeArrowheads="1"/>
        </xdr:cNvSpPr>
      </xdr:nvSpPr>
      <xdr:spPr bwMode="auto">
        <a:xfrm>
          <a:off x="46037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2" name="Text Box 22">
          <a:extLst>
            <a:ext uri="{FF2B5EF4-FFF2-40B4-BE49-F238E27FC236}">
              <a16:creationId xmlns:a16="http://schemas.microsoft.com/office/drawing/2014/main" id="{00000000-0008-0000-2900-000034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2900-000035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116725</xdr:colOff>
      <xdr:row>2</xdr:row>
      <xdr:rowOff>0</xdr:rowOff>
    </xdr:from>
    <xdr:to>
      <xdr:col>0</xdr:col>
      <xdr:colOff>387477</xdr:colOff>
      <xdr:row>2</xdr:row>
      <xdr:rowOff>0</xdr:rowOff>
    </xdr:to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2900-000036000000}"/>
            </a:ext>
          </a:extLst>
        </xdr:cNvPr>
        <xdr:cNvSpPr txBox="1">
          <a:spLocks noChangeArrowheads="1"/>
        </xdr:cNvSpPr>
      </xdr:nvSpPr>
      <xdr:spPr bwMode="auto">
        <a:xfrm>
          <a:off x="116725" y="723900"/>
          <a:ext cx="2707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00000000-0008-0000-2900-000037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2900-000038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人數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165562</xdr:colOff>
      <xdr:row>2</xdr:row>
      <xdr:rowOff>0</xdr:rowOff>
    </xdr:from>
    <xdr:to>
      <xdr:col>0</xdr:col>
      <xdr:colOff>388429</xdr:colOff>
      <xdr:row>2</xdr:row>
      <xdr:rowOff>0</xdr:rowOff>
    </xdr:to>
    <xdr:sp macro="" textlink="">
      <xdr:nvSpPr>
        <xdr:cNvPr id="57" name="Text Box 32">
          <a:extLst>
            <a:ext uri="{FF2B5EF4-FFF2-40B4-BE49-F238E27FC236}">
              <a16:creationId xmlns:a16="http://schemas.microsoft.com/office/drawing/2014/main" id="{00000000-0008-0000-2900-000039000000}"/>
            </a:ext>
          </a:extLst>
        </xdr:cNvPr>
        <xdr:cNvSpPr txBox="1">
          <a:spLocks noChangeArrowheads="1"/>
        </xdr:cNvSpPr>
      </xdr:nvSpPr>
      <xdr:spPr bwMode="auto">
        <a:xfrm>
          <a:off x="165562" y="723900"/>
          <a:ext cx="2228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58" name="Text Box 34">
          <a:extLst>
            <a:ext uri="{FF2B5EF4-FFF2-40B4-BE49-F238E27FC236}">
              <a16:creationId xmlns:a16="http://schemas.microsoft.com/office/drawing/2014/main" id="{00000000-0008-0000-2900-00003A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175087</xdr:colOff>
      <xdr:row>2</xdr:row>
      <xdr:rowOff>0</xdr:rowOff>
    </xdr:from>
    <xdr:to>
      <xdr:col>0</xdr:col>
      <xdr:colOff>388607</xdr:colOff>
      <xdr:row>2</xdr:row>
      <xdr:rowOff>0</xdr:rowOff>
    </xdr:to>
    <xdr:sp macro="" textlink="">
      <xdr:nvSpPr>
        <xdr:cNvPr id="59" name="Text Box 35">
          <a:extLst>
            <a:ext uri="{FF2B5EF4-FFF2-40B4-BE49-F238E27FC236}">
              <a16:creationId xmlns:a16="http://schemas.microsoft.com/office/drawing/2014/main" id="{00000000-0008-0000-2900-00003B000000}"/>
            </a:ext>
          </a:extLst>
        </xdr:cNvPr>
        <xdr:cNvSpPr txBox="1">
          <a:spLocks noChangeArrowheads="1"/>
        </xdr:cNvSpPr>
      </xdr:nvSpPr>
      <xdr:spPr bwMode="auto">
        <a:xfrm>
          <a:off x="175087" y="723900"/>
          <a:ext cx="21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0</xdr:col>
      <xdr:colOff>847725</xdr:colOff>
      <xdr:row>2</xdr:row>
      <xdr:rowOff>0</xdr:rowOff>
    </xdr:from>
    <xdr:to>
      <xdr:col>0</xdr:col>
      <xdr:colOff>390525</xdr:colOff>
      <xdr:row>2</xdr:row>
      <xdr:rowOff>0</xdr:rowOff>
    </xdr:to>
    <xdr:sp macro="" textlink="">
      <xdr:nvSpPr>
        <xdr:cNvPr id="60" name="Text Box 38">
          <a:extLst>
            <a:ext uri="{FF2B5EF4-FFF2-40B4-BE49-F238E27FC236}">
              <a16:creationId xmlns:a16="http://schemas.microsoft.com/office/drawing/2014/main" id="{00000000-0008-0000-2900-00003C000000}"/>
            </a:ext>
          </a:extLst>
        </xdr:cNvPr>
        <xdr:cNvSpPr txBox="1">
          <a:spLocks noChangeArrowheads="1"/>
        </xdr:cNvSpPr>
      </xdr:nvSpPr>
      <xdr:spPr bwMode="auto">
        <a:xfrm>
          <a:off x="454025" y="72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ea typeface="新細明體"/>
              <a:cs typeface="Times New Roman"/>
            </a:rPr>
            <a:t>   %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164350</xdr:colOff>
      <xdr:row>2</xdr:row>
      <xdr:rowOff>0</xdr:rowOff>
    </xdr:from>
    <xdr:to>
      <xdr:col>0</xdr:col>
      <xdr:colOff>388285</xdr:colOff>
      <xdr:row>2</xdr:row>
      <xdr:rowOff>0</xdr:rowOff>
    </xdr:to>
    <xdr:sp macro="" textlink="">
      <xdr:nvSpPr>
        <xdr:cNvPr id="61" name="Text Box 39">
          <a:extLst>
            <a:ext uri="{FF2B5EF4-FFF2-40B4-BE49-F238E27FC236}">
              <a16:creationId xmlns:a16="http://schemas.microsoft.com/office/drawing/2014/main" id="{00000000-0008-0000-2900-00003D000000}"/>
            </a:ext>
          </a:extLst>
        </xdr:cNvPr>
        <xdr:cNvSpPr txBox="1">
          <a:spLocks noChangeArrowheads="1"/>
        </xdr:cNvSpPr>
      </xdr:nvSpPr>
      <xdr:spPr bwMode="auto">
        <a:xfrm>
          <a:off x="164350" y="723900"/>
          <a:ext cx="2239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zh-TW" altLang="en-US"/>
        </a:p>
      </xdr:txBody>
    </xdr:sp>
    <xdr:clientData/>
  </xdr:twoCellAnchor>
  <xdr:twoCellAnchor>
    <xdr:from>
      <xdr:col>1</xdr:col>
      <xdr:colOff>192925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2" name="Text Box 56">
          <a:extLst>
            <a:ext uri="{FF2B5EF4-FFF2-40B4-BE49-F238E27FC236}">
              <a16:creationId xmlns:a16="http://schemas.microsoft.com/office/drawing/2014/main" id="{00000000-0008-0000-2900-00003E000000}"/>
            </a:ext>
          </a:extLst>
        </xdr:cNvPr>
        <xdr:cNvSpPr txBox="1">
          <a:spLocks noChangeArrowheads="1"/>
        </xdr:cNvSpPr>
      </xdr:nvSpPr>
      <xdr:spPr bwMode="auto">
        <a:xfrm>
          <a:off x="650125" y="723900"/>
          <a:ext cx="18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63" name="AutoShape 57">
          <a:extLst>
            <a:ext uri="{FF2B5EF4-FFF2-40B4-BE49-F238E27FC236}">
              <a16:creationId xmlns:a16="http://schemas.microsoft.com/office/drawing/2014/main" id="{00000000-0008-0000-2900-00003F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192925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4" name="Text Box 58">
          <a:extLst>
            <a:ext uri="{FF2B5EF4-FFF2-40B4-BE49-F238E27FC236}">
              <a16:creationId xmlns:a16="http://schemas.microsoft.com/office/drawing/2014/main" id="{00000000-0008-0000-2900-000040000000}"/>
            </a:ext>
          </a:extLst>
        </xdr:cNvPr>
        <xdr:cNvSpPr txBox="1">
          <a:spLocks noChangeArrowheads="1"/>
        </xdr:cNvSpPr>
      </xdr:nvSpPr>
      <xdr:spPr bwMode="auto">
        <a:xfrm>
          <a:off x="650125" y="723900"/>
          <a:ext cx="18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65" name="AutoShape 59">
          <a:extLst>
            <a:ext uri="{FF2B5EF4-FFF2-40B4-BE49-F238E27FC236}">
              <a16:creationId xmlns:a16="http://schemas.microsoft.com/office/drawing/2014/main" id="{00000000-0008-0000-2900-000041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6" name="Text Box 60">
          <a:extLst>
            <a:ext uri="{FF2B5EF4-FFF2-40B4-BE49-F238E27FC236}">
              <a16:creationId xmlns:a16="http://schemas.microsoft.com/office/drawing/2014/main" id="{00000000-0008-0000-2900-000042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83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609600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67" name="AutoShape 61">
          <a:extLst>
            <a:ext uri="{FF2B5EF4-FFF2-40B4-BE49-F238E27FC236}">
              <a16:creationId xmlns:a16="http://schemas.microsoft.com/office/drawing/2014/main" id="{00000000-0008-0000-2900-000043000000}"/>
            </a:ext>
          </a:extLst>
        </xdr:cNvPr>
        <xdr:cNvSpPr>
          <a:spLocks/>
        </xdr:cNvSpPr>
      </xdr:nvSpPr>
      <xdr:spPr bwMode="auto">
        <a:xfrm>
          <a:off x="838200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134562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8" name="Text Box 62">
          <a:extLst>
            <a:ext uri="{FF2B5EF4-FFF2-40B4-BE49-F238E27FC236}">
              <a16:creationId xmlns:a16="http://schemas.microsoft.com/office/drawing/2014/main" id="{00000000-0008-0000-2900-000044000000}"/>
            </a:ext>
          </a:extLst>
        </xdr:cNvPr>
        <xdr:cNvSpPr txBox="1">
          <a:spLocks noChangeArrowheads="1"/>
        </xdr:cNvSpPr>
      </xdr:nvSpPr>
      <xdr:spPr bwMode="auto">
        <a:xfrm>
          <a:off x="591762" y="723900"/>
          <a:ext cx="2464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69" name="AutoShape 63">
          <a:extLst>
            <a:ext uri="{FF2B5EF4-FFF2-40B4-BE49-F238E27FC236}">
              <a16:creationId xmlns:a16="http://schemas.microsoft.com/office/drawing/2014/main" id="{00000000-0008-0000-2900-000045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0" name="Text Box 64">
          <a:extLst>
            <a:ext uri="{FF2B5EF4-FFF2-40B4-BE49-F238E27FC236}">
              <a16:creationId xmlns:a16="http://schemas.microsoft.com/office/drawing/2014/main" id="{00000000-0008-0000-2900-000046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1" name="Text Box 65">
          <a:extLst>
            <a:ext uri="{FF2B5EF4-FFF2-40B4-BE49-F238E27FC236}">
              <a16:creationId xmlns:a16="http://schemas.microsoft.com/office/drawing/2014/main" id="{00000000-0008-0000-2900-000047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2" name="Text Box 66">
          <a:extLst>
            <a:ext uri="{FF2B5EF4-FFF2-40B4-BE49-F238E27FC236}">
              <a16:creationId xmlns:a16="http://schemas.microsoft.com/office/drawing/2014/main" id="{00000000-0008-0000-2900-000048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86937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3" name="Text Box 67">
          <a:extLst>
            <a:ext uri="{FF2B5EF4-FFF2-40B4-BE49-F238E27FC236}">
              <a16:creationId xmlns:a16="http://schemas.microsoft.com/office/drawing/2014/main" id="{00000000-0008-0000-2900-000049000000}"/>
            </a:ext>
          </a:extLst>
        </xdr:cNvPr>
        <xdr:cNvSpPr txBox="1">
          <a:spLocks noChangeArrowheads="1"/>
        </xdr:cNvSpPr>
      </xdr:nvSpPr>
      <xdr:spPr bwMode="auto">
        <a:xfrm>
          <a:off x="544137" y="723900"/>
          <a:ext cx="2940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4" name="AutoShape 68">
          <a:extLst>
            <a:ext uri="{FF2B5EF4-FFF2-40B4-BE49-F238E27FC236}">
              <a16:creationId xmlns:a16="http://schemas.microsoft.com/office/drawing/2014/main" id="{00000000-0008-0000-2900-00004A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5" name="AutoShape 69">
          <a:extLst>
            <a:ext uri="{FF2B5EF4-FFF2-40B4-BE49-F238E27FC236}">
              <a16:creationId xmlns:a16="http://schemas.microsoft.com/office/drawing/2014/main" id="{00000000-0008-0000-2900-00004B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6" name="AutoShape 70">
          <a:extLst>
            <a:ext uri="{FF2B5EF4-FFF2-40B4-BE49-F238E27FC236}">
              <a16:creationId xmlns:a16="http://schemas.microsoft.com/office/drawing/2014/main" id="{00000000-0008-0000-2900-00004C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7" name="AutoShape 71">
          <a:extLst>
            <a:ext uri="{FF2B5EF4-FFF2-40B4-BE49-F238E27FC236}">
              <a16:creationId xmlns:a16="http://schemas.microsoft.com/office/drawing/2014/main" id="{00000000-0008-0000-2900-00004D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8" name="AutoShape 72">
          <a:extLst>
            <a:ext uri="{FF2B5EF4-FFF2-40B4-BE49-F238E27FC236}">
              <a16:creationId xmlns:a16="http://schemas.microsoft.com/office/drawing/2014/main" id="{00000000-0008-0000-2900-00004E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79" name="AutoShape 73">
          <a:extLst>
            <a:ext uri="{FF2B5EF4-FFF2-40B4-BE49-F238E27FC236}">
              <a16:creationId xmlns:a16="http://schemas.microsoft.com/office/drawing/2014/main" id="{00000000-0008-0000-2900-00004F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80" name="AutoShape 74">
          <a:extLst>
            <a:ext uri="{FF2B5EF4-FFF2-40B4-BE49-F238E27FC236}">
              <a16:creationId xmlns:a16="http://schemas.microsoft.com/office/drawing/2014/main" id="{00000000-0008-0000-2900-000050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81" name="AutoShape 75">
          <a:extLst>
            <a:ext uri="{FF2B5EF4-FFF2-40B4-BE49-F238E27FC236}">
              <a16:creationId xmlns:a16="http://schemas.microsoft.com/office/drawing/2014/main" id="{00000000-0008-0000-2900-000051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600075</xdr:colOff>
      <xdr:row>2</xdr:row>
      <xdr:rowOff>0</xdr:rowOff>
    </xdr:from>
    <xdr:to>
      <xdr:col>1</xdr:col>
      <xdr:colOff>381000</xdr:colOff>
      <xdr:row>2</xdr:row>
      <xdr:rowOff>0</xdr:rowOff>
    </xdr:to>
    <xdr:sp macro="" textlink="">
      <xdr:nvSpPr>
        <xdr:cNvPr id="82" name="AutoShape 76">
          <a:extLst>
            <a:ext uri="{FF2B5EF4-FFF2-40B4-BE49-F238E27FC236}">
              <a16:creationId xmlns:a16="http://schemas.microsoft.com/office/drawing/2014/main" id="{00000000-0008-0000-2900-000052000000}"/>
            </a:ext>
          </a:extLst>
        </xdr:cNvPr>
        <xdr:cNvSpPr>
          <a:spLocks/>
        </xdr:cNvSpPr>
      </xdr:nvSpPr>
      <xdr:spPr bwMode="auto">
        <a:xfrm>
          <a:off x="841375" y="723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135775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id="{00000000-0008-0000-2900-000053000000}"/>
            </a:ext>
          </a:extLst>
        </xdr:cNvPr>
        <xdr:cNvSpPr txBox="1">
          <a:spLocks noChangeArrowheads="1"/>
        </xdr:cNvSpPr>
      </xdr:nvSpPr>
      <xdr:spPr bwMode="auto">
        <a:xfrm>
          <a:off x="592975" y="723900"/>
          <a:ext cx="245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84" name="Text Box 78">
          <a:extLst>
            <a:ext uri="{FF2B5EF4-FFF2-40B4-BE49-F238E27FC236}">
              <a16:creationId xmlns:a16="http://schemas.microsoft.com/office/drawing/2014/main" id="{00000000-0008-0000-2900-000054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85" name="Text Box 79">
          <a:extLst>
            <a:ext uri="{FF2B5EF4-FFF2-40B4-BE49-F238E27FC236}">
              <a16:creationId xmlns:a16="http://schemas.microsoft.com/office/drawing/2014/main" id="{00000000-0008-0000-2900-000055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115512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86" name="Text Box 80">
          <a:extLst>
            <a:ext uri="{FF2B5EF4-FFF2-40B4-BE49-F238E27FC236}">
              <a16:creationId xmlns:a16="http://schemas.microsoft.com/office/drawing/2014/main" id="{00000000-0008-0000-2900-000056000000}"/>
            </a:ext>
          </a:extLst>
        </xdr:cNvPr>
        <xdr:cNvSpPr txBox="1">
          <a:spLocks noChangeArrowheads="1"/>
        </xdr:cNvSpPr>
      </xdr:nvSpPr>
      <xdr:spPr bwMode="auto">
        <a:xfrm>
          <a:off x="572712" y="723900"/>
          <a:ext cx="265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年</a:t>
          </a:r>
          <a:endParaRPr lang="zh-TW" altLang="en-US"/>
        </a:p>
      </xdr:txBody>
    </xdr:sp>
    <xdr:clientData/>
  </xdr:twoCellAnchor>
  <xdr:twoCellAnchor>
    <xdr:from>
      <xdr:col>1</xdr:col>
      <xdr:colOff>600075</xdr:colOff>
      <xdr:row>22</xdr:row>
      <xdr:rowOff>0</xdr:rowOff>
    </xdr:from>
    <xdr:to>
      <xdr:col>1</xdr:col>
      <xdr:colOff>381000</xdr:colOff>
      <xdr:row>22</xdr:row>
      <xdr:rowOff>0</xdr:rowOff>
    </xdr:to>
    <xdr:sp macro="" textlink="">
      <xdr:nvSpPr>
        <xdr:cNvPr id="87" name="AutoShape 86">
          <a:extLst>
            <a:ext uri="{FF2B5EF4-FFF2-40B4-BE49-F238E27FC236}">
              <a16:creationId xmlns:a16="http://schemas.microsoft.com/office/drawing/2014/main" id="{00000000-0008-0000-2900-000057000000}"/>
            </a:ext>
          </a:extLst>
        </xdr:cNvPr>
        <xdr:cNvSpPr>
          <a:spLocks/>
        </xdr:cNvSpPr>
      </xdr:nvSpPr>
      <xdr:spPr bwMode="auto">
        <a:xfrm>
          <a:off x="841375" y="5295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57150</xdr:rowOff>
    </xdr:from>
    <xdr:to>
      <xdr:col>5</xdr:col>
      <xdr:colOff>0</xdr:colOff>
      <xdr:row>13</xdr:row>
      <xdr:rowOff>238125</xdr:rowOff>
    </xdr:to>
    <xdr:sp macro="" textlink="">
      <xdr:nvSpPr>
        <xdr:cNvPr id="2" name="文字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5245100" y="2216150"/>
          <a:ext cx="0" cy="119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肅清煙毒</a:t>
          </a:r>
          <a:endParaRPr lang="zh-TW" altLang="en-US"/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13</xdr:row>
      <xdr:rowOff>228600</xdr:rowOff>
    </xdr:to>
    <xdr:sp macro="" textlink="">
      <xdr:nvSpPr>
        <xdr:cNvPr id="3" name="文字 5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5245100" y="2206625"/>
          <a:ext cx="0" cy="119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條例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8</xdr:row>
      <xdr:rowOff>57150</xdr:rowOff>
    </xdr:from>
    <xdr:to>
      <xdr:col>4</xdr:col>
      <xdr:colOff>0</xdr:colOff>
      <xdr:row>13</xdr:row>
      <xdr:rowOff>238125</xdr:rowOff>
    </xdr:to>
    <xdr:sp macro="" textlink="">
      <xdr:nvSpPr>
        <xdr:cNvPr id="4" name="文字 4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356100" y="2216150"/>
          <a:ext cx="0" cy="119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肅清煙毒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8</xdr:row>
      <xdr:rowOff>47625</xdr:rowOff>
    </xdr:from>
    <xdr:to>
      <xdr:col>4</xdr:col>
      <xdr:colOff>0</xdr:colOff>
      <xdr:row>13</xdr:row>
      <xdr:rowOff>228600</xdr:rowOff>
    </xdr:to>
    <xdr:sp macro="" textlink="">
      <xdr:nvSpPr>
        <xdr:cNvPr id="5" name="文字 5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 txBox="1">
          <a:spLocks noChangeArrowheads="1"/>
        </xdr:cNvSpPr>
      </xdr:nvSpPr>
      <xdr:spPr bwMode="auto">
        <a:xfrm>
          <a:off x="4356100" y="2206625"/>
          <a:ext cx="0" cy="119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條例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8</xdr:row>
      <xdr:rowOff>57150</xdr:rowOff>
    </xdr:from>
    <xdr:to>
      <xdr:col>4</xdr:col>
      <xdr:colOff>0</xdr:colOff>
      <xdr:row>13</xdr:row>
      <xdr:rowOff>238125</xdr:rowOff>
    </xdr:to>
    <xdr:sp macro="" textlink="">
      <xdr:nvSpPr>
        <xdr:cNvPr id="6" name="文字 4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SpPr txBox="1">
          <a:spLocks noChangeArrowheads="1"/>
        </xdr:cNvSpPr>
      </xdr:nvSpPr>
      <xdr:spPr bwMode="auto">
        <a:xfrm>
          <a:off x="4953000" y="2051050"/>
          <a:ext cx="0" cy="1692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肅清煙毒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8</xdr:row>
      <xdr:rowOff>47625</xdr:rowOff>
    </xdr:from>
    <xdr:to>
      <xdr:col>4</xdr:col>
      <xdr:colOff>0</xdr:colOff>
      <xdr:row>13</xdr:row>
      <xdr:rowOff>228600</xdr:rowOff>
    </xdr:to>
    <xdr:sp macro="" textlink="">
      <xdr:nvSpPr>
        <xdr:cNvPr id="7" name="文字 5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SpPr txBox="1">
          <a:spLocks noChangeArrowheads="1"/>
        </xdr:cNvSpPr>
      </xdr:nvSpPr>
      <xdr:spPr bwMode="auto">
        <a:xfrm>
          <a:off x="4953000" y="2041525"/>
          <a:ext cx="0" cy="1692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條例</a:t>
          </a:r>
          <a:endParaRPr lang="zh-TW" altLang="en-US"/>
        </a:p>
      </xdr:txBody>
    </xdr:sp>
    <xdr:clientData/>
  </xdr:twoCellAnchor>
  <xdr:twoCellAnchor>
    <xdr:from>
      <xdr:col>3</xdr:col>
      <xdr:colOff>0</xdr:colOff>
      <xdr:row>8</xdr:row>
      <xdr:rowOff>57150</xdr:rowOff>
    </xdr:from>
    <xdr:to>
      <xdr:col>3</xdr:col>
      <xdr:colOff>0</xdr:colOff>
      <xdr:row>13</xdr:row>
      <xdr:rowOff>238125</xdr:rowOff>
    </xdr:to>
    <xdr:sp macro="" textlink="">
      <xdr:nvSpPr>
        <xdr:cNvPr id="8" name="文字 4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SpPr txBox="1">
          <a:spLocks noChangeArrowheads="1"/>
        </xdr:cNvSpPr>
      </xdr:nvSpPr>
      <xdr:spPr bwMode="auto">
        <a:xfrm>
          <a:off x="3962400" y="2051050"/>
          <a:ext cx="0" cy="1692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肅清煙毒</a:t>
          </a:r>
          <a:endParaRPr lang="zh-TW" altLang="en-US"/>
        </a:p>
      </xdr:txBody>
    </xdr:sp>
    <xdr:clientData/>
  </xdr:twoCellAnchor>
  <xdr:twoCellAnchor>
    <xdr:from>
      <xdr:col>3</xdr:col>
      <xdr:colOff>0</xdr:colOff>
      <xdr:row>8</xdr:row>
      <xdr:rowOff>47625</xdr:rowOff>
    </xdr:from>
    <xdr:to>
      <xdr:col>3</xdr:col>
      <xdr:colOff>0</xdr:colOff>
      <xdr:row>13</xdr:row>
      <xdr:rowOff>228600</xdr:rowOff>
    </xdr:to>
    <xdr:sp macro="" textlink="">
      <xdr:nvSpPr>
        <xdr:cNvPr id="9" name="文字 5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SpPr txBox="1">
          <a:spLocks noChangeArrowheads="1"/>
        </xdr:cNvSpPr>
      </xdr:nvSpPr>
      <xdr:spPr bwMode="auto">
        <a:xfrm>
          <a:off x="3962400" y="2041525"/>
          <a:ext cx="0" cy="1692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條例</a:t>
          </a:r>
          <a:endParaRPr lang="zh-TW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2D00-00000E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2D00-00000F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2D00-000010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2D00-000011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2D00-000012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2D00-000013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2D00-000014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2D00-000015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2D00-000016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2D00-000017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00000000-0008-0000-2D00-000018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00000000-0008-0000-2D00-000019000000}"/>
            </a:ext>
          </a:extLst>
        </xdr:cNvPr>
        <xdr:cNvSpPr>
          <a:spLocks/>
        </xdr:cNvSpPr>
      </xdr:nvSpPr>
      <xdr:spPr bwMode="auto">
        <a:xfrm>
          <a:off x="444500" y="158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66675</xdr:rowOff>
    </xdr:from>
    <xdr:to>
      <xdr:col>1</xdr:col>
      <xdr:colOff>0</xdr:colOff>
      <xdr:row>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1155700" y="549275"/>
          <a:ext cx="0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1</xdr:col>
      <xdr:colOff>0</xdr:colOff>
      <xdr:row>2</xdr:row>
      <xdr:rowOff>190500</xdr:rowOff>
    </xdr:from>
    <xdr:to>
      <xdr:col>1</xdr:col>
      <xdr:colOff>0</xdr:colOff>
      <xdr:row>3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1155700" y="1422400"/>
          <a:ext cx="0" cy="615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1155700" y="499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 txBox="1">
          <a:spLocks noChangeArrowheads="1"/>
        </xdr:cNvSpPr>
      </xdr:nvSpPr>
      <xdr:spPr bwMode="auto">
        <a:xfrm>
          <a:off x="1155700" y="499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0</xdr:col>
      <xdr:colOff>552450</xdr:colOff>
      <xdr:row>7</xdr:row>
      <xdr:rowOff>0</xdr:rowOff>
    </xdr:from>
    <xdr:to>
      <xdr:col>0</xdr:col>
      <xdr:colOff>923925</xdr:colOff>
      <xdr:row>7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 txBox="1">
          <a:spLocks noChangeArrowheads="1"/>
        </xdr:cNvSpPr>
      </xdr:nvSpPr>
      <xdr:spPr bwMode="auto">
        <a:xfrm>
          <a:off x="552450" y="49911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495300</xdr:colOff>
      <xdr:row>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SpPr txBox="1">
          <a:spLocks noChangeArrowheads="1"/>
        </xdr:cNvSpPr>
      </xdr:nvSpPr>
      <xdr:spPr bwMode="auto">
        <a:xfrm>
          <a:off x="47625" y="499110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SpPr>
          <a:spLocks noChangeShapeType="1"/>
        </xdr:cNvSpPr>
      </xdr:nvSpPr>
      <xdr:spPr bwMode="auto">
        <a:xfrm>
          <a:off x="1155700" y="198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66675</xdr:rowOff>
    </xdr:from>
    <xdr:to>
      <xdr:col>1</xdr:col>
      <xdr:colOff>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3300-000009000000}"/>
            </a:ext>
          </a:extLst>
        </xdr:cNvPr>
        <xdr:cNvSpPr txBox="1">
          <a:spLocks noChangeArrowheads="1"/>
        </xdr:cNvSpPr>
      </xdr:nvSpPr>
      <xdr:spPr bwMode="auto">
        <a:xfrm>
          <a:off x="1155700" y="549275"/>
          <a:ext cx="0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1</xdr:col>
      <xdr:colOff>0</xdr:colOff>
      <xdr:row>2</xdr:row>
      <xdr:rowOff>190500</xdr:rowOff>
    </xdr:from>
    <xdr:to>
      <xdr:col>1</xdr:col>
      <xdr:colOff>0</xdr:colOff>
      <xdr:row>3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3300-00000A000000}"/>
            </a:ext>
          </a:extLst>
        </xdr:cNvPr>
        <xdr:cNvSpPr txBox="1">
          <a:spLocks noChangeArrowheads="1"/>
        </xdr:cNvSpPr>
      </xdr:nvSpPr>
      <xdr:spPr bwMode="auto">
        <a:xfrm>
          <a:off x="1155700" y="1422400"/>
          <a:ext cx="0" cy="615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3300-00000B000000}"/>
            </a:ext>
          </a:extLst>
        </xdr:cNvPr>
        <xdr:cNvSpPr txBox="1">
          <a:spLocks noChangeArrowheads="1"/>
        </xdr:cNvSpPr>
      </xdr:nvSpPr>
      <xdr:spPr bwMode="auto">
        <a:xfrm>
          <a:off x="1155700" y="499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3300-00000C000000}"/>
            </a:ext>
          </a:extLst>
        </xdr:cNvPr>
        <xdr:cNvSpPr txBox="1">
          <a:spLocks noChangeArrowheads="1"/>
        </xdr:cNvSpPr>
      </xdr:nvSpPr>
      <xdr:spPr bwMode="auto">
        <a:xfrm>
          <a:off x="1155700" y="499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0</xdr:col>
      <xdr:colOff>552450</xdr:colOff>
      <xdr:row>7</xdr:row>
      <xdr:rowOff>0</xdr:rowOff>
    </xdr:from>
    <xdr:to>
      <xdr:col>0</xdr:col>
      <xdr:colOff>923925</xdr:colOff>
      <xdr:row>7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3300-00000D000000}"/>
            </a:ext>
          </a:extLst>
        </xdr:cNvPr>
        <xdr:cNvSpPr txBox="1">
          <a:spLocks noChangeArrowheads="1"/>
        </xdr:cNvSpPr>
      </xdr:nvSpPr>
      <xdr:spPr bwMode="auto">
        <a:xfrm>
          <a:off x="552450" y="49911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年度</a:t>
          </a:r>
        </a:p>
      </xdr:txBody>
    </xdr:sp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495300</xdr:colOff>
      <xdr:row>7</xdr:row>
      <xdr:rowOff>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3300-00000E000000}"/>
            </a:ext>
          </a:extLst>
        </xdr:cNvPr>
        <xdr:cNvSpPr txBox="1">
          <a:spLocks noChangeArrowheads="1"/>
        </xdr:cNvSpPr>
      </xdr:nvSpPr>
      <xdr:spPr bwMode="auto">
        <a:xfrm>
          <a:off x="47625" y="499110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類別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SpPr>
          <a:spLocks noChangeShapeType="1"/>
        </xdr:cNvSpPr>
      </xdr:nvSpPr>
      <xdr:spPr bwMode="auto">
        <a:xfrm>
          <a:off x="1155700" y="198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16</xdr:row>
      <xdr:rowOff>0</xdr:rowOff>
    </xdr:from>
    <xdr:to>
      <xdr:col>1</xdr:col>
      <xdr:colOff>457200</xdr:colOff>
      <xdr:row>16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>
          <a:spLocks/>
        </xdr:cNvSpPr>
      </xdr:nvSpPr>
      <xdr:spPr bwMode="auto">
        <a:xfrm>
          <a:off x="371475" y="585470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0</xdr:rowOff>
    </xdr:from>
    <xdr:to>
      <xdr:col>0</xdr:col>
      <xdr:colOff>457200</xdr:colOff>
      <xdr:row>17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>
          <a:spLocks/>
        </xdr:cNvSpPr>
      </xdr:nvSpPr>
      <xdr:spPr bwMode="auto">
        <a:xfrm>
          <a:off x="371475" y="551180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457200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>
          <a:spLocks/>
        </xdr:cNvSpPr>
      </xdr:nvSpPr>
      <xdr:spPr bwMode="auto">
        <a:xfrm>
          <a:off x="371475" y="551180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457200</xdr:colOff>
      <xdr:row>17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>
          <a:spLocks/>
        </xdr:cNvSpPr>
      </xdr:nvSpPr>
      <xdr:spPr bwMode="auto">
        <a:xfrm>
          <a:off x="371475" y="551180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17</xdr:row>
      <xdr:rowOff>0</xdr:rowOff>
    </xdr:from>
    <xdr:to>
      <xdr:col>0</xdr:col>
      <xdr:colOff>457200</xdr:colOff>
      <xdr:row>17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/>
        </xdr:cNvSpPr>
      </xdr:nvSpPr>
      <xdr:spPr bwMode="auto">
        <a:xfrm>
          <a:off x="371475" y="551180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1&#32113;&#35336;&#24180;&#22577;\97&#24180;&#22577;\&#25552;&#35201;&#20998;&#26512;&#32113;&#35336;&#34920;(&#27298;&#2351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檢肅貪瀆"/>
      <sheetName val="2.電話詐欺"/>
      <sheetName val="3.民生犯罪"/>
      <sheetName val="4.毒品緝獲"/>
      <sheetName val="4a.人口販運"/>
      <sheetName val="5.新收件數"/>
      <sheetName val="5.案件數排名"/>
      <sheetName val="6.新收來源"/>
      <sheetName val="7.搜索"/>
      <sheetName val="8.羈押"/>
      <sheetName val="9.羈押抗告"/>
      <sheetName val="10.偵結"/>
      <sheetName val="10.不起訴罪名"/>
      <sheetName val="10.不起訴原因"/>
      <sheetName val="11.緩起訴遵守"/>
      <sheetName val="12.緩起訴金額"/>
      <sheetName val="13.再議情形"/>
      <sheetName val="14.非常上訴"/>
      <sheetName val="15.判決確定 "/>
      <sheetName val="16.緩刑人數"/>
      <sheetName val="17.易科罰金"/>
      <sheetName val="18.重大刑事"/>
      <sheetName val="19.公共危險"/>
      <sheetName val="20.毒品案件"/>
      <sheetName val="21.暴力犯罪"/>
      <sheetName val="22.智財權"/>
      <sheetName val="23.性侵害"/>
      <sheetName val="24.電腦犯罪"/>
      <sheetName val="25.兩性犯罪"/>
      <sheetName val="26.工作負荷"/>
      <sheetName val="30.法醫收結"/>
      <sheetName val="30.病理檢驗"/>
      <sheetName val="                         "/>
      <sheetName val="重大危安羈押94-95"/>
      <sheetName val="8.起訴(1)"/>
      <sheetName val="8.起訴(2)"/>
      <sheetName val="11.撤銷緩起訴(終結)"/>
      <sheetName val="15.定罪(1)"/>
      <sheetName val="15.有罪(2)"/>
      <sheetName val="20.毒品再犯"/>
      <sheetName val="21.毒品犯罪 ("/>
      <sheetName val="23.竊盜罪 "/>
      <sheetName val="24.賭博犯罪"/>
      <sheetName val="26.槍刀械"/>
      <sheetName val="28.檢肅貪瀆"/>
      <sheetName val="29.查察賄選"/>
      <sheetName val="19.毒品終結"/>
    </sheetNames>
    <sheetDataSet>
      <sheetData sheetId="0">
        <row r="1">
          <cell r="A1" t="str">
            <v>表2-1 地方法院檢察署檢肅貪瀆案件(掃除黑金行動方案)</v>
          </cell>
        </row>
        <row r="3">
          <cell r="A3" t="str">
            <v>項目別</v>
          </cell>
          <cell r="B3" t="str">
            <v>新收件數</v>
          </cell>
          <cell r="C3" t="str">
            <v>起訴件數</v>
          </cell>
          <cell r="D3" t="str">
            <v>起訴人數</v>
          </cell>
          <cell r="E3"/>
          <cell r="F3"/>
          <cell r="G3" t="str">
            <v>執行判決確定有罪人數</v>
          </cell>
          <cell r="H3"/>
          <cell r="I3"/>
          <cell r="J3"/>
          <cell r="K3" t="str">
            <v>定罪率</v>
          </cell>
          <cell r="L3" t="str">
            <v>查獲貪瀆金額</v>
          </cell>
        </row>
        <row r="4">
          <cell r="E4" t="str">
            <v>公務人員</v>
          </cell>
          <cell r="F4" t="str">
            <v>民意代表</v>
          </cell>
          <cell r="G4" t="str">
            <v>總計</v>
          </cell>
          <cell r="H4" t="str">
            <v>貪瀆罪</v>
          </cell>
          <cell r="I4"/>
          <cell r="J4" t="str">
            <v>非貪瀆罪</v>
          </cell>
        </row>
        <row r="5">
          <cell r="H5" t="str">
            <v>圖利罪</v>
          </cell>
          <cell r="I5" t="str">
            <v>非圖利罪</v>
          </cell>
        </row>
        <row r="7">
          <cell r="B7" t="str">
            <v>件</v>
          </cell>
          <cell r="C7" t="str">
            <v>件</v>
          </cell>
          <cell r="D7" t="str">
            <v>人</v>
          </cell>
          <cell r="E7" t="str">
            <v>人</v>
          </cell>
          <cell r="F7" t="str">
            <v>人</v>
          </cell>
          <cell r="G7" t="str">
            <v>人</v>
          </cell>
          <cell r="H7" t="str">
            <v>人</v>
          </cell>
          <cell r="I7" t="str">
            <v>人</v>
          </cell>
          <cell r="J7" t="str">
            <v>人</v>
          </cell>
          <cell r="K7" t="str">
            <v>％</v>
          </cell>
          <cell r="L7" t="str">
            <v>新臺幣萬元</v>
          </cell>
        </row>
        <row r="8">
          <cell r="A8" t="str">
            <v>八十六年</v>
          </cell>
          <cell r="B8">
            <v>1819</v>
          </cell>
          <cell r="C8">
            <v>678</v>
          </cell>
          <cell r="D8">
            <v>1513</v>
          </cell>
          <cell r="E8">
            <v>948</v>
          </cell>
          <cell r="F8">
            <v>67</v>
          </cell>
          <cell r="G8">
            <v>463</v>
          </cell>
          <cell r="H8">
            <v>67</v>
          </cell>
          <cell r="I8">
            <v>314</v>
          </cell>
          <cell r="J8">
            <v>82</v>
          </cell>
          <cell r="K8">
            <v>60.2</v>
          </cell>
        </row>
        <row r="9">
          <cell r="A9" t="str">
            <v>91年</v>
          </cell>
          <cell r="B9">
            <v>1239</v>
          </cell>
          <cell r="C9">
            <v>605</v>
          </cell>
          <cell r="D9">
            <v>1278</v>
          </cell>
          <cell r="E9">
            <v>659</v>
          </cell>
          <cell r="F9">
            <v>61</v>
          </cell>
          <cell r="G9">
            <v>143</v>
          </cell>
          <cell r="H9">
            <v>27</v>
          </cell>
          <cell r="I9">
            <v>95</v>
          </cell>
          <cell r="J9">
            <v>21</v>
          </cell>
          <cell r="K9">
            <v>49</v>
          </cell>
          <cell r="L9">
            <v>721022</v>
          </cell>
        </row>
        <row r="10">
          <cell r="A10" t="str">
            <v>92年</v>
          </cell>
          <cell r="B10">
            <v>1134</v>
          </cell>
          <cell r="C10">
            <v>640</v>
          </cell>
          <cell r="D10">
            <v>1276</v>
          </cell>
          <cell r="E10">
            <v>687</v>
          </cell>
          <cell r="F10">
            <v>65</v>
          </cell>
          <cell r="G10">
            <v>562</v>
          </cell>
          <cell r="H10">
            <v>39</v>
          </cell>
          <cell r="I10">
            <v>472</v>
          </cell>
          <cell r="J10">
            <v>51</v>
          </cell>
          <cell r="K10">
            <v>66.3</v>
          </cell>
          <cell r="L10">
            <v>671636</v>
          </cell>
        </row>
        <row r="11">
          <cell r="A11" t="str">
            <v>93年</v>
          </cell>
          <cell r="B11">
            <v>955</v>
          </cell>
          <cell r="C11">
            <v>414</v>
          </cell>
          <cell r="D11">
            <v>920</v>
          </cell>
          <cell r="E11">
            <v>506</v>
          </cell>
          <cell r="F11">
            <v>68</v>
          </cell>
          <cell r="G11">
            <v>419</v>
          </cell>
          <cell r="H11">
            <v>41</v>
          </cell>
          <cell r="I11">
            <v>233</v>
          </cell>
          <cell r="J11">
            <v>145</v>
          </cell>
          <cell r="K11">
            <v>49.9</v>
          </cell>
          <cell r="L11">
            <v>265735</v>
          </cell>
        </row>
        <row r="12">
          <cell r="A12" t="str">
            <v>94年</v>
          </cell>
          <cell r="B12">
            <v>1016</v>
          </cell>
          <cell r="C12">
            <v>468</v>
          </cell>
          <cell r="D12">
            <v>1299</v>
          </cell>
          <cell r="E12">
            <v>595</v>
          </cell>
          <cell r="F12">
            <v>55</v>
          </cell>
          <cell r="G12">
            <v>288</v>
          </cell>
          <cell r="H12">
            <v>29</v>
          </cell>
          <cell r="I12">
            <v>197</v>
          </cell>
          <cell r="J12">
            <v>62</v>
          </cell>
          <cell r="K12">
            <v>52.9</v>
          </cell>
          <cell r="L12">
            <v>136313.629052</v>
          </cell>
        </row>
        <row r="13">
          <cell r="A13" t="str">
            <v>95年</v>
          </cell>
          <cell r="B13">
            <v>1081</v>
          </cell>
          <cell r="C13">
            <v>543</v>
          </cell>
          <cell r="D13">
            <v>1668</v>
          </cell>
          <cell r="E13">
            <v>794</v>
          </cell>
          <cell r="F13">
            <v>65</v>
          </cell>
          <cell r="G13">
            <v>440</v>
          </cell>
          <cell r="H13">
            <v>53</v>
          </cell>
          <cell r="I13">
            <v>280</v>
          </cell>
          <cell r="J13">
            <v>107</v>
          </cell>
          <cell r="K13">
            <v>60.606060606060609</v>
          </cell>
          <cell r="L13">
            <v>110934</v>
          </cell>
        </row>
        <row r="14">
          <cell r="A14" t="str">
            <v>96年</v>
          </cell>
          <cell r="B14">
            <v>1189</v>
          </cell>
          <cell r="C14">
            <v>559</v>
          </cell>
          <cell r="D14">
            <v>1862</v>
          </cell>
          <cell r="E14">
            <v>836</v>
          </cell>
          <cell r="F14">
            <v>49</v>
          </cell>
          <cell r="G14">
            <v>576</v>
          </cell>
          <cell r="H14">
            <v>109</v>
          </cell>
          <cell r="I14">
            <v>311</v>
          </cell>
          <cell r="J14">
            <v>156</v>
          </cell>
          <cell r="K14">
            <v>62</v>
          </cell>
          <cell r="L14">
            <v>198967.43640000001</v>
          </cell>
        </row>
        <row r="15">
          <cell r="A15" t="str">
            <v>97年</v>
          </cell>
          <cell r="B15">
            <v>1130</v>
          </cell>
          <cell r="C15">
            <v>534</v>
          </cell>
          <cell r="D15">
            <v>1932</v>
          </cell>
          <cell r="E15">
            <v>900</v>
          </cell>
          <cell r="F15">
            <v>64</v>
          </cell>
          <cell r="G15">
            <v>890</v>
          </cell>
          <cell r="H15">
            <v>112</v>
          </cell>
          <cell r="I15">
            <v>440</v>
          </cell>
          <cell r="J15">
            <v>338</v>
          </cell>
          <cell r="K15">
            <v>67.629179331306986</v>
          </cell>
          <cell r="L15">
            <v>152310.3211</v>
          </cell>
        </row>
        <row r="16">
          <cell r="A16" t="str">
            <v>89年7月至97年12月累計數</v>
          </cell>
          <cell r="B16">
            <v>9876</v>
          </cell>
          <cell r="C16">
            <v>4685</v>
          </cell>
          <cell r="D16">
            <v>12930</v>
          </cell>
          <cell r="E16">
            <v>6654</v>
          </cell>
          <cell r="F16">
            <v>690</v>
          </cell>
          <cell r="G16">
            <v>3372</v>
          </cell>
          <cell r="H16">
            <v>414</v>
          </cell>
          <cell r="I16">
            <v>2070</v>
          </cell>
          <cell r="J16">
            <v>888</v>
          </cell>
          <cell r="K16">
            <v>60.2</v>
          </cell>
          <cell r="L16">
            <v>3212556.2088279999</v>
          </cell>
        </row>
        <row r="17">
          <cell r="A17" t="str">
            <v>說明：本表係針對89年7月實施掃除黑金行動方案後，新收案件與偵結起訴後判決確定之統計資料。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9"/>
  <sheetViews>
    <sheetView showGridLines="0" tabSelected="1" workbookViewId="0">
      <selection sqref="A1:H1"/>
    </sheetView>
  </sheetViews>
  <sheetFormatPr defaultColWidth="9" defaultRowHeight="15.75"/>
  <cols>
    <col min="1" max="11" width="9" style="594"/>
    <col min="12" max="12" width="12.625" style="594" bestFit="1" customWidth="1"/>
    <col min="13" max="16384" width="9" style="594"/>
  </cols>
  <sheetData>
    <row r="1" spans="1:11" s="858" customFormat="1" ht="28.5" customHeight="1">
      <c r="A1" s="863" t="s">
        <v>1027</v>
      </c>
      <c r="B1" s="863"/>
      <c r="C1" s="863"/>
      <c r="D1" s="863"/>
      <c r="E1" s="863"/>
      <c r="F1" s="863"/>
      <c r="G1" s="863"/>
      <c r="H1" s="863"/>
      <c r="I1" s="857"/>
      <c r="J1" s="857"/>
      <c r="K1" s="857"/>
    </row>
    <row r="2" spans="1:11" s="858" customFormat="1" ht="20.100000000000001" customHeight="1">
      <c r="A2" s="864" t="s">
        <v>1090</v>
      </c>
      <c r="B2" s="864"/>
      <c r="C2" s="864"/>
      <c r="D2" s="864"/>
      <c r="E2" s="864"/>
      <c r="F2" s="864"/>
      <c r="G2" s="864"/>
      <c r="H2" s="864"/>
      <c r="I2" s="857"/>
      <c r="J2" s="857"/>
      <c r="K2" s="857"/>
    </row>
    <row r="3" spans="1:11" s="858" customFormat="1" ht="20.100000000000001" customHeight="1">
      <c r="A3" s="861" t="s">
        <v>1028</v>
      </c>
      <c r="B3" s="861"/>
      <c r="C3" s="861"/>
      <c r="D3" s="861"/>
      <c r="E3" s="861"/>
      <c r="F3" s="861"/>
      <c r="G3" s="861"/>
      <c r="H3" s="861"/>
      <c r="I3" s="859"/>
      <c r="J3" s="859"/>
      <c r="K3" s="859"/>
    </row>
    <row r="4" spans="1:11" s="858" customFormat="1" ht="20.100000000000001" customHeight="1">
      <c r="A4" s="861" t="s">
        <v>1040</v>
      </c>
      <c r="B4" s="861"/>
      <c r="C4" s="861"/>
      <c r="D4" s="861"/>
      <c r="E4" s="861"/>
      <c r="F4" s="861"/>
      <c r="G4" s="861"/>
      <c r="H4" s="861"/>
      <c r="I4" s="859"/>
      <c r="J4" s="859"/>
      <c r="K4" s="859"/>
    </row>
    <row r="5" spans="1:11" s="858" customFormat="1" ht="20.100000000000001" customHeight="1">
      <c r="A5" s="861" t="s">
        <v>989</v>
      </c>
      <c r="B5" s="861"/>
      <c r="C5" s="861"/>
      <c r="D5" s="861"/>
      <c r="E5" s="861"/>
      <c r="F5" s="861"/>
      <c r="G5" s="861"/>
      <c r="H5" s="861"/>
      <c r="I5" s="859"/>
      <c r="J5" s="859"/>
      <c r="K5" s="859"/>
    </row>
    <row r="6" spans="1:11" s="858" customFormat="1" ht="20.100000000000001" customHeight="1">
      <c r="A6" s="861" t="s">
        <v>990</v>
      </c>
      <c r="B6" s="861"/>
      <c r="C6" s="861"/>
      <c r="D6" s="861"/>
      <c r="E6" s="861"/>
      <c r="F6" s="861"/>
      <c r="G6" s="861"/>
      <c r="H6" s="861"/>
      <c r="I6" s="859"/>
      <c r="J6" s="859"/>
      <c r="K6" s="859"/>
    </row>
    <row r="7" spans="1:11" s="858" customFormat="1" ht="20.100000000000001" customHeight="1">
      <c r="A7" s="861" t="s">
        <v>1096</v>
      </c>
      <c r="B7" s="861"/>
      <c r="C7" s="861"/>
      <c r="D7" s="861"/>
      <c r="E7" s="861"/>
      <c r="F7" s="861"/>
      <c r="G7" s="861"/>
      <c r="H7" s="861"/>
      <c r="I7" s="860"/>
      <c r="J7" s="860"/>
      <c r="K7" s="860"/>
    </row>
    <row r="8" spans="1:11" s="858" customFormat="1" ht="20.100000000000001" customHeight="1">
      <c r="A8" s="861" t="s">
        <v>1097</v>
      </c>
      <c r="B8" s="861"/>
      <c r="C8" s="861"/>
      <c r="D8" s="861"/>
      <c r="E8" s="861"/>
      <c r="F8" s="861"/>
      <c r="G8" s="861"/>
      <c r="H8" s="861"/>
      <c r="I8" s="860"/>
      <c r="J8" s="860"/>
      <c r="K8" s="860"/>
    </row>
    <row r="9" spans="1:11" s="858" customFormat="1" ht="20.100000000000001" customHeight="1">
      <c r="A9" s="861" t="s">
        <v>991</v>
      </c>
      <c r="B9" s="861"/>
      <c r="C9" s="861"/>
      <c r="D9" s="861"/>
      <c r="E9" s="861"/>
      <c r="F9" s="861"/>
      <c r="G9" s="861"/>
      <c r="H9" s="861"/>
      <c r="I9" s="860"/>
      <c r="J9" s="860"/>
      <c r="K9" s="860"/>
    </row>
    <row r="10" spans="1:11" s="858" customFormat="1" ht="20.100000000000001" customHeight="1">
      <c r="A10" s="861" t="s">
        <v>992</v>
      </c>
      <c r="B10" s="861"/>
      <c r="C10" s="861"/>
      <c r="D10" s="861"/>
      <c r="E10" s="861"/>
      <c r="F10" s="861"/>
      <c r="G10" s="861"/>
      <c r="H10" s="861"/>
      <c r="I10" s="860"/>
      <c r="J10" s="860"/>
      <c r="K10" s="860"/>
    </row>
    <row r="11" spans="1:11" s="858" customFormat="1" ht="20.100000000000001" customHeight="1">
      <c r="A11" s="861" t="s">
        <v>993</v>
      </c>
      <c r="B11" s="861"/>
      <c r="C11" s="861"/>
      <c r="D11" s="861"/>
      <c r="E11" s="861"/>
      <c r="F11" s="861"/>
      <c r="G11" s="861"/>
      <c r="H11" s="861"/>
      <c r="I11" s="860"/>
      <c r="J11" s="860"/>
      <c r="K11" s="860"/>
    </row>
    <row r="12" spans="1:11" s="858" customFormat="1" ht="20.100000000000001" customHeight="1">
      <c r="A12" s="861" t="s">
        <v>994</v>
      </c>
      <c r="B12" s="861"/>
      <c r="C12" s="861"/>
      <c r="D12" s="861"/>
      <c r="E12" s="861"/>
      <c r="F12" s="861"/>
      <c r="G12" s="861"/>
      <c r="H12" s="861"/>
      <c r="I12" s="860"/>
      <c r="J12" s="860"/>
      <c r="K12" s="860"/>
    </row>
    <row r="13" spans="1:11" s="858" customFormat="1" ht="20.100000000000001" customHeight="1">
      <c r="A13" s="861" t="s">
        <v>995</v>
      </c>
      <c r="B13" s="861"/>
      <c r="C13" s="861"/>
      <c r="D13" s="861"/>
      <c r="E13" s="861"/>
      <c r="F13" s="861"/>
      <c r="G13" s="861"/>
      <c r="H13" s="861"/>
      <c r="I13" s="860"/>
      <c r="J13" s="860"/>
      <c r="K13" s="860"/>
    </row>
    <row r="14" spans="1:11" s="858" customFormat="1" ht="20.100000000000001" customHeight="1">
      <c r="A14" s="861" t="s">
        <v>996</v>
      </c>
      <c r="B14" s="861"/>
      <c r="C14" s="861"/>
      <c r="D14" s="861"/>
      <c r="E14" s="861"/>
      <c r="F14" s="861"/>
      <c r="G14" s="861"/>
      <c r="H14" s="861"/>
      <c r="I14" s="860"/>
      <c r="J14" s="860"/>
      <c r="K14" s="860"/>
    </row>
    <row r="15" spans="1:11" s="858" customFormat="1" ht="20.100000000000001" customHeight="1">
      <c r="A15" s="861" t="s">
        <v>997</v>
      </c>
      <c r="B15" s="861"/>
      <c r="C15" s="861"/>
      <c r="D15" s="861"/>
      <c r="E15" s="861"/>
      <c r="F15" s="861"/>
      <c r="G15" s="861"/>
      <c r="H15" s="861"/>
      <c r="I15" s="860"/>
      <c r="J15" s="860"/>
      <c r="K15" s="860"/>
    </row>
    <row r="16" spans="1:11" s="858" customFormat="1" ht="20.100000000000001" customHeight="1">
      <c r="A16" s="861" t="s">
        <v>998</v>
      </c>
      <c r="B16" s="861"/>
      <c r="C16" s="861"/>
      <c r="D16" s="861"/>
      <c r="E16" s="861"/>
      <c r="F16" s="861"/>
      <c r="G16" s="861"/>
      <c r="H16" s="861"/>
      <c r="I16" s="860"/>
      <c r="J16" s="860"/>
      <c r="K16" s="860"/>
    </row>
    <row r="17" spans="1:11" s="858" customFormat="1" ht="20.100000000000001" customHeight="1">
      <c r="A17" s="861" t="s">
        <v>999</v>
      </c>
      <c r="B17" s="861"/>
      <c r="C17" s="861"/>
      <c r="D17" s="861"/>
      <c r="E17" s="861"/>
      <c r="F17" s="861"/>
      <c r="G17" s="861"/>
      <c r="H17" s="861"/>
      <c r="I17" s="860"/>
      <c r="J17" s="860"/>
      <c r="K17" s="860"/>
    </row>
    <row r="18" spans="1:11" s="858" customFormat="1" ht="20.100000000000001" customHeight="1">
      <c r="A18" s="861" t="s">
        <v>1000</v>
      </c>
      <c r="B18" s="861"/>
      <c r="C18" s="861"/>
      <c r="D18" s="861"/>
      <c r="E18" s="861"/>
      <c r="F18" s="861"/>
      <c r="G18" s="861"/>
      <c r="H18" s="861"/>
      <c r="I18" s="860"/>
      <c r="J18" s="860"/>
      <c r="K18" s="860"/>
    </row>
    <row r="19" spans="1:11" s="858" customFormat="1" ht="20.100000000000001" customHeight="1">
      <c r="A19" s="861" t="s">
        <v>1001</v>
      </c>
      <c r="B19" s="861"/>
      <c r="C19" s="861"/>
      <c r="D19" s="861"/>
      <c r="E19" s="861"/>
      <c r="F19" s="861"/>
      <c r="G19" s="861"/>
      <c r="H19" s="861"/>
      <c r="I19" s="860"/>
      <c r="J19" s="860"/>
      <c r="K19" s="860"/>
    </row>
    <row r="20" spans="1:11" s="858" customFormat="1" ht="20.100000000000001" customHeight="1">
      <c r="A20" s="861" t="s">
        <v>1002</v>
      </c>
      <c r="B20" s="861"/>
      <c r="C20" s="861"/>
      <c r="D20" s="861"/>
      <c r="E20" s="861"/>
      <c r="F20" s="861"/>
      <c r="G20" s="861"/>
      <c r="H20" s="861"/>
      <c r="I20" s="860"/>
      <c r="J20" s="860"/>
      <c r="K20" s="860"/>
    </row>
    <row r="21" spans="1:11" s="858" customFormat="1" ht="20.100000000000001" customHeight="1">
      <c r="A21" s="861" t="s">
        <v>1003</v>
      </c>
      <c r="B21" s="861"/>
      <c r="C21" s="861"/>
      <c r="D21" s="861"/>
      <c r="E21" s="861"/>
      <c r="F21" s="861"/>
      <c r="G21" s="861"/>
      <c r="H21" s="861"/>
      <c r="I21" s="860"/>
      <c r="J21" s="860"/>
      <c r="K21" s="860"/>
    </row>
    <row r="22" spans="1:11" s="858" customFormat="1" ht="20.100000000000001" customHeight="1">
      <c r="A22" s="861" t="s">
        <v>1004</v>
      </c>
      <c r="B22" s="861"/>
      <c r="C22" s="861"/>
      <c r="D22" s="861"/>
      <c r="E22" s="861"/>
      <c r="F22" s="861"/>
      <c r="G22" s="861"/>
      <c r="H22" s="861"/>
      <c r="I22" s="860"/>
      <c r="J22" s="860"/>
      <c r="K22" s="860"/>
    </row>
    <row r="23" spans="1:11" s="858" customFormat="1" ht="20.100000000000001" customHeight="1">
      <c r="A23" s="861" t="s">
        <v>1005</v>
      </c>
      <c r="B23" s="861"/>
      <c r="C23" s="861"/>
      <c r="D23" s="861"/>
      <c r="E23" s="861"/>
      <c r="F23" s="861"/>
      <c r="G23" s="861"/>
      <c r="H23" s="861"/>
      <c r="I23" s="860"/>
      <c r="J23" s="860"/>
      <c r="K23" s="860"/>
    </row>
    <row r="24" spans="1:11" s="858" customFormat="1" ht="20.100000000000001" customHeight="1">
      <c r="A24" s="861" t="s">
        <v>1041</v>
      </c>
      <c r="B24" s="861"/>
      <c r="C24" s="861"/>
      <c r="D24" s="861"/>
      <c r="E24" s="861"/>
      <c r="F24" s="861"/>
      <c r="G24" s="861"/>
      <c r="H24" s="861"/>
      <c r="I24" s="860"/>
      <c r="J24" s="860"/>
      <c r="K24" s="860"/>
    </row>
    <row r="25" spans="1:11" s="858" customFormat="1" ht="20.100000000000001" customHeight="1">
      <c r="A25" s="861" t="s">
        <v>1042</v>
      </c>
      <c r="B25" s="861"/>
      <c r="C25" s="861"/>
      <c r="D25" s="861"/>
      <c r="E25" s="861"/>
      <c r="F25" s="861"/>
      <c r="G25" s="861"/>
      <c r="H25" s="861"/>
      <c r="I25" s="860"/>
      <c r="J25" s="860"/>
      <c r="K25" s="860"/>
    </row>
    <row r="26" spans="1:11" s="858" customFormat="1" ht="20.100000000000001" customHeight="1">
      <c r="A26" s="861" t="s">
        <v>1045</v>
      </c>
      <c r="B26" s="861"/>
      <c r="C26" s="861"/>
      <c r="D26" s="861"/>
      <c r="E26" s="861"/>
      <c r="F26" s="861"/>
      <c r="G26" s="861"/>
      <c r="H26" s="861"/>
      <c r="I26" s="859"/>
      <c r="J26" s="859"/>
      <c r="K26" s="859"/>
    </row>
    <row r="27" spans="1:11" s="858" customFormat="1" ht="20.100000000000001" customHeight="1">
      <c r="A27" s="861" t="s">
        <v>1046</v>
      </c>
      <c r="B27" s="861"/>
      <c r="C27" s="861"/>
      <c r="D27" s="861"/>
      <c r="E27" s="861"/>
      <c r="F27" s="861"/>
      <c r="G27" s="861"/>
      <c r="H27" s="861"/>
      <c r="I27" s="859"/>
      <c r="J27" s="859"/>
      <c r="K27" s="859"/>
    </row>
    <row r="28" spans="1:11" s="858" customFormat="1" ht="20.100000000000001" customHeight="1">
      <c r="A28" s="862" t="s">
        <v>1098</v>
      </c>
      <c r="B28" s="862"/>
      <c r="C28" s="862"/>
      <c r="D28" s="862"/>
      <c r="E28" s="862"/>
      <c r="F28" s="862"/>
      <c r="G28" s="862"/>
      <c r="H28" s="862"/>
      <c r="I28" s="859"/>
      <c r="J28" s="859"/>
      <c r="K28" s="859"/>
    </row>
    <row r="29" spans="1:11" s="858" customFormat="1" ht="20.100000000000001" customHeight="1">
      <c r="A29" s="864" t="s">
        <v>1091</v>
      </c>
      <c r="B29" s="864"/>
      <c r="C29" s="864"/>
      <c r="D29" s="864"/>
      <c r="E29" s="864"/>
      <c r="F29" s="864"/>
      <c r="G29" s="864"/>
      <c r="H29" s="864"/>
      <c r="I29" s="859"/>
      <c r="J29" s="859"/>
      <c r="K29" s="859"/>
    </row>
    <row r="30" spans="1:11" s="858" customFormat="1" ht="20.100000000000001" customHeight="1">
      <c r="A30" s="861" t="s">
        <v>1006</v>
      </c>
      <c r="B30" s="861"/>
      <c r="C30" s="861"/>
      <c r="D30" s="861"/>
      <c r="E30" s="861"/>
      <c r="F30" s="861"/>
      <c r="G30" s="861"/>
      <c r="H30" s="861"/>
      <c r="I30" s="860"/>
      <c r="J30" s="860"/>
      <c r="K30" s="860"/>
    </row>
    <row r="31" spans="1:11" s="858" customFormat="1" ht="20.100000000000001" customHeight="1">
      <c r="A31" s="861" t="s">
        <v>1007</v>
      </c>
      <c r="B31" s="861"/>
      <c r="C31" s="861"/>
      <c r="D31" s="861"/>
      <c r="E31" s="861"/>
      <c r="F31" s="861"/>
      <c r="G31" s="861"/>
      <c r="H31" s="861"/>
      <c r="I31" s="860"/>
      <c r="J31" s="860"/>
      <c r="K31" s="860"/>
    </row>
    <row r="32" spans="1:11" s="858" customFormat="1" ht="20.100000000000001" customHeight="1">
      <c r="A32" s="861" t="s">
        <v>1008</v>
      </c>
      <c r="B32" s="861"/>
      <c r="C32" s="861"/>
      <c r="D32" s="861"/>
      <c r="E32" s="861"/>
      <c r="F32" s="861"/>
      <c r="G32" s="861"/>
      <c r="H32" s="861"/>
      <c r="I32" s="860"/>
      <c r="J32" s="860"/>
      <c r="K32" s="860"/>
    </row>
    <row r="33" spans="1:11" s="858" customFormat="1" ht="20.100000000000001" customHeight="1">
      <c r="A33" s="861" t="s">
        <v>703</v>
      </c>
      <c r="B33" s="861"/>
      <c r="C33" s="861"/>
      <c r="D33" s="861"/>
      <c r="E33" s="861"/>
      <c r="F33" s="861"/>
      <c r="G33" s="861"/>
      <c r="H33" s="861"/>
      <c r="I33" s="860"/>
      <c r="J33" s="860"/>
      <c r="K33" s="860"/>
    </row>
    <row r="34" spans="1:11" s="858" customFormat="1" ht="20.100000000000001" customHeight="1">
      <c r="A34" s="861" t="s">
        <v>704</v>
      </c>
      <c r="B34" s="861"/>
      <c r="C34" s="861"/>
      <c r="D34" s="861"/>
      <c r="E34" s="861"/>
      <c r="F34" s="861"/>
      <c r="G34" s="861"/>
      <c r="H34" s="861"/>
      <c r="I34" s="860"/>
      <c r="J34" s="860"/>
      <c r="K34" s="860"/>
    </row>
    <row r="35" spans="1:11" s="858" customFormat="1" ht="20.100000000000001" customHeight="1">
      <c r="A35" s="861" t="s">
        <v>1009</v>
      </c>
      <c r="B35" s="861"/>
      <c r="C35" s="861"/>
      <c r="D35" s="861"/>
      <c r="E35" s="861"/>
      <c r="F35" s="861"/>
      <c r="G35" s="861"/>
      <c r="H35" s="861"/>
      <c r="I35" s="860"/>
      <c r="J35" s="860"/>
      <c r="K35" s="860"/>
    </row>
    <row r="36" spans="1:11" s="858" customFormat="1" ht="20.100000000000001" customHeight="1">
      <c r="A36" s="861" t="s">
        <v>1010</v>
      </c>
      <c r="B36" s="861"/>
      <c r="C36" s="861"/>
      <c r="D36" s="861"/>
      <c r="E36" s="861"/>
      <c r="F36" s="861"/>
      <c r="G36" s="861"/>
      <c r="H36" s="861"/>
      <c r="I36" s="859"/>
      <c r="J36" s="859"/>
      <c r="K36" s="859"/>
    </row>
    <row r="37" spans="1:11" s="858" customFormat="1" ht="20.100000000000001" customHeight="1">
      <c r="A37" s="861" t="s">
        <v>1011</v>
      </c>
      <c r="B37" s="861"/>
      <c r="C37" s="861"/>
      <c r="D37" s="861"/>
      <c r="E37" s="861"/>
      <c r="F37" s="861"/>
      <c r="G37" s="861"/>
      <c r="H37" s="861"/>
      <c r="I37" s="860"/>
      <c r="J37" s="860"/>
      <c r="K37" s="860"/>
    </row>
    <row r="38" spans="1:11" s="858" customFormat="1" ht="20.100000000000001" customHeight="1">
      <c r="A38" s="861" t="s">
        <v>1012</v>
      </c>
      <c r="B38" s="861"/>
      <c r="C38" s="861"/>
      <c r="D38" s="861"/>
      <c r="E38" s="861"/>
      <c r="F38" s="861"/>
      <c r="G38" s="861"/>
      <c r="H38" s="861"/>
      <c r="I38" s="860"/>
      <c r="J38" s="860"/>
      <c r="K38" s="860"/>
    </row>
    <row r="39" spans="1:11" s="858" customFormat="1" ht="20.100000000000001" customHeight="1">
      <c r="A39" s="861" t="s">
        <v>1013</v>
      </c>
      <c r="B39" s="861"/>
      <c r="C39" s="861"/>
      <c r="D39" s="861"/>
      <c r="E39" s="861"/>
      <c r="F39" s="861"/>
      <c r="G39" s="861"/>
      <c r="H39" s="861"/>
      <c r="I39" s="860"/>
      <c r="J39" s="860"/>
      <c r="K39" s="860"/>
    </row>
    <row r="40" spans="1:11" s="858" customFormat="1" ht="20.100000000000001" customHeight="1">
      <c r="A40" s="861" t="s">
        <v>1014</v>
      </c>
      <c r="B40" s="861"/>
      <c r="C40" s="861"/>
      <c r="D40" s="861"/>
      <c r="E40" s="861"/>
      <c r="F40" s="861"/>
      <c r="G40" s="861"/>
      <c r="H40" s="861"/>
      <c r="I40" s="860"/>
      <c r="J40" s="860"/>
      <c r="K40" s="860"/>
    </row>
    <row r="41" spans="1:11" s="858" customFormat="1" ht="20.100000000000001" customHeight="1">
      <c r="A41" s="861" t="s">
        <v>1015</v>
      </c>
      <c r="B41" s="861"/>
      <c r="C41" s="861"/>
      <c r="D41" s="861"/>
      <c r="E41" s="861"/>
      <c r="F41" s="861"/>
      <c r="G41" s="861"/>
      <c r="H41" s="861"/>
      <c r="I41" s="860"/>
      <c r="J41" s="860"/>
      <c r="K41" s="860"/>
    </row>
    <row r="42" spans="1:11" s="858" customFormat="1" ht="20.100000000000001" customHeight="1">
      <c r="A42" s="864" t="s">
        <v>1092</v>
      </c>
      <c r="B42" s="864"/>
      <c r="C42" s="864"/>
      <c r="D42" s="864"/>
      <c r="E42" s="864"/>
      <c r="F42" s="864"/>
      <c r="G42" s="864"/>
      <c r="H42" s="864"/>
      <c r="I42" s="860"/>
      <c r="J42" s="860"/>
      <c r="K42" s="860"/>
    </row>
    <row r="43" spans="1:11" s="858" customFormat="1" ht="20.100000000000001" customHeight="1">
      <c r="A43" s="861" t="s">
        <v>1016</v>
      </c>
      <c r="B43" s="861"/>
      <c r="C43" s="861"/>
      <c r="D43" s="861"/>
      <c r="E43" s="861"/>
      <c r="F43" s="861"/>
      <c r="G43" s="861"/>
      <c r="H43" s="861"/>
      <c r="I43" s="860"/>
      <c r="J43" s="860"/>
      <c r="K43" s="860"/>
    </row>
    <row r="44" spans="1:11" s="858" customFormat="1" ht="20.100000000000001" customHeight="1">
      <c r="A44" s="861" t="s">
        <v>1017</v>
      </c>
      <c r="B44" s="861"/>
      <c r="C44" s="861"/>
      <c r="D44" s="861"/>
      <c r="E44" s="861"/>
      <c r="F44" s="861"/>
      <c r="G44" s="861"/>
      <c r="H44" s="861"/>
      <c r="I44" s="860"/>
      <c r="J44" s="860"/>
      <c r="K44" s="860"/>
    </row>
    <row r="45" spans="1:11" s="858" customFormat="1" ht="20.100000000000001" customHeight="1">
      <c r="A45" s="861" t="s">
        <v>1047</v>
      </c>
      <c r="B45" s="861"/>
      <c r="C45" s="861"/>
      <c r="D45" s="861"/>
      <c r="E45" s="861"/>
      <c r="F45" s="861"/>
      <c r="G45" s="861"/>
      <c r="H45" s="861"/>
      <c r="I45" s="860"/>
      <c r="J45" s="860"/>
      <c r="K45" s="860"/>
    </row>
    <row r="46" spans="1:11" s="858" customFormat="1" ht="20.100000000000001" customHeight="1">
      <c r="A46" s="861" t="s">
        <v>753</v>
      </c>
      <c r="B46" s="861"/>
      <c r="C46" s="861"/>
      <c r="D46" s="861"/>
      <c r="E46" s="861"/>
      <c r="F46" s="861"/>
      <c r="G46" s="861"/>
      <c r="H46" s="861"/>
      <c r="I46" s="860"/>
      <c r="J46" s="860"/>
      <c r="K46" s="860"/>
    </row>
    <row r="47" spans="1:11" s="858" customFormat="1" ht="20.100000000000001" customHeight="1">
      <c r="A47" s="861" t="s">
        <v>1048</v>
      </c>
      <c r="B47" s="861"/>
      <c r="C47" s="861"/>
      <c r="D47" s="861"/>
      <c r="E47" s="861"/>
      <c r="F47" s="861"/>
      <c r="G47" s="861"/>
      <c r="H47" s="861"/>
      <c r="I47" s="860"/>
      <c r="J47" s="860"/>
      <c r="K47" s="860"/>
    </row>
    <row r="48" spans="1:11" s="858" customFormat="1" ht="20.100000000000001" customHeight="1">
      <c r="A48" s="861" t="s">
        <v>1018</v>
      </c>
      <c r="B48" s="861"/>
      <c r="C48" s="861"/>
      <c r="D48" s="861"/>
      <c r="E48" s="861"/>
      <c r="F48" s="861"/>
      <c r="G48" s="861"/>
      <c r="H48" s="861"/>
      <c r="I48" s="860"/>
      <c r="J48" s="860"/>
      <c r="K48" s="860"/>
    </row>
    <row r="49" spans="1:11" s="858" customFormat="1" ht="20.100000000000001" customHeight="1">
      <c r="A49" s="861" t="s">
        <v>1019</v>
      </c>
      <c r="B49" s="861"/>
      <c r="C49" s="861"/>
      <c r="D49" s="861"/>
      <c r="E49" s="861"/>
      <c r="F49" s="861"/>
      <c r="G49" s="861"/>
      <c r="H49" s="861"/>
      <c r="I49" s="860"/>
      <c r="J49" s="860"/>
      <c r="K49" s="860"/>
    </row>
    <row r="50" spans="1:11" s="858" customFormat="1" ht="20.100000000000001" customHeight="1">
      <c r="A50" s="864" t="s">
        <v>1093</v>
      </c>
      <c r="B50" s="864"/>
      <c r="C50" s="864"/>
      <c r="D50" s="864"/>
      <c r="E50" s="864"/>
      <c r="F50" s="864"/>
      <c r="G50" s="864"/>
      <c r="H50" s="864"/>
      <c r="I50" s="860"/>
      <c r="J50" s="860"/>
      <c r="K50" s="860"/>
    </row>
    <row r="51" spans="1:11" s="858" customFormat="1" ht="20.100000000000001" customHeight="1">
      <c r="A51" s="861" t="s">
        <v>1020</v>
      </c>
      <c r="B51" s="861"/>
      <c r="C51" s="861"/>
      <c r="D51" s="861"/>
      <c r="E51" s="861"/>
      <c r="F51" s="861"/>
      <c r="G51" s="861"/>
      <c r="H51" s="861"/>
      <c r="I51" s="860"/>
      <c r="J51" s="860"/>
      <c r="K51" s="860"/>
    </row>
    <row r="52" spans="1:11" s="858" customFormat="1" ht="20.100000000000001" customHeight="1">
      <c r="A52" s="861" t="s">
        <v>1021</v>
      </c>
      <c r="B52" s="861"/>
      <c r="C52" s="861"/>
      <c r="D52" s="861"/>
      <c r="E52" s="861"/>
      <c r="F52" s="861"/>
      <c r="G52" s="861"/>
      <c r="H52" s="861"/>
      <c r="I52" s="860"/>
      <c r="J52" s="860"/>
      <c r="K52" s="860"/>
    </row>
    <row r="53" spans="1:11" s="858" customFormat="1" ht="20.100000000000001" customHeight="1">
      <c r="A53" s="861" t="s">
        <v>1022</v>
      </c>
      <c r="B53" s="861"/>
      <c r="C53" s="861"/>
      <c r="D53" s="861"/>
      <c r="E53" s="861"/>
      <c r="F53" s="861"/>
      <c r="G53" s="861"/>
      <c r="H53" s="861"/>
      <c r="I53" s="860"/>
      <c r="J53" s="860"/>
      <c r="K53" s="860"/>
    </row>
    <row r="54" spans="1:11" s="858" customFormat="1" ht="20.100000000000001" customHeight="1">
      <c r="A54" s="861" t="s">
        <v>1023</v>
      </c>
      <c r="B54" s="861"/>
      <c r="C54" s="861"/>
      <c r="D54" s="861"/>
      <c r="E54" s="861"/>
      <c r="F54" s="861"/>
      <c r="G54" s="861"/>
      <c r="H54" s="861"/>
      <c r="I54" s="860"/>
      <c r="J54" s="860"/>
      <c r="K54" s="860"/>
    </row>
    <row r="55" spans="1:11" s="858" customFormat="1" ht="20.100000000000001" customHeight="1">
      <c r="A55" s="861" t="s">
        <v>1024</v>
      </c>
      <c r="B55" s="861"/>
      <c r="C55" s="861"/>
      <c r="D55" s="861"/>
      <c r="E55" s="861"/>
      <c r="F55" s="861"/>
      <c r="G55" s="861"/>
      <c r="H55" s="861"/>
      <c r="I55" s="860"/>
      <c r="J55" s="860"/>
      <c r="K55" s="860"/>
    </row>
    <row r="56" spans="1:11" s="858" customFormat="1" ht="20.100000000000001" customHeight="1">
      <c r="A56" s="861" t="s">
        <v>1049</v>
      </c>
      <c r="B56" s="861"/>
      <c r="C56" s="861"/>
      <c r="D56" s="861"/>
      <c r="E56" s="861"/>
      <c r="F56" s="861"/>
      <c r="G56" s="861"/>
      <c r="H56" s="861"/>
      <c r="I56" s="860"/>
      <c r="J56" s="860"/>
      <c r="K56" s="860"/>
    </row>
    <row r="57" spans="1:11" s="858" customFormat="1" ht="20.100000000000001" customHeight="1">
      <c r="A57" s="861" t="s">
        <v>1050</v>
      </c>
      <c r="B57" s="861"/>
      <c r="C57" s="861"/>
      <c r="D57" s="861"/>
      <c r="E57" s="861"/>
      <c r="F57" s="861"/>
      <c r="G57" s="861"/>
      <c r="H57" s="861"/>
      <c r="I57" s="860"/>
      <c r="J57" s="860"/>
      <c r="K57" s="860"/>
    </row>
    <row r="58" spans="1:11" s="858" customFormat="1" ht="20.100000000000001" customHeight="1">
      <c r="A58" s="861" t="s">
        <v>1051</v>
      </c>
      <c r="B58" s="861"/>
      <c r="C58" s="861"/>
      <c r="D58" s="861"/>
      <c r="E58" s="861"/>
      <c r="F58" s="861"/>
      <c r="G58" s="861"/>
      <c r="H58" s="861"/>
      <c r="I58" s="860"/>
      <c r="J58" s="860"/>
      <c r="K58" s="860"/>
    </row>
    <row r="59" spans="1:11" s="858" customFormat="1" ht="20.100000000000001" customHeight="1">
      <c r="A59" s="861" t="s">
        <v>1029</v>
      </c>
      <c r="B59" s="861"/>
      <c r="C59" s="861"/>
      <c r="D59" s="861"/>
      <c r="E59" s="861"/>
      <c r="F59" s="861"/>
      <c r="G59" s="861"/>
      <c r="H59" s="861"/>
      <c r="I59" s="860"/>
      <c r="J59" s="860"/>
      <c r="K59" s="860"/>
    </row>
    <row r="60" spans="1:11" s="858" customFormat="1" ht="20.100000000000001" customHeight="1">
      <c r="A60" s="861" t="s">
        <v>988</v>
      </c>
      <c r="B60" s="861"/>
      <c r="C60" s="861"/>
      <c r="D60" s="861"/>
      <c r="E60" s="861"/>
      <c r="F60" s="861"/>
      <c r="G60" s="861"/>
      <c r="H60" s="861"/>
      <c r="I60" s="860"/>
      <c r="J60" s="860"/>
      <c r="K60" s="860"/>
    </row>
    <row r="61" spans="1:11" s="858" customFormat="1" ht="20.100000000000001" customHeight="1">
      <c r="A61" s="861" t="s">
        <v>985</v>
      </c>
      <c r="B61" s="861"/>
      <c r="C61" s="861"/>
      <c r="D61" s="861"/>
      <c r="E61" s="861"/>
      <c r="F61" s="861"/>
      <c r="G61" s="861"/>
      <c r="H61" s="861"/>
      <c r="I61" s="860"/>
      <c r="J61" s="860"/>
      <c r="K61" s="860"/>
    </row>
    <row r="62" spans="1:11" s="858" customFormat="1" ht="20.100000000000001" customHeight="1">
      <c r="A62" s="861" t="s">
        <v>986</v>
      </c>
      <c r="B62" s="861"/>
      <c r="C62" s="861"/>
      <c r="D62" s="861"/>
      <c r="E62" s="861"/>
      <c r="F62" s="861"/>
      <c r="G62" s="861"/>
      <c r="H62" s="861"/>
      <c r="I62" s="860"/>
      <c r="J62" s="860"/>
      <c r="K62" s="860"/>
    </row>
    <row r="63" spans="1:11" s="858" customFormat="1" ht="20.100000000000001" customHeight="1">
      <c r="A63" s="861" t="s">
        <v>987</v>
      </c>
      <c r="B63" s="861"/>
      <c r="C63" s="861"/>
      <c r="D63" s="861"/>
      <c r="E63" s="861"/>
      <c r="F63" s="861"/>
      <c r="G63" s="861"/>
      <c r="H63" s="861"/>
      <c r="I63" s="860"/>
      <c r="J63" s="860"/>
      <c r="K63" s="860"/>
    </row>
    <row r="64" spans="1:11" s="858" customFormat="1" ht="20.100000000000001" customHeight="1">
      <c r="A64" s="861" t="s">
        <v>1030</v>
      </c>
      <c r="B64" s="861"/>
      <c r="C64" s="861"/>
      <c r="D64" s="861"/>
      <c r="E64" s="861"/>
      <c r="F64" s="861"/>
      <c r="G64" s="861"/>
      <c r="H64" s="861"/>
      <c r="I64" s="860"/>
      <c r="J64" s="860"/>
      <c r="K64" s="860"/>
    </row>
    <row r="65" spans="1:11" s="858" customFormat="1" ht="20.100000000000001" customHeight="1">
      <c r="A65" s="861" t="s">
        <v>1031</v>
      </c>
      <c r="B65" s="861"/>
      <c r="C65" s="861"/>
      <c r="D65" s="861"/>
      <c r="E65" s="861"/>
      <c r="F65" s="861"/>
      <c r="G65" s="861"/>
      <c r="H65" s="861"/>
      <c r="I65" s="860"/>
      <c r="J65" s="860"/>
      <c r="K65" s="860"/>
    </row>
    <row r="66" spans="1:11" s="858" customFormat="1" ht="20.100000000000001" customHeight="1">
      <c r="A66" s="861" t="s">
        <v>1032</v>
      </c>
      <c r="B66" s="861"/>
      <c r="C66" s="861"/>
      <c r="D66" s="861"/>
      <c r="E66" s="861"/>
      <c r="F66" s="861"/>
      <c r="G66" s="861"/>
      <c r="H66" s="861"/>
      <c r="I66" s="860"/>
      <c r="J66" s="860"/>
      <c r="K66" s="860"/>
    </row>
    <row r="67" spans="1:11" s="858" customFormat="1" ht="20.100000000000001" customHeight="1">
      <c r="A67" s="861" t="s">
        <v>1033</v>
      </c>
      <c r="B67" s="861"/>
      <c r="C67" s="861"/>
      <c r="D67" s="861"/>
      <c r="E67" s="861"/>
      <c r="F67" s="861"/>
      <c r="G67" s="861"/>
      <c r="H67" s="861"/>
      <c r="I67" s="860"/>
      <c r="J67" s="860"/>
      <c r="K67" s="860"/>
    </row>
    <row r="68" spans="1:11" s="858" customFormat="1" ht="20.100000000000001" customHeight="1">
      <c r="A68" s="861" t="s">
        <v>1034</v>
      </c>
      <c r="B68" s="861"/>
      <c r="C68" s="861"/>
      <c r="D68" s="861"/>
      <c r="E68" s="861"/>
      <c r="F68" s="861"/>
      <c r="G68" s="861"/>
      <c r="H68" s="861"/>
      <c r="I68" s="860"/>
      <c r="J68" s="860"/>
      <c r="K68" s="860"/>
    </row>
    <row r="69" spans="1:11" s="858" customFormat="1" ht="20.100000000000001" customHeight="1">
      <c r="A69" s="861" t="s">
        <v>1035</v>
      </c>
      <c r="B69" s="861"/>
      <c r="C69" s="861"/>
      <c r="D69" s="861"/>
      <c r="E69" s="861"/>
      <c r="F69" s="861"/>
      <c r="G69" s="861"/>
      <c r="H69" s="861"/>
      <c r="I69" s="860"/>
      <c r="J69" s="860"/>
      <c r="K69" s="860"/>
    </row>
    <row r="70" spans="1:11" s="858" customFormat="1" ht="20.100000000000001" customHeight="1">
      <c r="A70" s="861" t="s">
        <v>1036</v>
      </c>
      <c r="B70" s="861"/>
      <c r="C70" s="861"/>
      <c r="D70" s="861"/>
      <c r="E70" s="861"/>
      <c r="F70" s="861"/>
      <c r="G70" s="861"/>
      <c r="H70" s="861"/>
      <c r="I70" s="860"/>
      <c r="J70" s="860"/>
      <c r="K70" s="860"/>
    </row>
    <row r="71" spans="1:11" s="858" customFormat="1" ht="20.100000000000001" customHeight="1">
      <c r="A71" s="861" t="s">
        <v>1037</v>
      </c>
      <c r="B71" s="861"/>
      <c r="C71" s="861"/>
      <c r="D71" s="861"/>
      <c r="E71" s="861"/>
      <c r="F71" s="861"/>
      <c r="G71" s="861"/>
      <c r="H71" s="861"/>
      <c r="I71" s="860"/>
      <c r="J71" s="860"/>
      <c r="K71" s="860"/>
    </row>
    <row r="72" spans="1:11" s="858" customFormat="1" ht="20.100000000000001" customHeight="1">
      <c r="A72" s="861" t="s">
        <v>1038</v>
      </c>
      <c r="B72" s="861"/>
      <c r="C72" s="861"/>
      <c r="D72" s="861"/>
      <c r="E72" s="861"/>
      <c r="F72" s="861"/>
      <c r="G72" s="861"/>
      <c r="H72" s="861"/>
      <c r="I72" s="860"/>
      <c r="J72" s="860"/>
      <c r="K72" s="860"/>
    </row>
    <row r="73" spans="1:11" s="858" customFormat="1" ht="20.100000000000001" customHeight="1">
      <c r="A73" s="861" t="s">
        <v>1039</v>
      </c>
      <c r="B73" s="861"/>
      <c r="C73" s="861"/>
      <c r="D73" s="861"/>
      <c r="E73" s="861"/>
      <c r="F73" s="861"/>
      <c r="G73" s="861"/>
      <c r="H73" s="861"/>
      <c r="I73" s="860"/>
      <c r="J73" s="860"/>
      <c r="K73" s="860"/>
    </row>
    <row r="74" spans="1:11" s="858" customFormat="1" ht="20.100000000000001" customHeight="1">
      <c r="A74" s="864" t="s">
        <v>1094</v>
      </c>
      <c r="B74" s="864"/>
      <c r="C74" s="864"/>
      <c r="D74" s="864"/>
      <c r="E74" s="864"/>
      <c r="F74" s="864"/>
      <c r="G74" s="864"/>
      <c r="H74" s="864"/>
      <c r="I74" s="860"/>
      <c r="J74" s="860"/>
      <c r="K74" s="860"/>
    </row>
    <row r="75" spans="1:11" s="858" customFormat="1" ht="20.100000000000001" customHeight="1">
      <c r="A75" s="861" t="s">
        <v>1025</v>
      </c>
      <c r="B75" s="861"/>
      <c r="C75" s="861"/>
      <c r="D75" s="861"/>
      <c r="E75" s="861"/>
      <c r="F75" s="861"/>
      <c r="G75" s="861"/>
      <c r="H75" s="861"/>
      <c r="I75" s="860"/>
      <c r="J75" s="860"/>
      <c r="K75" s="860"/>
    </row>
    <row r="76" spans="1:11" s="858" customFormat="1" ht="20.100000000000001" customHeight="1">
      <c r="A76" s="861" t="s">
        <v>1026</v>
      </c>
      <c r="B76" s="861"/>
      <c r="C76" s="861"/>
      <c r="D76" s="861"/>
      <c r="E76" s="861"/>
      <c r="F76" s="861"/>
      <c r="G76" s="861"/>
      <c r="H76" s="861"/>
      <c r="I76" s="860"/>
      <c r="J76" s="860"/>
      <c r="K76" s="860"/>
    </row>
    <row r="77" spans="1:11" s="858" customFormat="1" ht="20.100000000000001" customHeight="1">
      <c r="A77" s="864" t="s">
        <v>1095</v>
      </c>
      <c r="B77" s="864"/>
      <c r="C77" s="864"/>
      <c r="D77" s="864"/>
      <c r="E77" s="864"/>
      <c r="F77" s="864"/>
      <c r="G77" s="864"/>
      <c r="H77" s="864"/>
      <c r="I77" s="860"/>
      <c r="J77" s="860"/>
      <c r="K77" s="860"/>
    </row>
    <row r="78" spans="1:11" s="858" customFormat="1" ht="20.100000000000001" customHeight="1">
      <c r="A78" s="861" t="s">
        <v>1088</v>
      </c>
      <c r="B78" s="861"/>
      <c r="C78" s="861"/>
      <c r="D78" s="861"/>
      <c r="E78" s="861"/>
      <c r="F78" s="861"/>
      <c r="G78" s="861"/>
      <c r="H78" s="861"/>
      <c r="I78" s="860"/>
      <c r="J78" s="860"/>
      <c r="K78" s="860"/>
    </row>
    <row r="79" spans="1:11" s="858" customFormat="1" ht="20.100000000000001" customHeight="1">
      <c r="A79" s="861" t="s">
        <v>1089</v>
      </c>
      <c r="B79" s="861"/>
      <c r="C79" s="861"/>
      <c r="D79" s="861"/>
      <c r="E79" s="861"/>
      <c r="F79" s="861"/>
      <c r="G79" s="861"/>
      <c r="H79" s="861"/>
      <c r="I79" s="860"/>
      <c r="J79" s="860"/>
      <c r="K79" s="860"/>
    </row>
  </sheetData>
  <mergeCells count="79">
    <mergeCell ref="A78:H78"/>
    <mergeCell ref="A79:H79"/>
    <mergeCell ref="A2:H2"/>
    <mergeCell ref="A29:H29"/>
    <mergeCell ref="A42:H42"/>
    <mergeCell ref="A50:H50"/>
    <mergeCell ref="A74:H74"/>
    <mergeCell ref="A77:H77"/>
    <mergeCell ref="A7:H7"/>
    <mergeCell ref="A8:H8"/>
    <mergeCell ref="A9:H9"/>
    <mergeCell ref="A10:H10"/>
    <mergeCell ref="A11:H11"/>
    <mergeCell ref="A12:H12"/>
    <mergeCell ref="A13:H13"/>
    <mergeCell ref="A14:H14"/>
    <mergeCell ref="A1:H1"/>
    <mergeCell ref="A3:H3"/>
    <mergeCell ref="A4:H4"/>
    <mergeCell ref="A5:H5"/>
    <mergeCell ref="A6:H6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73:H73"/>
    <mergeCell ref="A75:H75"/>
    <mergeCell ref="A53:H53"/>
    <mergeCell ref="A54:H54"/>
    <mergeCell ref="A55:H55"/>
    <mergeCell ref="A56:H56"/>
    <mergeCell ref="A59:H59"/>
    <mergeCell ref="A76:H76"/>
    <mergeCell ref="A57:H57"/>
    <mergeCell ref="A58:H58"/>
    <mergeCell ref="A67:H67"/>
    <mergeCell ref="A68:H68"/>
    <mergeCell ref="A69:H69"/>
    <mergeCell ref="A70:H70"/>
    <mergeCell ref="A71:H71"/>
    <mergeCell ref="A62:H62"/>
    <mergeCell ref="A63:H63"/>
    <mergeCell ref="A64:H64"/>
    <mergeCell ref="A65:H65"/>
    <mergeCell ref="A66:H66"/>
    <mergeCell ref="A60:H60"/>
    <mergeCell ref="A61:H61"/>
    <mergeCell ref="A72:H72"/>
  </mergeCells>
  <phoneticPr fontId="2" type="noConversion"/>
  <hyperlinks>
    <hyperlink ref="A73:D73" location="'2-4-21'!A1" display="表2-4-21　近10年更生保護情形"/>
    <hyperlink ref="A72:G72" location="'2-4-20'!A1" display="表2-4-20　近10年地方檢察署觀護易服社會勞動案件辦理情形"/>
    <hyperlink ref="A71:H71" location="'2-4-19'!A1" display="表2-4-19　近10年地方檢察署緩起訴必要命令及戒癮治療處分案件執行情形"/>
    <hyperlink ref="A70:G70" location="'2-4-18'!A1" display="表2-4-18　近10年地方檢察署緩起訴社區處遇案件收結情形"/>
    <hyperlink ref="A69:G69" location="'2-4-17'!A1" display="表2-4-17　近10年地方檢察署附條件緩刑之社區處遇案件收結情形"/>
    <hyperlink ref="A68:G68" location="'2-4-16'!A1" display="表2-4-16　近10年地方檢察署保護管束案件執行與輔導情形"/>
    <hyperlink ref="A67:F67" location="'2-4-15'!A1" display="表2-4-15　近10年地方檢察署保護管束案件收結情形"/>
    <hyperlink ref="A66:D66" location="'2-4-14'!A1" display="表2-4-14　近10年新入所受戒治人人數"/>
    <hyperlink ref="A65:E65" location="'2-4-13'!A1" display="表2-4-13　近10年新入所受觀察勒戒人數"/>
    <hyperlink ref="A64:E64" location="'2-4-12'!A1" display="表2-4-12　近5年受刑人出獄後再犯罪情形"/>
    <hyperlink ref="A63:E63" location="'2-4-11'!A1" display="表2-4-11　近5年監獄受刑人實際出獄人數"/>
    <hyperlink ref="A62:F62" location="'2-4-10'!A1" display="表2-4-10　近10年監獄假釋出獄受刑人撤銷假釋情形"/>
    <hyperlink ref="A61:D61" location="'2-4-9'!A1" display="表2-4-9　近10年監獄辦理假釋情形"/>
    <hyperlink ref="A60:E60" location="'2-4-8'!A1" display="表2-4-8　近10年監獄在監受刑人刑名"/>
    <hyperlink ref="A59:E59" location="'2-4-7'!A1" display="表2-4-7　近10年監獄新入監受刑人刑名"/>
    <hyperlink ref="A75" location="'2-5-1'!A1" display="表2-5-1　近10年地方檢察署執行涉外案件裁判確定人數"/>
    <hyperlink ref="A76" location="'2-5-2'!A1" display="表2-5-2　近10年地方檢察署執行涉外案件裁判確定有罪人數"/>
    <hyperlink ref="A3:F3" location="'2-1-1'!A1" display="表2-1-1　近10年地方檢察署新收刑事偵查案件之案件來源"/>
    <hyperlink ref="A27:H27" location="'2-1-25'!A1" display="表2-1-25　地方檢察署辦理電信網路詐欺案件─單純車手"/>
    <hyperlink ref="A26:H26" location="'2-1-24'!A1" display="表2-1-24　地方檢察署辦理電信網路詐欺案件─單純提供人頭帳戶"/>
    <hyperlink ref="A30" location="'2-2-1'!A1" display="表2-2-1　近10年地方檢察署偵查案件起訴後裁判確定結果"/>
    <hyperlink ref="A31" location="'2-2-2'!A1" display="表2-2-2　近10年地方檢察署執行裁判確定有罪人數、性別及定罪人口率"/>
    <hyperlink ref="A32" location="'2-2-3'!A1" display="表2-2-3　近10年地方檢察署執行裁判確定有罪主要罪名"/>
    <hyperlink ref="A33" location="'2-2-3(男）'!A1" display="表2-2-3   近10年地方檢察署執行裁判確定有罪主要罪名（續）"/>
    <hyperlink ref="A34" location="'2-2-3(女）'!A1" display="表2-2-3   近10年地方檢察署執行裁判確定有罪主要罪名（續）"/>
    <hyperlink ref="A35" location="'2-2-4'!A1" display="'表2-2-4   近10年地方檢察署執行裁判確定有罪者之性別與年齡"/>
    <hyperlink ref="A36" location="'2-2-5'!A1" display="表2-2-5　近10年地方檢察署執行裁判確定有罪者之性別與教育程度"/>
    <hyperlink ref="A46:E46" location="'2-3-4'!A1" display="表2-3-4　112年地方檢察署已執行拘役之主要罪名"/>
    <hyperlink ref="A17:F17" location="'2-1-15'!A1" display="表2-1-15　112年地方檢察署刑事案件偵查終結主要罪名"/>
    <hyperlink ref="A56" location="'2-4-6'!A1" display="表2-4-6　近5年監獄新入監受刑人罪名"/>
    <hyperlink ref="A55" location="'2-4-5'!A1" display="表2-4-5　近5年監獄新入監受刑人前十大罪名"/>
    <hyperlink ref="A54" location="'2-4-4'!A1" display="表2-4-4　近10年監獄新入監受刑人入監時之年齡"/>
    <hyperlink ref="A53" location="'2-4-3'!A1" display="表2-4-3　近10年監獄新入監受刑人入監前教育程度"/>
    <hyperlink ref="A52" location="'2-4-2'!A1" display="表2-4-2　近10年監獄新入監受刑人人數"/>
    <hyperlink ref="A51" location="'2-4-1'!A1" display="表2-4-1　近10年矯正機關收容人數"/>
    <hyperlink ref="A49" location="'2-3-7'!A1" display="表2-3-7　近10年地方檢察署執行經法院判決確定應沒收犯罪所得"/>
    <hyperlink ref="A48" location="'2-3-6'!A1" display="表2-3-6　近10年地方檢察署執行裁判確定保安處分情形"/>
    <hyperlink ref="A47" location="'2-3-5'!A1" display="表2-3-5　近5年地方檢察署已執行罰金人數"/>
    <hyperlink ref="A46" location="'2-3-4'!A1" display="表2-3-4    111年地方檢察署已執行拘役之主要罪名"/>
    <hyperlink ref="A45" location="'2-3-3'!A1" display="表2-3-3   近5年地方檢察署已執行有期徒刑刑名"/>
    <hyperlink ref="A44" location="'2-3-2'!A1" display="表2-3-2   近10年地方檢察署已執行自由刑"/>
    <hyperlink ref="A43" location="'2-3-1'!A1" display="表2-3-1   近10年高等檢察署已執行生命刑"/>
    <hyperlink ref="A41" location="'2-2-10'!A1" display="表2-2-10　近10年地方檢察署執行裁判確定情形"/>
    <hyperlink ref="A40" location="'2-2-9'!A1" display="表2-2-9　近10年地方檢察署執行裁判確定案件中受緩刑宣告人數及撤銷緩刑原因"/>
    <hyperlink ref="A39" location="'2-2-8'!A1" display="表2-2-8　近10年地方檢察署執行裁判確定案件中受緩刑宣告者之原判決刑名"/>
    <hyperlink ref="A38" location="'2-2-7'!A1" display="表2-2-7   近10年地方檢察署執行裁判確定案件中宣告緩刑人數及緩刑期間"/>
    <hyperlink ref="A37" location="'2-2-6'!A1" display="表2-2-6　近10年地方檢察署辦理認罪協商案件統計"/>
    <hyperlink ref="A25" location="'2-1-23'!A1" display="表2-1-23　近3年地方檢察署執行重大刑事案件裁判確定科刑罪名"/>
    <hyperlink ref="A24" location="'2-1-22'!A1" display="表2-1-22　近3年地方檢察署偵查終結重大刑事案件經過時間"/>
    <hyperlink ref="A23" location="'2-1-21'!A1" display="表2-1-21　近10年最高檢察署非常上訴案件主要終結罪名"/>
    <hyperlink ref="A22" location="'2-1-20'!A1" display="表2-1-20    近10年最高檢察署辦理非常上訴案件收結情形 "/>
    <hyperlink ref="A21" location="'2-1-19'!A1" display="表2-1-19　近10年地方檢察署再議案件辦理情形"/>
    <hyperlink ref="A20" location="'2-1-18'!A1" display="表2-1-18　近10年地方檢察署偵查案件得再議件數及聲請再議件數"/>
    <hyperlink ref="A19" location="'2-1-17'!A1" display="表2-1-17　近10年地方檢察署緩起訴處分金指定支付對象"/>
    <hyperlink ref="A18" location="'2-1-16'!A1" display="表2-1-16　近10年地方檢察署檢察官命被告於緩起訴期間應遵守或履行多款事項"/>
    <hyperlink ref="A17" location="'2-1-15'!A1" display="表2-1-15　111年地方檢察署刑事案件偵查終結主要罪名"/>
    <hyperlink ref="A16" location="'2-1-14'!A1" display="表2-1-14　近10年地方檢察署偵查終結依職權不起訴處分比率"/>
    <hyperlink ref="A15" location="'2-1-13'!A1" display="表2-1-13　近10年地方檢察署偵結不起訴處分特別刑法犯罪人數主要罪名"/>
    <hyperlink ref="A14" location="'2-1-12'!A1" display="表2-1-12　近10年地方檢察署偵結不起訴處分普通刑法犯罪人數主要罪名"/>
    <hyperlink ref="A13" location="'2-1-11'!A1" display="表2-1-11　近10年地方檢察署刑事案件偵查終結不起訴處分比率"/>
    <hyperlink ref="A12" location="'2-1-10'!A1" display="表2-1-10   近10年地方檢察署偵結起訴特別刑法犯罪人數主要罪名"/>
    <hyperlink ref="A11" location="'2-1-9'!A1" display="表2-1-9　近10年地方檢察署偵結起訴普通刑法犯罪人數主要罪名"/>
    <hyperlink ref="A10" location="'2-1-8'!A1" display="表2-1-8　近10年地方檢察署刑事案件偵查終結起訴比率"/>
    <hyperlink ref="A9" location="'2-1-7'!A1" display="表2-1-7　近10年地方檢察署刑事案件偵查終結情形"/>
    <hyperlink ref="A8" location="'2-1-6'!A1" display="表2-1-6　近5年地方檢察署新收偵查特別刑法案件主要罪名"/>
    <hyperlink ref="A7" location="'2-1-5'!A1" display="表2-1-5　近5年地方檢察署新收偵查普通刑法案件主要罪名"/>
    <hyperlink ref="A6" location="'2-1-4'!A1" display="表2-1-4　近6年地方檢察署新收刑事偵查案件數比較"/>
    <hyperlink ref="A5" location="'2-1-3'!A1" display="表2-1-3　近5年地方檢察署新收自動檢舉案件主要罪名"/>
    <hyperlink ref="A4" location="'2-1-21'!Print_Area" display="表2-1-2　近10年地方檢察署新收自動檢舉案件數"/>
    <hyperlink ref="A3" location="'2-1-1'!Print_Area" display="表2-1-1　近10年地方檢察署新收刑事偵查案件之案件來源"/>
    <hyperlink ref="A61" location="'2-4-9、2-4-10'!A1" display="表2-4-9　近10年監獄辦理假釋情形"/>
    <hyperlink ref="A62" location="'2-4-9、2-4-10'!A1" display="表2-4-10　近10年監獄假釋出獄受刑人撤銷假釋情形"/>
    <hyperlink ref="A4:H4" location="'2-1-2'!A1" display="表2-1-2　近10年地方檢察署新收自動檢舉案件數"/>
    <hyperlink ref="A57" location="'2-4-6'!A1" display="表2-4-6　近5年監獄新入監受刑人罪名"/>
    <hyperlink ref="A58" location="'2-4-6'!A1" display="表2-4-6　近5年監獄新入監受刑人罪名"/>
    <hyperlink ref="A57:H57" location="'2-4-6（男）'!A1" display="表2-4-6　近10年監獄新入監受刑人罪名（男性）"/>
    <hyperlink ref="A58:H58" location="'2-4-6（女）'!A1" display="表2-4-6　近10年監獄新入監受刑人罪名（女性）"/>
    <hyperlink ref="A78:H78" location="'2-6-1'!A1" display="表2-6-1　109年至113年地方檢察署辦理酒後駕車案件情形"/>
    <hyperlink ref="A79:H79" location="'2-6-2'!A1" display="表2-6-2　99年至107年地方檢察署執行酒駕案件裁判確定有罪者前科情形"/>
    <hyperlink ref="A28:H28" location="'2-1-26'!A1" display="表2-1-26　近10年地方檢察署辦理偵查案件之平均天數、羈押率與定罪率"/>
  </hyperlink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5"/>
  <sheetViews>
    <sheetView showGridLines="0" zoomScaleNormal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sqref="A1:V1"/>
    </sheetView>
  </sheetViews>
  <sheetFormatPr defaultColWidth="8.875" defaultRowHeight="16.5"/>
  <cols>
    <col min="1" max="1" width="6.875" customWidth="1"/>
    <col min="2" max="2" width="13.625" customWidth="1"/>
    <col min="3" max="3" width="9.875" customWidth="1"/>
    <col min="4" max="4" width="7.625" customWidth="1"/>
    <col min="5" max="5" width="9.875" customWidth="1"/>
    <col min="6" max="6" width="7.625" customWidth="1"/>
    <col min="7" max="7" width="9.875" customWidth="1"/>
    <col min="8" max="8" width="7.625" customWidth="1"/>
    <col min="9" max="9" width="9.875" customWidth="1"/>
    <col min="10" max="10" width="7.625" customWidth="1"/>
    <col min="11" max="11" width="9.875" customWidth="1"/>
    <col min="12" max="12" width="7.625" customWidth="1"/>
    <col min="13" max="13" width="9.875" customWidth="1"/>
    <col min="14" max="14" width="7.625" customWidth="1"/>
    <col min="15" max="15" width="9.875" customWidth="1"/>
    <col min="16" max="16" width="7.625" customWidth="1"/>
    <col min="17" max="17" width="9.875" customWidth="1"/>
    <col min="18" max="18" width="7.625" customWidth="1"/>
    <col min="19" max="19" width="9.875" customWidth="1"/>
    <col min="20" max="20" width="7.625" customWidth="1"/>
    <col min="21" max="21" width="9.875" customWidth="1"/>
    <col min="22" max="22" width="7.625" customWidth="1"/>
    <col min="23" max="23" width="12.625" bestFit="1" customWidth="1"/>
  </cols>
  <sheetData>
    <row r="1" spans="1:23" ht="30" customHeight="1">
      <c r="A1" s="870" t="s">
        <v>592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595" t="s">
        <v>670</v>
      </c>
    </row>
    <row r="2" spans="1:23" ht="30" customHeight="1">
      <c r="A2" s="1"/>
      <c r="B2" s="1"/>
      <c r="C2" s="871" t="s">
        <v>705</v>
      </c>
      <c r="D2" s="871"/>
      <c r="E2" s="871" t="s">
        <v>706</v>
      </c>
      <c r="F2" s="871"/>
      <c r="G2" s="871" t="s">
        <v>290</v>
      </c>
      <c r="H2" s="871"/>
      <c r="I2" s="871" t="s">
        <v>291</v>
      </c>
      <c r="J2" s="871"/>
      <c r="K2" s="871" t="s">
        <v>267</v>
      </c>
      <c r="L2" s="871"/>
      <c r="M2" s="871" t="s">
        <v>268</v>
      </c>
      <c r="N2" s="871"/>
      <c r="O2" s="871" t="s">
        <v>226</v>
      </c>
      <c r="P2" s="871"/>
      <c r="Q2" s="871" t="s">
        <v>227</v>
      </c>
      <c r="R2" s="871"/>
      <c r="S2" s="871" t="s">
        <v>707</v>
      </c>
      <c r="T2" s="871"/>
      <c r="U2" s="871" t="s">
        <v>708</v>
      </c>
      <c r="V2" s="871"/>
    </row>
    <row r="3" spans="1:23" ht="30" customHeight="1">
      <c r="A3" s="2"/>
      <c r="B3" s="2"/>
      <c r="C3" s="3" t="s">
        <v>0</v>
      </c>
      <c r="D3" s="4" t="s">
        <v>1</v>
      </c>
      <c r="E3" s="3" t="s">
        <v>0</v>
      </c>
      <c r="F3" s="4" t="s">
        <v>1</v>
      </c>
      <c r="G3" s="3" t="s">
        <v>0</v>
      </c>
      <c r="H3" s="4" t="s">
        <v>1</v>
      </c>
      <c r="I3" s="3" t="s">
        <v>0</v>
      </c>
      <c r="J3" s="4" t="s">
        <v>1</v>
      </c>
      <c r="K3" s="3" t="s">
        <v>0</v>
      </c>
      <c r="L3" s="4" t="s">
        <v>1</v>
      </c>
      <c r="M3" s="3" t="s">
        <v>0</v>
      </c>
      <c r="N3" s="4" t="s">
        <v>1</v>
      </c>
      <c r="O3" s="3" t="s">
        <v>0</v>
      </c>
      <c r="P3" s="4" t="s">
        <v>1</v>
      </c>
      <c r="Q3" s="3" t="s">
        <v>0</v>
      </c>
      <c r="R3" s="4" t="s">
        <v>1</v>
      </c>
      <c r="S3" s="3" t="s">
        <v>0</v>
      </c>
      <c r="T3" s="4" t="s">
        <v>1</v>
      </c>
      <c r="U3" s="3" t="s">
        <v>0</v>
      </c>
      <c r="V3" s="4" t="s">
        <v>1</v>
      </c>
    </row>
    <row r="4" spans="1:23" ht="45" customHeight="1">
      <c r="A4" s="865" t="s">
        <v>2</v>
      </c>
      <c r="B4" s="866"/>
      <c r="C4" s="6">
        <v>413975</v>
      </c>
      <c r="D4" s="7">
        <v>99.999999999999986</v>
      </c>
      <c r="E4" s="6">
        <v>432161</v>
      </c>
      <c r="F4" s="7">
        <v>100</v>
      </c>
      <c r="G4" s="6">
        <v>459220</v>
      </c>
      <c r="H4" s="7">
        <v>100</v>
      </c>
      <c r="I4" s="6">
        <v>482428</v>
      </c>
      <c r="J4" s="7">
        <v>100</v>
      </c>
      <c r="K4" s="6">
        <f t="shared" ref="K4:T4" si="0">SUM(K5:K11)</f>
        <v>486772</v>
      </c>
      <c r="L4" s="7">
        <f t="shared" si="0"/>
        <v>99.999999999999986</v>
      </c>
      <c r="M4" s="6">
        <f t="shared" si="0"/>
        <v>470896</v>
      </c>
      <c r="N4" s="7">
        <f t="shared" si="0"/>
        <v>100</v>
      </c>
      <c r="O4" s="6">
        <f t="shared" si="0"/>
        <v>499607</v>
      </c>
      <c r="P4" s="8">
        <f t="shared" si="0"/>
        <v>99.999999999999986</v>
      </c>
      <c r="Q4" s="9">
        <f t="shared" si="0"/>
        <v>533569</v>
      </c>
      <c r="R4" s="8">
        <f t="shared" si="0"/>
        <v>100.00000000000001</v>
      </c>
      <c r="S4" s="9">
        <f t="shared" si="0"/>
        <v>639301</v>
      </c>
      <c r="T4" s="8">
        <f t="shared" si="0"/>
        <v>100</v>
      </c>
      <c r="U4" s="9">
        <v>733505</v>
      </c>
      <c r="V4" s="8">
        <f>SUM(V5:V11)</f>
        <v>100.00221175940597</v>
      </c>
    </row>
    <row r="5" spans="1:23" ht="45" customHeight="1">
      <c r="A5" s="867" t="s">
        <v>3</v>
      </c>
      <c r="B5" s="10" t="s">
        <v>4</v>
      </c>
      <c r="C5" s="6">
        <v>17152</v>
      </c>
      <c r="D5" s="7">
        <v>4.1432453650582763</v>
      </c>
      <c r="E5" s="6">
        <v>17459</v>
      </c>
      <c r="F5" s="7">
        <v>4.0399295632877568</v>
      </c>
      <c r="G5" s="6">
        <v>16431</v>
      </c>
      <c r="H5" s="7">
        <v>3.5780236052436742</v>
      </c>
      <c r="I5" s="6">
        <v>17653</v>
      </c>
      <c r="J5" s="7">
        <v>3.6591988856368203</v>
      </c>
      <c r="K5" s="6">
        <v>16035</v>
      </c>
      <c r="L5" s="7">
        <v>3.2941500332804678</v>
      </c>
      <c r="M5" s="6">
        <v>16033</v>
      </c>
      <c r="N5" s="7">
        <f>M5/M$4*100</f>
        <v>3.4047857701063506</v>
      </c>
      <c r="O5" s="6">
        <v>13475</v>
      </c>
      <c r="P5" s="7">
        <f>O5/O$4*100</f>
        <v>2.6971199362699081</v>
      </c>
      <c r="Q5" s="6">
        <v>11500</v>
      </c>
      <c r="R5" s="7">
        <f>Q5/Q$4*100</f>
        <v>2.1552976278606888</v>
      </c>
      <c r="S5" s="6">
        <v>9711</v>
      </c>
      <c r="T5" s="7">
        <v>1.5190027858551762</v>
      </c>
      <c r="U5" s="6">
        <v>7629</v>
      </c>
      <c r="V5" s="7">
        <v>1.04</v>
      </c>
    </row>
    <row r="6" spans="1:23" ht="45" customHeight="1">
      <c r="A6" s="867"/>
      <c r="B6" s="10" t="s">
        <v>5</v>
      </c>
      <c r="C6" s="6">
        <v>233</v>
      </c>
      <c r="D6" s="7">
        <v>5.6283592004348085E-2</v>
      </c>
      <c r="E6" s="6">
        <v>380</v>
      </c>
      <c r="F6" s="7">
        <v>8.7930192682819597E-2</v>
      </c>
      <c r="G6" s="6">
        <v>872</v>
      </c>
      <c r="H6" s="7">
        <v>0.18988720003484169</v>
      </c>
      <c r="I6" s="6">
        <v>1334</v>
      </c>
      <c r="J6" s="7">
        <v>0.27651794671951047</v>
      </c>
      <c r="K6" s="6">
        <v>1101</v>
      </c>
      <c r="L6" s="7">
        <v>0.22618392183609576</v>
      </c>
      <c r="M6" s="6">
        <v>620</v>
      </c>
      <c r="N6" s="7">
        <f t="shared" ref="N6:N11" si="1">M6/M$4*100</f>
        <v>0.13166389181475316</v>
      </c>
      <c r="O6" s="6">
        <v>440</v>
      </c>
      <c r="P6" s="7">
        <f t="shared" ref="P6:P11" si="2">O6/O$4*100</f>
        <v>8.8069222408813319E-2</v>
      </c>
      <c r="Q6" s="6">
        <v>285</v>
      </c>
      <c r="R6" s="7">
        <f t="shared" ref="R6:R11" si="3">Q6/Q$4*100</f>
        <v>5.3413897733938807E-2</v>
      </c>
      <c r="S6" s="6">
        <v>559</v>
      </c>
      <c r="T6" s="7">
        <v>8.7439250055920445E-2</v>
      </c>
      <c r="U6" s="6">
        <v>498</v>
      </c>
      <c r="V6" s="7">
        <v>7.0000000000000007E-2</v>
      </c>
    </row>
    <row r="7" spans="1:23" ht="45" customHeight="1">
      <c r="A7" s="867"/>
      <c r="B7" s="10" t="s">
        <v>6</v>
      </c>
      <c r="C7" s="6">
        <v>112</v>
      </c>
      <c r="D7" s="7">
        <v>2.7054773838999943E-2</v>
      </c>
      <c r="E7" s="6">
        <v>120</v>
      </c>
      <c r="F7" s="7">
        <v>2.7767429268258818E-2</v>
      </c>
      <c r="G7" s="6">
        <v>104</v>
      </c>
      <c r="H7" s="7">
        <v>2.2647097251861852E-2</v>
      </c>
      <c r="I7" s="6">
        <v>201</v>
      </c>
      <c r="J7" s="7">
        <v>4.1664248343794306E-2</v>
      </c>
      <c r="K7" s="6">
        <v>163</v>
      </c>
      <c r="L7" s="7">
        <v>3.3485903051120439E-2</v>
      </c>
      <c r="M7" s="6">
        <v>138</v>
      </c>
      <c r="N7" s="7">
        <f t="shared" si="1"/>
        <v>2.9305833984574085E-2</v>
      </c>
      <c r="O7" s="6">
        <v>142</v>
      </c>
      <c r="P7" s="7">
        <f t="shared" si="2"/>
        <v>2.8422339959207937E-2</v>
      </c>
      <c r="Q7" s="6">
        <v>152</v>
      </c>
      <c r="R7" s="7">
        <f t="shared" si="3"/>
        <v>2.848741212476737E-2</v>
      </c>
      <c r="S7" s="6">
        <v>142</v>
      </c>
      <c r="T7" s="7">
        <v>2.2211759405976216E-2</v>
      </c>
      <c r="U7" s="6">
        <v>131</v>
      </c>
      <c r="V7" s="7">
        <v>2.2211759405976216E-2</v>
      </c>
    </row>
    <row r="8" spans="1:23" ht="45" customHeight="1">
      <c r="A8" s="867"/>
      <c r="B8" s="10" t="s">
        <v>7</v>
      </c>
      <c r="C8" s="6">
        <v>300909</v>
      </c>
      <c r="D8" s="7">
        <v>72.687722688568144</v>
      </c>
      <c r="E8" s="6">
        <v>317681</v>
      </c>
      <c r="F8" s="7">
        <v>73.509872478081078</v>
      </c>
      <c r="G8" s="6">
        <v>335738</v>
      </c>
      <c r="H8" s="7">
        <v>73.110491703323021</v>
      </c>
      <c r="I8" s="6">
        <v>353712</v>
      </c>
      <c r="J8" s="7">
        <v>73.319127413831694</v>
      </c>
      <c r="K8" s="6">
        <v>352565</v>
      </c>
      <c r="L8" s="7">
        <v>72.429186559621343</v>
      </c>
      <c r="M8" s="6">
        <v>341992</v>
      </c>
      <c r="N8" s="7">
        <f t="shared" si="1"/>
        <v>72.625802725017834</v>
      </c>
      <c r="O8" s="6">
        <v>361046</v>
      </c>
      <c r="P8" s="7">
        <f t="shared" si="2"/>
        <v>72.266001076846393</v>
      </c>
      <c r="Q8" s="6">
        <v>405022</v>
      </c>
      <c r="R8" s="7">
        <f t="shared" si="3"/>
        <v>75.908083115773223</v>
      </c>
      <c r="S8" s="6">
        <v>503822</v>
      </c>
      <c r="T8" s="7">
        <v>78.808260897448932</v>
      </c>
      <c r="U8" s="6">
        <v>584415</v>
      </c>
      <c r="V8" s="7">
        <v>79.67</v>
      </c>
    </row>
    <row r="9" spans="1:23" ht="45" customHeight="1">
      <c r="A9" s="867"/>
      <c r="B9" s="10" t="s">
        <v>8</v>
      </c>
      <c r="C9" s="6">
        <v>18905</v>
      </c>
      <c r="D9" s="7">
        <v>4.5667008877347666</v>
      </c>
      <c r="E9" s="6">
        <v>19569</v>
      </c>
      <c r="F9" s="7">
        <v>4.5281735279213073</v>
      </c>
      <c r="G9" s="6">
        <v>28216</v>
      </c>
      <c r="H9" s="7">
        <v>6.1443316928705194</v>
      </c>
      <c r="I9" s="6">
        <v>28805</v>
      </c>
      <c r="J9" s="7">
        <v>5.9708391718556966</v>
      </c>
      <c r="K9" s="6">
        <v>31406</v>
      </c>
      <c r="L9" s="7">
        <v>6.4518912344999304</v>
      </c>
      <c r="M9" s="6">
        <v>28244</v>
      </c>
      <c r="N9" s="7">
        <f t="shared" si="1"/>
        <v>5.9979273555094972</v>
      </c>
      <c r="O9" s="6">
        <v>36353</v>
      </c>
      <c r="P9" s="7">
        <f t="shared" si="2"/>
        <v>7.2763191868808876</v>
      </c>
      <c r="Q9" s="6">
        <v>26635</v>
      </c>
      <c r="R9" s="7">
        <f t="shared" si="3"/>
        <v>4.991856723310387</v>
      </c>
      <c r="S9" s="6">
        <v>24773</v>
      </c>
      <c r="T9" s="7">
        <v>3.8750134912975267</v>
      </c>
      <c r="U9" s="6">
        <v>25817</v>
      </c>
      <c r="V9" s="7">
        <v>3.52</v>
      </c>
    </row>
    <row r="10" spans="1:23" ht="45" customHeight="1">
      <c r="A10" s="867"/>
      <c r="B10" s="10" t="s">
        <v>9</v>
      </c>
      <c r="C10" s="6">
        <v>73521</v>
      </c>
      <c r="D10" s="7">
        <v>17.759768101938523</v>
      </c>
      <c r="E10" s="6">
        <v>75837</v>
      </c>
      <c r="F10" s="7">
        <v>17.548321111807869</v>
      </c>
      <c r="G10" s="6">
        <v>76766</v>
      </c>
      <c r="H10" s="7">
        <v>16.71660641958103</v>
      </c>
      <c r="I10" s="6">
        <v>79626</v>
      </c>
      <c r="J10" s="7">
        <v>16.505260888671469</v>
      </c>
      <c r="K10" s="6">
        <v>84863</v>
      </c>
      <c r="L10" s="7">
        <v>17.433829390351129</v>
      </c>
      <c r="M10" s="6">
        <v>83131</v>
      </c>
      <c r="N10" s="7">
        <f t="shared" si="1"/>
        <v>17.653791920084263</v>
      </c>
      <c r="O10" s="6">
        <v>87558</v>
      </c>
      <c r="P10" s="7">
        <f t="shared" si="2"/>
        <v>17.525374944706542</v>
      </c>
      <c r="Q10" s="6">
        <v>89334</v>
      </c>
      <c r="R10" s="7">
        <f t="shared" si="3"/>
        <v>16.742726807591897</v>
      </c>
      <c r="S10" s="6">
        <v>99538</v>
      </c>
      <c r="T10" s="7">
        <v>15.569817660225779</v>
      </c>
      <c r="U10" s="6">
        <v>114248</v>
      </c>
      <c r="V10" s="7">
        <v>15.58</v>
      </c>
    </row>
    <row r="11" spans="1:23" ht="45" customHeight="1">
      <c r="A11" s="868" t="s">
        <v>10</v>
      </c>
      <c r="B11" s="868"/>
      <c r="C11" s="11">
        <v>3143</v>
      </c>
      <c r="D11" s="12">
        <v>0.75922459085693583</v>
      </c>
      <c r="E11" s="11">
        <v>1115</v>
      </c>
      <c r="F11" s="12">
        <v>0.25800569695090486</v>
      </c>
      <c r="G11" s="11">
        <v>1093</v>
      </c>
      <c r="H11" s="12">
        <v>0.23801228169504812</v>
      </c>
      <c r="I11" s="11">
        <v>1097</v>
      </c>
      <c r="J11" s="12">
        <v>0.22739144494100674</v>
      </c>
      <c r="K11" s="11">
        <v>639</v>
      </c>
      <c r="L11" s="12">
        <v>0.13127295735991387</v>
      </c>
      <c r="M11" s="11">
        <v>738</v>
      </c>
      <c r="N11" s="12">
        <f t="shared" si="1"/>
        <v>0.15672250348272229</v>
      </c>
      <c r="O11" s="11">
        <v>593</v>
      </c>
      <c r="P11" s="12">
        <f t="shared" si="2"/>
        <v>0.11869329292824159</v>
      </c>
      <c r="Q11" s="11">
        <v>641</v>
      </c>
      <c r="R11" s="12">
        <f t="shared" si="3"/>
        <v>0.12013441560510449</v>
      </c>
      <c r="S11" s="11">
        <v>756</v>
      </c>
      <c r="T11" s="12">
        <v>0.11825415571069027</v>
      </c>
      <c r="U11" s="11">
        <v>767</v>
      </c>
      <c r="V11" s="12">
        <v>0.1</v>
      </c>
    </row>
    <row r="12" spans="1:23" ht="12.95" customHeight="1">
      <c r="A12" s="230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5"/>
      <c r="P12" s="16"/>
      <c r="Q12" s="15"/>
      <c r="R12" s="16"/>
      <c r="S12" s="15"/>
      <c r="T12" s="16"/>
      <c r="U12" s="15"/>
      <c r="V12" s="16"/>
    </row>
    <row r="13" spans="1:23" ht="30.95" customHeight="1">
      <c r="A13" s="869" t="s">
        <v>12</v>
      </c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  <c r="O13" s="869"/>
      <c r="P13" s="869"/>
      <c r="Q13" s="869"/>
      <c r="R13" s="869"/>
      <c r="S13" s="869"/>
      <c r="T13" s="869"/>
      <c r="U13" s="869"/>
      <c r="V13" s="869"/>
    </row>
    <row r="15" spans="1:23">
      <c r="C15" s="433"/>
    </row>
  </sheetData>
  <mergeCells count="15">
    <mergeCell ref="A4:B4"/>
    <mergeCell ref="A5:A10"/>
    <mergeCell ref="A11:B11"/>
    <mergeCell ref="A13:V13"/>
    <mergeCell ref="A1:V1"/>
    <mergeCell ref="M2:N2"/>
    <mergeCell ref="O2:P2"/>
    <mergeCell ref="Q2:R2"/>
    <mergeCell ref="S2:T2"/>
    <mergeCell ref="U2:V2"/>
    <mergeCell ref="K2:L2"/>
    <mergeCell ref="I2:J2"/>
    <mergeCell ref="C2:D2"/>
    <mergeCell ref="E2:F2"/>
    <mergeCell ref="G2:H2"/>
  </mergeCells>
  <phoneticPr fontId="2" type="noConversion"/>
  <hyperlinks>
    <hyperlink ref="W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5"/>
  <sheetViews>
    <sheetView showGridLines="0" zoomScale="110" zoomScaleNormal="110" workbookViewId="0">
      <selection sqref="A1:J1"/>
    </sheetView>
  </sheetViews>
  <sheetFormatPr defaultColWidth="10.625" defaultRowHeight="16.5"/>
  <cols>
    <col min="3" max="3" width="14.5" customWidth="1"/>
    <col min="6" max="6" width="14.5" customWidth="1"/>
    <col min="9" max="9" width="14.5" customWidth="1"/>
    <col min="11" max="11" width="12.625" bestFit="1" customWidth="1"/>
  </cols>
  <sheetData>
    <row r="1" spans="1:14" s="440" customFormat="1" ht="30.6" customHeight="1">
      <c r="A1" s="872" t="s">
        <v>15</v>
      </c>
      <c r="B1" s="872"/>
      <c r="C1" s="872"/>
      <c r="D1" s="872"/>
      <c r="E1" s="872"/>
      <c r="F1" s="872"/>
      <c r="G1" s="872"/>
      <c r="H1" s="872"/>
      <c r="I1" s="872"/>
      <c r="J1" s="872"/>
      <c r="K1" s="595" t="s">
        <v>670</v>
      </c>
      <c r="L1" s="17"/>
      <c r="M1" s="17"/>
      <c r="N1" s="17"/>
    </row>
    <row r="2" spans="1:14" ht="41.45" customHeight="1">
      <c r="A2" s="873"/>
      <c r="B2" s="875" t="s">
        <v>16</v>
      </c>
      <c r="C2" s="876"/>
      <c r="D2" s="876"/>
      <c r="E2" s="875" t="s">
        <v>17</v>
      </c>
      <c r="F2" s="876"/>
      <c r="G2" s="876"/>
      <c r="H2" s="875" t="s">
        <v>18</v>
      </c>
      <c r="I2" s="876"/>
      <c r="J2" s="876"/>
    </row>
    <row r="3" spans="1:14" ht="27.75" customHeight="1">
      <c r="A3" s="874"/>
      <c r="B3" s="18" t="s">
        <v>19</v>
      </c>
      <c r="C3" s="19" t="s">
        <v>20</v>
      </c>
      <c r="D3" s="20" t="s">
        <v>21</v>
      </c>
      <c r="E3" s="18" t="s">
        <v>22</v>
      </c>
      <c r="F3" s="19" t="s">
        <v>20</v>
      </c>
      <c r="G3" s="20" t="s">
        <v>21</v>
      </c>
      <c r="H3" s="18" t="s">
        <v>22</v>
      </c>
      <c r="I3" s="19" t="s">
        <v>20</v>
      </c>
      <c r="J3" s="20" t="s">
        <v>21</v>
      </c>
    </row>
    <row r="4" spans="1:14" ht="27.75" customHeight="1">
      <c r="A4" s="21" t="s">
        <v>709</v>
      </c>
      <c r="B4" s="24">
        <v>413975</v>
      </c>
      <c r="C4" s="24">
        <f t="shared" ref="C4:C13" si="0">SUM(F4,I4)</f>
        <v>3143</v>
      </c>
      <c r="D4" s="23">
        <f t="shared" ref="D4:D12" si="1">C4/B4*100</f>
        <v>0.75922459085693583</v>
      </c>
      <c r="E4" s="24">
        <v>322588</v>
      </c>
      <c r="F4" s="24">
        <v>1931</v>
      </c>
      <c r="G4" s="23">
        <f t="shared" ref="G4:G12" si="2">F4/E4*100</f>
        <v>0.59859635200317429</v>
      </c>
      <c r="H4" s="24">
        <v>91387</v>
      </c>
      <c r="I4" s="24">
        <v>1212</v>
      </c>
      <c r="J4" s="23">
        <f t="shared" ref="J4:J13" si="3">I4/H4*100</f>
        <v>1.3262280193025267</v>
      </c>
    </row>
    <row r="5" spans="1:14" ht="27.75" customHeight="1">
      <c r="A5" s="21" t="s">
        <v>710</v>
      </c>
      <c r="B5" s="24">
        <v>432161</v>
      </c>
      <c r="C5" s="24">
        <f t="shared" si="0"/>
        <v>1115</v>
      </c>
      <c r="D5" s="23">
        <f t="shared" si="1"/>
        <v>0.25800569695090486</v>
      </c>
      <c r="E5" s="24">
        <v>326468</v>
      </c>
      <c r="F5" s="24">
        <v>691</v>
      </c>
      <c r="G5" s="23">
        <f t="shared" si="2"/>
        <v>0.21165933567761619</v>
      </c>
      <c r="H5" s="24">
        <v>105693</v>
      </c>
      <c r="I5" s="24">
        <v>424</v>
      </c>
      <c r="J5" s="23">
        <f t="shared" si="3"/>
        <v>0.40116185556280926</v>
      </c>
    </row>
    <row r="6" spans="1:14" ht="27.75" customHeight="1">
      <c r="A6" s="21" t="s">
        <v>191</v>
      </c>
      <c r="B6" s="24">
        <v>459220</v>
      </c>
      <c r="C6" s="24">
        <f t="shared" si="0"/>
        <v>1093</v>
      </c>
      <c r="D6" s="23">
        <f t="shared" si="1"/>
        <v>0.23801228169504812</v>
      </c>
      <c r="E6" s="24">
        <v>338539</v>
      </c>
      <c r="F6" s="24">
        <v>719</v>
      </c>
      <c r="G6" s="23">
        <f t="shared" si="2"/>
        <v>0.2123832113877574</v>
      </c>
      <c r="H6" s="24">
        <v>120681</v>
      </c>
      <c r="I6" s="24">
        <v>374</v>
      </c>
      <c r="J6" s="23">
        <f t="shared" si="3"/>
        <v>0.30990793911220493</v>
      </c>
    </row>
    <row r="7" spans="1:14" ht="27.75" customHeight="1">
      <c r="A7" s="21" t="s">
        <v>94</v>
      </c>
      <c r="B7" s="24">
        <v>482428</v>
      </c>
      <c r="C7" s="24">
        <f t="shared" si="0"/>
        <v>1097</v>
      </c>
      <c r="D7" s="23">
        <f t="shared" si="1"/>
        <v>0.22739144494100674</v>
      </c>
      <c r="E7" s="24">
        <v>354192</v>
      </c>
      <c r="F7" s="24">
        <v>756</v>
      </c>
      <c r="G7" s="23">
        <f t="shared" si="2"/>
        <v>0.21344355603740345</v>
      </c>
      <c r="H7" s="24">
        <v>128236</v>
      </c>
      <c r="I7" s="24">
        <v>341</v>
      </c>
      <c r="J7" s="23">
        <f t="shared" si="3"/>
        <v>0.26591596743504164</v>
      </c>
    </row>
    <row r="8" spans="1:14" ht="27.75" customHeight="1">
      <c r="A8" s="21" t="s">
        <v>25</v>
      </c>
      <c r="B8" s="24">
        <v>486772</v>
      </c>
      <c r="C8" s="24">
        <f>SUM(F8,I8)</f>
        <v>639</v>
      </c>
      <c r="D8" s="23">
        <f t="shared" si="1"/>
        <v>0.13127295735991387</v>
      </c>
      <c r="E8" s="24">
        <v>361100</v>
      </c>
      <c r="F8" s="24">
        <v>464</v>
      </c>
      <c r="G8" s="23">
        <f t="shared" si="2"/>
        <v>0.1284962614234284</v>
      </c>
      <c r="H8" s="24">
        <v>125672</v>
      </c>
      <c r="I8" s="24">
        <v>175</v>
      </c>
      <c r="J8" s="23">
        <f t="shared" si="3"/>
        <v>0.13925138455662359</v>
      </c>
    </row>
    <row r="9" spans="1:14" ht="27.75" customHeight="1">
      <c r="A9" s="21" t="s">
        <v>26</v>
      </c>
      <c r="B9" s="24">
        <v>470896</v>
      </c>
      <c r="C9" s="24">
        <f t="shared" si="0"/>
        <v>738</v>
      </c>
      <c r="D9" s="23">
        <f t="shared" si="1"/>
        <v>0.15672250348272229</v>
      </c>
      <c r="E9" s="24">
        <v>361436</v>
      </c>
      <c r="F9" s="24">
        <v>515</v>
      </c>
      <c r="G9" s="23">
        <f t="shared" si="2"/>
        <v>0.14248718998660898</v>
      </c>
      <c r="H9" s="24">
        <v>109460</v>
      </c>
      <c r="I9" s="24">
        <v>223</v>
      </c>
      <c r="J9" s="23">
        <f t="shared" si="3"/>
        <v>0.20372738900054813</v>
      </c>
    </row>
    <row r="10" spans="1:14" ht="27.75" customHeight="1">
      <c r="A10" s="21" t="s">
        <v>27</v>
      </c>
      <c r="B10" s="24">
        <v>499607</v>
      </c>
      <c r="C10" s="24">
        <f t="shared" si="0"/>
        <v>593</v>
      </c>
      <c r="D10" s="23">
        <f t="shared" si="1"/>
        <v>0.11869329292824159</v>
      </c>
      <c r="E10" s="24">
        <v>386129</v>
      </c>
      <c r="F10" s="24">
        <v>415</v>
      </c>
      <c r="G10" s="23">
        <f t="shared" si="2"/>
        <v>0.10747703487694527</v>
      </c>
      <c r="H10" s="24">
        <v>113478</v>
      </c>
      <c r="I10" s="24">
        <v>178</v>
      </c>
      <c r="J10" s="23">
        <f t="shared" si="3"/>
        <v>0.15685859814237119</v>
      </c>
    </row>
    <row r="11" spans="1:14" ht="27.75" customHeight="1">
      <c r="A11" s="21" t="s">
        <v>28</v>
      </c>
      <c r="B11" s="24">
        <v>533569</v>
      </c>
      <c r="C11" s="24">
        <f t="shared" si="0"/>
        <v>641</v>
      </c>
      <c r="D11" s="23">
        <f t="shared" si="1"/>
        <v>0.12013441560510449</v>
      </c>
      <c r="E11" s="24">
        <v>412785</v>
      </c>
      <c r="F11" s="24">
        <v>497</v>
      </c>
      <c r="G11" s="23">
        <f t="shared" si="2"/>
        <v>0.12040166188209359</v>
      </c>
      <c r="H11" s="24">
        <v>120784</v>
      </c>
      <c r="I11" s="24">
        <v>144</v>
      </c>
      <c r="J11" s="23">
        <f t="shared" si="3"/>
        <v>0.11922108888594515</v>
      </c>
    </row>
    <row r="12" spans="1:14" ht="27.75" customHeight="1">
      <c r="A12" s="21" t="s">
        <v>711</v>
      </c>
      <c r="B12" s="24">
        <v>639301</v>
      </c>
      <c r="C12" s="24">
        <f t="shared" si="0"/>
        <v>756</v>
      </c>
      <c r="D12" s="23">
        <f t="shared" si="1"/>
        <v>0.11825415571069028</v>
      </c>
      <c r="E12" s="24">
        <v>504030</v>
      </c>
      <c r="F12" s="24">
        <v>588</v>
      </c>
      <c r="G12" s="23">
        <f t="shared" si="2"/>
        <v>0.11665972263555742</v>
      </c>
      <c r="H12" s="24">
        <v>135271</v>
      </c>
      <c r="I12" s="24">
        <v>168</v>
      </c>
      <c r="J12" s="23">
        <f t="shared" si="3"/>
        <v>0.1241951342120632</v>
      </c>
    </row>
    <row r="13" spans="1:14" s="43" customFormat="1" ht="27.75" customHeight="1">
      <c r="A13" s="25" t="s">
        <v>712</v>
      </c>
      <c r="B13" s="26">
        <v>733505</v>
      </c>
      <c r="C13" s="26">
        <f t="shared" si="0"/>
        <v>767</v>
      </c>
      <c r="D13" s="27">
        <f>C13/B13*100</f>
        <v>0.10456643104000654</v>
      </c>
      <c r="E13" s="26">
        <v>602788</v>
      </c>
      <c r="F13" s="26">
        <v>635</v>
      </c>
      <c r="G13" s="27">
        <f>F13/E13*100</f>
        <v>0.10534383564370889</v>
      </c>
      <c r="H13" s="26">
        <v>130717</v>
      </c>
      <c r="I13" s="26">
        <v>132</v>
      </c>
      <c r="J13" s="27">
        <f t="shared" si="3"/>
        <v>0.10098150967356961</v>
      </c>
    </row>
    <row r="14" spans="1:14">
      <c r="A14" s="28" t="s">
        <v>11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4">
      <c r="A15" s="30"/>
      <c r="B15" s="31"/>
      <c r="C15" s="31"/>
      <c r="D15" s="30"/>
      <c r="E15" s="30"/>
      <c r="F15" s="30"/>
      <c r="G15" s="30"/>
      <c r="H15" s="30"/>
      <c r="I15" s="30"/>
      <c r="J15" s="30"/>
    </row>
  </sheetData>
  <mergeCells count="5">
    <mergeCell ref="A1:J1"/>
    <mergeCell ref="A2:A3"/>
    <mergeCell ref="B2:D2"/>
    <mergeCell ref="E2:G2"/>
    <mergeCell ref="H2:J2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showGridLines="0" workbookViewId="0">
      <selection sqref="A1:P1"/>
    </sheetView>
  </sheetViews>
  <sheetFormatPr defaultColWidth="9.5" defaultRowHeight="15.75"/>
  <cols>
    <col min="1" max="1" width="23.625" style="604" customWidth="1"/>
    <col min="2" max="16" width="9.5" style="604"/>
    <col min="17" max="17" width="12.625" style="604" bestFit="1" customWidth="1"/>
    <col min="18" max="16384" width="9.5" style="604"/>
  </cols>
  <sheetData>
    <row r="1" spans="1:17" ht="20.25">
      <c r="A1" s="870" t="s">
        <v>23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603" t="s">
        <v>762</v>
      </c>
    </row>
    <row r="2" spans="1:17" ht="14.1" customHeight="1">
      <c r="A2" s="32"/>
      <c r="B2" s="32"/>
      <c r="C2" s="32"/>
      <c r="D2" s="32"/>
      <c r="E2" s="32"/>
      <c r="F2" s="32"/>
      <c r="G2" s="32"/>
      <c r="H2" s="32"/>
      <c r="I2" s="879"/>
      <c r="J2" s="879"/>
      <c r="K2" s="32"/>
      <c r="L2" s="879"/>
      <c r="M2" s="879"/>
      <c r="N2" s="32"/>
      <c r="O2" s="879" t="s">
        <v>24</v>
      </c>
      <c r="P2" s="879"/>
    </row>
    <row r="3" spans="1:17" ht="21" customHeight="1">
      <c r="A3" s="880"/>
      <c r="B3" s="871" t="s">
        <v>713</v>
      </c>
      <c r="C3" s="871"/>
      <c r="D3" s="871"/>
      <c r="E3" s="871" t="s">
        <v>13</v>
      </c>
      <c r="F3" s="871"/>
      <c r="G3" s="871"/>
      <c r="H3" s="871" t="s">
        <v>28</v>
      </c>
      <c r="I3" s="871"/>
      <c r="J3" s="871"/>
      <c r="K3" s="871" t="s">
        <v>509</v>
      </c>
      <c r="L3" s="871"/>
      <c r="M3" s="871"/>
      <c r="N3" s="871" t="s">
        <v>712</v>
      </c>
      <c r="O3" s="871"/>
      <c r="P3" s="871"/>
    </row>
    <row r="4" spans="1:17" ht="21" customHeight="1">
      <c r="A4" s="881"/>
      <c r="B4" s="20" t="s">
        <v>763</v>
      </c>
      <c r="C4" s="20" t="s">
        <v>10</v>
      </c>
      <c r="D4" s="20" t="s">
        <v>21</v>
      </c>
      <c r="E4" s="20" t="s">
        <v>763</v>
      </c>
      <c r="F4" s="20" t="s">
        <v>10</v>
      </c>
      <c r="G4" s="20" t="s">
        <v>21</v>
      </c>
      <c r="H4" s="20" t="s">
        <v>763</v>
      </c>
      <c r="I4" s="20" t="s">
        <v>10</v>
      </c>
      <c r="J4" s="20" t="s">
        <v>21</v>
      </c>
      <c r="K4" s="20" t="s">
        <v>763</v>
      </c>
      <c r="L4" s="20" t="s">
        <v>10</v>
      </c>
      <c r="M4" s="20" t="s">
        <v>21</v>
      </c>
      <c r="N4" s="20" t="s">
        <v>763</v>
      </c>
      <c r="O4" s="20" t="s">
        <v>10</v>
      </c>
      <c r="P4" s="20" t="s">
        <v>21</v>
      </c>
    </row>
    <row r="5" spans="1:17" ht="21" customHeight="1">
      <c r="A5" s="5" t="s">
        <v>29</v>
      </c>
      <c r="B5" s="6">
        <v>470896</v>
      </c>
      <c r="C5" s="6">
        <v>738</v>
      </c>
      <c r="D5" s="34">
        <v>0.15672250348272229</v>
      </c>
      <c r="E5" s="6">
        <v>499607</v>
      </c>
      <c r="F5" s="6">
        <v>593</v>
      </c>
      <c r="G5" s="34">
        <v>0.11869329292824159</v>
      </c>
      <c r="H5" s="6">
        <v>533569</v>
      </c>
      <c r="I5" s="6">
        <v>641</v>
      </c>
      <c r="J5" s="34">
        <v>0.12013441560510449</v>
      </c>
      <c r="K5" s="6">
        <v>639301</v>
      </c>
      <c r="L5" s="6">
        <v>756</v>
      </c>
      <c r="M5" s="34">
        <v>0.11825415571069028</v>
      </c>
      <c r="N5" s="6">
        <v>733505</v>
      </c>
      <c r="O5" s="6">
        <v>767</v>
      </c>
      <c r="P5" s="34">
        <v>0.10456643104000654</v>
      </c>
    </row>
    <row r="6" spans="1:17" ht="21" customHeight="1">
      <c r="A6" s="5" t="s">
        <v>30</v>
      </c>
      <c r="B6" s="6">
        <v>71071</v>
      </c>
      <c r="C6" s="6">
        <v>177</v>
      </c>
      <c r="D6" s="35">
        <v>0.24904672791996735</v>
      </c>
      <c r="E6" s="6">
        <v>87959</v>
      </c>
      <c r="F6" s="6">
        <v>160</v>
      </c>
      <c r="G6" s="35">
        <v>0.18190293204788593</v>
      </c>
      <c r="H6" s="6">
        <v>124899</v>
      </c>
      <c r="I6" s="6">
        <v>218</v>
      </c>
      <c r="J6" s="35">
        <v>0.17454102915155445</v>
      </c>
      <c r="K6" s="36">
        <v>192129</v>
      </c>
      <c r="L6" s="36">
        <v>304</v>
      </c>
      <c r="M6" s="35">
        <v>0.15822702455121299</v>
      </c>
      <c r="N6" s="36">
        <v>263430</v>
      </c>
      <c r="O6" s="36">
        <v>379</v>
      </c>
      <c r="P6" s="35">
        <v>0.14387123714079642</v>
      </c>
    </row>
    <row r="7" spans="1:17" ht="21" customHeight="1">
      <c r="A7" s="5" t="s">
        <v>31</v>
      </c>
      <c r="B7" s="6">
        <v>5700</v>
      </c>
      <c r="C7" s="6">
        <v>14</v>
      </c>
      <c r="D7" s="35">
        <v>0.24561403508771931</v>
      </c>
      <c r="E7" s="6">
        <v>5704</v>
      </c>
      <c r="F7" s="6">
        <v>11</v>
      </c>
      <c r="G7" s="35">
        <v>0.19284712482468441</v>
      </c>
      <c r="H7" s="6">
        <v>5568</v>
      </c>
      <c r="I7" s="6">
        <v>69</v>
      </c>
      <c r="J7" s="35">
        <v>1.2392241379310345</v>
      </c>
      <c r="K7" s="36">
        <v>5741</v>
      </c>
      <c r="L7" s="36">
        <v>57</v>
      </c>
      <c r="M7" s="35">
        <v>0.99285838704058527</v>
      </c>
      <c r="N7" s="36">
        <v>5694</v>
      </c>
      <c r="O7" s="36">
        <v>71</v>
      </c>
      <c r="P7" s="35">
        <v>1.2469265893923429</v>
      </c>
    </row>
    <row r="8" spans="1:17" ht="21" customHeight="1">
      <c r="A8" s="5" t="s">
        <v>32</v>
      </c>
      <c r="B8" s="6">
        <v>78692</v>
      </c>
      <c r="C8" s="6">
        <v>117</v>
      </c>
      <c r="D8" s="35">
        <v>0.14868093325878107</v>
      </c>
      <c r="E8" s="6">
        <v>78415</v>
      </c>
      <c r="F8" s="6">
        <v>84</v>
      </c>
      <c r="G8" s="35">
        <v>0.10712236179302428</v>
      </c>
      <c r="H8" s="6">
        <v>86905</v>
      </c>
      <c r="I8" s="6">
        <v>61</v>
      </c>
      <c r="J8" s="35">
        <v>7.0191588516195849E-2</v>
      </c>
      <c r="K8" s="36">
        <v>90695</v>
      </c>
      <c r="L8" s="36">
        <v>48</v>
      </c>
      <c r="M8" s="35">
        <v>5.2924637521362811E-2</v>
      </c>
      <c r="N8" s="36">
        <v>83526</v>
      </c>
      <c r="O8" s="36">
        <v>52</v>
      </c>
      <c r="P8" s="35">
        <v>6.2256063980078061E-2</v>
      </c>
    </row>
    <row r="9" spans="1:17" ht="21" customHeight="1">
      <c r="A9" s="37" t="s">
        <v>35</v>
      </c>
      <c r="B9" s="6">
        <v>45840</v>
      </c>
      <c r="C9" s="6">
        <v>38</v>
      </c>
      <c r="D9" s="35">
        <v>8.2897033158813263E-2</v>
      </c>
      <c r="E9" s="6">
        <v>47830</v>
      </c>
      <c r="F9" s="6">
        <v>32</v>
      </c>
      <c r="G9" s="35">
        <v>6.6903616976792799E-2</v>
      </c>
      <c r="H9" s="6">
        <v>48442</v>
      </c>
      <c r="I9" s="6">
        <v>26</v>
      </c>
      <c r="J9" s="35">
        <v>5.3672433012674957E-2</v>
      </c>
      <c r="K9" s="36">
        <v>55142</v>
      </c>
      <c r="L9" s="36">
        <v>38</v>
      </c>
      <c r="M9" s="35">
        <v>6.891298828479199E-2</v>
      </c>
      <c r="N9" s="36">
        <v>63219</v>
      </c>
      <c r="O9" s="36">
        <v>38</v>
      </c>
      <c r="P9" s="35">
        <v>6.0108511681614706E-2</v>
      </c>
    </row>
    <row r="10" spans="1:17" ht="21" customHeight="1">
      <c r="A10" s="5" t="s">
        <v>33</v>
      </c>
      <c r="B10" s="6">
        <v>63713</v>
      </c>
      <c r="C10" s="6">
        <v>42</v>
      </c>
      <c r="D10" s="35">
        <v>6.5920612747790874E-2</v>
      </c>
      <c r="E10" s="6">
        <v>66797</v>
      </c>
      <c r="F10" s="6">
        <v>35</v>
      </c>
      <c r="G10" s="35">
        <v>5.2397562764794826E-2</v>
      </c>
      <c r="H10" s="6">
        <v>70580</v>
      </c>
      <c r="I10" s="6">
        <v>44</v>
      </c>
      <c r="J10" s="35">
        <v>6.234060640408047E-2</v>
      </c>
      <c r="K10" s="36">
        <v>70682</v>
      </c>
      <c r="L10" s="36">
        <v>31</v>
      </c>
      <c r="M10" s="35">
        <v>4.3858408081265385E-2</v>
      </c>
      <c r="N10" s="36">
        <v>84141</v>
      </c>
      <c r="O10" s="36">
        <v>30</v>
      </c>
      <c r="P10" s="35">
        <v>3.5654437194708885E-2</v>
      </c>
    </row>
    <row r="11" spans="1:17" ht="21" customHeight="1">
      <c r="A11" s="37" t="s">
        <v>36</v>
      </c>
      <c r="B11" s="6">
        <v>8270</v>
      </c>
      <c r="C11" s="6">
        <v>51</v>
      </c>
      <c r="D11" s="35">
        <v>0.6166868198307135</v>
      </c>
      <c r="E11" s="6">
        <v>8264</v>
      </c>
      <c r="F11" s="6">
        <v>32</v>
      </c>
      <c r="G11" s="35">
        <v>0.38722168441432719</v>
      </c>
      <c r="H11" s="6">
        <v>8608</v>
      </c>
      <c r="I11" s="6">
        <v>19</v>
      </c>
      <c r="J11" s="35">
        <v>0.22072490706319703</v>
      </c>
      <c r="K11" s="36">
        <v>9799</v>
      </c>
      <c r="L11" s="36">
        <v>29</v>
      </c>
      <c r="M11" s="35">
        <v>0.29594856618022247</v>
      </c>
      <c r="N11" s="36">
        <v>10109</v>
      </c>
      <c r="O11" s="36">
        <v>22</v>
      </c>
      <c r="P11" s="35">
        <v>0.2176278563656148</v>
      </c>
    </row>
    <row r="12" spans="1:17" ht="21" customHeight="1">
      <c r="A12" s="37" t="s">
        <v>37</v>
      </c>
      <c r="B12" s="6">
        <v>15433</v>
      </c>
      <c r="C12" s="6">
        <v>23</v>
      </c>
      <c r="D12" s="35">
        <v>0.14903129657228018</v>
      </c>
      <c r="E12" s="6">
        <v>16781</v>
      </c>
      <c r="F12" s="6">
        <v>11</v>
      </c>
      <c r="G12" s="35">
        <v>6.5550324772063642E-2</v>
      </c>
      <c r="H12" s="6">
        <v>20925</v>
      </c>
      <c r="I12" s="6">
        <v>15</v>
      </c>
      <c r="J12" s="35">
        <v>7.1684587813620068E-2</v>
      </c>
      <c r="K12" s="36">
        <v>24917</v>
      </c>
      <c r="L12" s="36">
        <v>20</v>
      </c>
      <c r="M12" s="35">
        <v>8.0266484729301285E-2</v>
      </c>
      <c r="N12" s="36">
        <v>26862</v>
      </c>
      <c r="O12" s="36">
        <v>22</v>
      </c>
      <c r="P12" s="35">
        <v>8.1900081900081911E-2</v>
      </c>
    </row>
    <row r="13" spans="1:17" ht="21" customHeight="1">
      <c r="A13" s="5" t="s">
        <v>34</v>
      </c>
      <c r="B13" s="6">
        <v>4182</v>
      </c>
      <c r="C13" s="6">
        <v>43</v>
      </c>
      <c r="D13" s="35">
        <v>1.0282161645145864</v>
      </c>
      <c r="E13" s="6">
        <v>4167</v>
      </c>
      <c r="F13" s="6">
        <v>34</v>
      </c>
      <c r="G13" s="35">
        <v>0.81593472522198218</v>
      </c>
      <c r="H13" s="6">
        <v>3822</v>
      </c>
      <c r="I13" s="6">
        <v>31</v>
      </c>
      <c r="J13" s="35">
        <v>0.8110936682365254</v>
      </c>
      <c r="K13" s="36">
        <v>4131</v>
      </c>
      <c r="L13" s="36">
        <v>24</v>
      </c>
      <c r="M13" s="35">
        <v>0.58097312999273787</v>
      </c>
      <c r="N13" s="36">
        <v>4436</v>
      </c>
      <c r="O13" s="36">
        <v>18</v>
      </c>
      <c r="P13" s="35">
        <v>0.40577096483318303</v>
      </c>
    </row>
    <row r="14" spans="1:17" ht="21" customHeight="1">
      <c r="A14" s="5" t="s">
        <v>38</v>
      </c>
      <c r="B14" s="6">
        <v>15549</v>
      </c>
      <c r="C14" s="6">
        <v>18</v>
      </c>
      <c r="D14" s="35">
        <v>0.11576307158016592</v>
      </c>
      <c r="E14" s="6">
        <v>16235</v>
      </c>
      <c r="F14" s="6">
        <v>17</v>
      </c>
      <c r="G14" s="35">
        <v>0.10471204188481677</v>
      </c>
      <c r="H14" s="6">
        <v>16857</v>
      </c>
      <c r="I14" s="6">
        <v>15</v>
      </c>
      <c r="J14" s="35">
        <v>8.8983804947499551E-2</v>
      </c>
      <c r="K14" s="36">
        <v>19846</v>
      </c>
      <c r="L14" s="36">
        <v>13</v>
      </c>
      <c r="M14" s="35">
        <v>6.5504383754912826E-2</v>
      </c>
      <c r="N14" s="36">
        <v>22574</v>
      </c>
      <c r="O14" s="36">
        <v>12</v>
      </c>
      <c r="P14" s="35">
        <v>5.3158500930273758E-2</v>
      </c>
    </row>
    <row r="15" spans="1:17" ht="21" customHeight="1">
      <c r="A15" s="37" t="s">
        <v>39</v>
      </c>
      <c r="B15" s="6">
        <v>82616</v>
      </c>
      <c r="C15" s="6">
        <v>17</v>
      </c>
      <c r="D15" s="35">
        <v>2.0577127917110489E-2</v>
      </c>
      <c r="E15" s="6">
        <v>77865</v>
      </c>
      <c r="F15" s="6">
        <v>11</v>
      </c>
      <c r="G15" s="35">
        <v>1.4127014704938034E-2</v>
      </c>
      <c r="H15" s="6">
        <v>60500</v>
      </c>
      <c r="I15" s="6">
        <v>14</v>
      </c>
      <c r="J15" s="35">
        <v>2.3140495867768594E-2</v>
      </c>
      <c r="K15" s="36">
        <v>63416</v>
      </c>
      <c r="L15" s="36">
        <v>16</v>
      </c>
      <c r="M15" s="35">
        <v>2.5230225810521003E-2</v>
      </c>
      <c r="N15" s="36">
        <v>62672</v>
      </c>
      <c r="O15" s="36">
        <v>6</v>
      </c>
      <c r="P15" s="35">
        <v>9.573653306101609E-3</v>
      </c>
    </row>
    <row r="16" spans="1:17" ht="21" customHeight="1">
      <c r="A16" s="5" t="s">
        <v>40</v>
      </c>
      <c r="B16" s="6">
        <v>14123</v>
      </c>
      <c r="C16" s="6">
        <v>12</v>
      </c>
      <c r="D16" s="35">
        <v>8.4967783048927284E-2</v>
      </c>
      <c r="E16" s="6">
        <v>16978</v>
      </c>
      <c r="F16" s="6">
        <v>10</v>
      </c>
      <c r="G16" s="35">
        <v>5.8899752621038991E-2</v>
      </c>
      <c r="H16" s="6">
        <v>17282</v>
      </c>
      <c r="I16" s="6">
        <v>7</v>
      </c>
      <c r="J16" s="35">
        <v>4.0504571230181689E-2</v>
      </c>
      <c r="K16" s="36">
        <v>18448</v>
      </c>
      <c r="L16" s="36">
        <v>4</v>
      </c>
      <c r="M16" s="35">
        <v>2.1682567215958369E-2</v>
      </c>
      <c r="N16" s="36">
        <v>19774</v>
      </c>
      <c r="O16" s="36">
        <v>6</v>
      </c>
      <c r="P16" s="35">
        <v>3.0342874481642561E-2</v>
      </c>
    </row>
    <row r="17" spans="1:16" ht="21" customHeight="1">
      <c r="A17" s="37" t="s">
        <v>41</v>
      </c>
      <c r="B17" s="6">
        <v>8352</v>
      </c>
      <c r="C17" s="6">
        <v>15</v>
      </c>
      <c r="D17" s="35">
        <v>0.17959770114942528</v>
      </c>
      <c r="E17" s="6">
        <v>9053</v>
      </c>
      <c r="F17" s="6">
        <v>8</v>
      </c>
      <c r="G17" s="35">
        <v>8.836849663095106E-2</v>
      </c>
      <c r="H17" s="6">
        <v>10168</v>
      </c>
      <c r="I17" s="6">
        <v>6</v>
      </c>
      <c r="J17" s="35">
        <v>5.9008654602675056E-2</v>
      </c>
      <c r="K17" s="36">
        <v>11160</v>
      </c>
      <c r="L17" s="36">
        <v>5</v>
      </c>
      <c r="M17" s="35">
        <v>4.4802867383512544E-2</v>
      </c>
      <c r="N17" s="36">
        <v>12050</v>
      </c>
      <c r="O17" s="36">
        <v>4</v>
      </c>
      <c r="P17" s="35">
        <v>3.3195020746887967E-2</v>
      </c>
    </row>
    <row r="18" spans="1:16" ht="21" customHeight="1">
      <c r="A18" s="5" t="s">
        <v>44</v>
      </c>
      <c r="B18" s="6">
        <v>2476</v>
      </c>
      <c r="C18" s="6">
        <v>2</v>
      </c>
      <c r="D18" s="35">
        <v>8.0775444264943458E-2</v>
      </c>
      <c r="E18" s="6">
        <v>2363</v>
      </c>
      <c r="F18" s="6">
        <v>5</v>
      </c>
      <c r="G18" s="35">
        <v>0.21159542953872196</v>
      </c>
      <c r="H18" s="6">
        <v>2253</v>
      </c>
      <c r="I18" s="6">
        <v>4</v>
      </c>
      <c r="J18" s="35">
        <v>0.17754105636928538</v>
      </c>
      <c r="K18" s="36">
        <v>2311</v>
      </c>
      <c r="L18" s="36">
        <v>5</v>
      </c>
      <c r="M18" s="35">
        <v>0.21635655560363476</v>
      </c>
      <c r="N18" s="36">
        <v>2182</v>
      </c>
      <c r="O18" s="36">
        <v>4</v>
      </c>
      <c r="P18" s="35">
        <v>0.18331805682859761</v>
      </c>
    </row>
    <row r="19" spans="1:16" ht="21" customHeight="1">
      <c r="A19" s="5" t="s">
        <v>43</v>
      </c>
      <c r="B19" s="6">
        <v>3661</v>
      </c>
      <c r="C19" s="6">
        <v>2</v>
      </c>
      <c r="D19" s="35">
        <v>5.4629882545752524E-2</v>
      </c>
      <c r="E19" s="6">
        <v>3642</v>
      </c>
      <c r="F19" s="6">
        <v>4</v>
      </c>
      <c r="G19" s="35">
        <v>0.10982976386600769</v>
      </c>
      <c r="H19" s="6">
        <v>3202</v>
      </c>
      <c r="I19" s="6">
        <v>5</v>
      </c>
      <c r="J19" s="35">
        <v>0.1561524047470331</v>
      </c>
      <c r="K19" s="36">
        <v>4048</v>
      </c>
      <c r="L19" s="36">
        <v>4</v>
      </c>
      <c r="M19" s="35">
        <v>9.8814229249011856E-2</v>
      </c>
      <c r="N19" s="36">
        <v>3359</v>
      </c>
      <c r="O19" s="36">
        <v>4</v>
      </c>
      <c r="P19" s="35">
        <v>0.11908306043465318</v>
      </c>
    </row>
    <row r="20" spans="1:16" ht="21" customHeight="1">
      <c r="A20" s="5" t="s">
        <v>45</v>
      </c>
      <c r="B20" s="6">
        <v>606</v>
      </c>
      <c r="C20" s="6">
        <v>8</v>
      </c>
      <c r="D20" s="35">
        <v>1.3201320132013201</v>
      </c>
      <c r="E20" s="6">
        <v>511</v>
      </c>
      <c r="F20" s="6">
        <v>5</v>
      </c>
      <c r="G20" s="35">
        <v>0.97847358121330719</v>
      </c>
      <c r="H20" s="6">
        <v>368</v>
      </c>
      <c r="I20" s="6">
        <v>3</v>
      </c>
      <c r="J20" s="35">
        <v>0.81521739130434778</v>
      </c>
      <c r="K20" s="36">
        <v>460</v>
      </c>
      <c r="L20" s="36">
        <v>19</v>
      </c>
      <c r="M20" s="35">
        <v>4.1304347826086953</v>
      </c>
      <c r="N20" s="36">
        <v>456</v>
      </c>
      <c r="O20" s="36">
        <v>3</v>
      </c>
      <c r="P20" s="35">
        <v>0.6578947368421052</v>
      </c>
    </row>
    <row r="21" spans="1:16" ht="21" customHeight="1">
      <c r="A21" s="5" t="s">
        <v>42</v>
      </c>
      <c r="B21" s="6">
        <v>5178</v>
      </c>
      <c r="C21" s="6">
        <v>15</v>
      </c>
      <c r="D21" s="35">
        <v>0.28968713789107764</v>
      </c>
      <c r="E21" s="6">
        <v>4783</v>
      </c>
      <c r="F21" s="6">
        <v>17</v>
      </c>
      <c r="G21" s="35">
        <v>0.35542546518921175</v>
      </c>
      <c r="H21" s="6">
        <v>3068</v>
      </c>
      <c r="I21" s="6">
        <v>5</v>
      </c>
      <c r="J21" s="35">
        <v>0.16297262059973924</v>
      </c>
      <c r="K21" s="36">
        <v>4093</v>
      </c>
      <c r="L21" s="36">
        <v>9</v>
      </c>
      <c r="M21" s="35">
        <v>0.21988761299780113</v>
      </c>
      <c r="N21" s="36">
        <v>3581</v>
      </c>
      <c r="O21" s="36">
        <v>3</v>
      </c>
      <c r="P21" s="35">
        <v>8.3775481709019828E-2</v>
      </c>
    </row>
    <row r="22" spans="1:16" ht="21" customHeight="1">
      <c r="A22" s="5" t="s">
        <v>47</v>
      </c>
      <c r="B22" s="6">
        <v>1411</v>
      </c>
      <c r="C22" s="6">
        <v>7</v>
      </c>
      <c r="D22" s="35">
        <v>0.49610205527994328</v>
      </c>
      <c r="E22" s="6">
        <v>1344</v>
      </c>
      <c r="F22" s="6">
        <v>2</v>
      </c>
      <c r="G22" s="35">
        <v>0.14880952380952381</v>
      </c>
      <c r="H22" s="6">
        <v>1482</v>
      </c>
      <c r="I22" s="6">
        <v>1</v>
      </c>
      <c r="J22" s="35">
        <v>6.7476383265856948E-2</v>
      </c>
      <c r="K22" s="36">
        <v>1604</v>
      </c>
      <c r="L22" s="36">
        <v>4</v>
      </c>
      <c r="M22" s="35">
        <v>0.24937655860349126</v>
      </c>
      <c r="N22" s="36">
        <v>1510</v>
      </c>
      <c r="O22" s="36">
        <v>2</v>
      </c>
      <c r="P22" s="35">
        <v>0.13245033112582782</v>
      </c>
    </row>
    <row r="23" spans="1:16" ht="21" customHeight="1">
      <c r="A23" s="5" t="s">
        <v>46</v>
      </c>
      <c r="B23" s="6">
        <v>1993</v>
      </c>
      <c r="C23" s="6">
        <v>4</v>
      </c>
      <c r="D23" s="35">
        <v>0.2007024586051179</v>
      </c>
      <c r="E23" s="6">
        <v>1726</v>
      </c>
      <c r="F23" s="6">
        <v>10</v>
      </c>
      <c r="G23" s="35">
        <v>0.57937427578215528</v>
      </c>
      <c r="H23" s="6">
        <v>606</v>
      </c>
      <c r="I23" s="6">
        <v>2</v>
      </c>
      <c r="J23" s="35">
        <v>0.33003300330033003</v>
      </c>
      <c r="K23" s="36">
        <v>614</v>
      </c>
      <c r="L23" s="36">
        <v>2</v>
      </c>
      <c r="M23" s="35">
        <v>0.32573289902280134</v>
      </c>
      <c r="N23" s="36">
        <v>589</v>
      </c>
      <c r="O23" s="36">
        <v>0</v>
      </c>
      <c r="P23" s="36">
        <v>0</v>
      </c>
    </row>
    <row r="24" spans="1:16" ht="21" customHeight="1">
      <c r="A24" s="602" t="s">
        <v>48</v>
      </c>
      <c r="B24" s="11">
        <v>42030</v>
      </c>
      <c r="C24" s="11">
        <v>133</v>
      </c>
      <c r="D24" s="38">
        <v>0.31644063763978114</v>
      </c>
      <c r="E24" s="11">
        <v>49190</v>
      </c>
      <c r="F24" s="11">
        <v>105</v>
      </c>
      <c r="G24" s="38">
        <v>0.21345801992274852</v>
      </c>
      <c r="H24" s="11">
        <v>48034</v>
      </c>
      <c r="I24" s="11">
        <v>96</v>
      </c>
      <c r="J24" s="38">
        <v>0.1998584336095266</v>
      </c>
      <c r="K24" s="39">
        <v>60065</v>
      </c>
      <c r="L24" s="39">
        <v>124</v>
      </c>
      <c r="M24" s="38">
        <v>0.20644302006159995</v>
      </c>
      <c r="N24" s="39">
        <v>63341</v>
      </c>
      <c r="O24" s="39">
        <v>91</v>
      </c>
      <c r="P24" s="38">
        <v>0.14366681927977137</v>
      </c>
    </row>
    <row r="25" spans="1:16" ht="33" customHeight="1">
      <c r="A25" s="877" t="s">
        <v>764</v>
      </c>
      <c r="B25" s="878"/>
      <c r="C25" s="878"/>
      <c r="D25" s="878"/>
      <c r="E25" s="878"/>
      <c r="F25" s="878"/>
      <c r="G25" s="878"/>
      <c r="H25" s="40"/>
      <c r="I25" s="40"/>
      <c r="J25" s="40"/>
      <c r="K25" s="40"/>
      <c r="L25" s="40"/>
      <c r="M25" s="40"/>
      <c r="N25" s="40"/>
      <c r="O25" s="40"/>
      <c r="P25" s="40"/>
    </row>
  </sheetData>
  <sortState ref="A6:P22">
    <sortCondition descending="1" ref="O6:O22"/>
  </sortState>
  <mergeCells count="11">
    <mergeCell ref="A25:G25"/>
    <mergeCell ref="A1:P1"/>
    <mergeCell ref="I2:J2"/>
    <mergeCell ref="L2:M2"/>
    <mergeCell ref="O2:P2"/>
    <mergeCell ref="A3:A4"/>
    <mergeCell ref="B3:D3"/>
    <mergeCell ref="E3:G3"/>
    <mergeCell ref="H3:J3"/>
    <mergeCell ref="K3:M3"/>
    <mergeCell ref="N3:P3"/>
  </mergeCells>
  <phoneticPr fontId="2" type="noConversion"/>
  <hyperlinks>
    <hyperlink ref="Q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showGridLines="0" zoomScale="90" zoomScaleNormal="90" workbookViewId="0">
      <selection sqref="A1:M1"/>
    </sheetView>
  </sheetViews>
  <sheetFormatPr defaultColWidth="8.875" defaultRowHeight="16.5"/>
  <cols>
    <col min="1" max="1" width="14.875" customWidth="1"/>
    <col min="2" max="5" width="9" bestFit="1" customWidth="1"/>
    <col min="6" max="6" width="11" bestFit="1" customWidth="1"/>
    <col min="7" max="8" width="10" bestFit="1" customWidth="1"/>
    <col min="9" max="9" width="9" bestFit="1" customWidth="1"/>
    <col min="10" max="10" width="9.625" bestFit="1" customWidth="1"/>
    <col min="11" max="11" width="9" bestFit="1" customWidth="1"/>
    <col min="12" max="12" width="9.625" bestFit="1" customWidth="1"/>
    <col min="13" max="13" width="9" customWidth="1"/>
    <col min="14" max="14" width="12.75" bestFit="1" customWidth="1"/>
  </cols>
  <sheetData>
    <row r="1" spans="1:14" ht="27.95" customHeight="1">
      <c r="A1" s="872" t="s">
        <v>49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595" t="s">
        <v>670</v>
      </c>
    </row>
    <row r="2" spans="1:14" ht="30.95" customHeight="1">
      <c r="A2" s="41"/>
      <c r="B2" s="885" t="s">
        <v>51</v>
      </c>
      <c r="C2" s="885"/>
      <c r="D2" s="887" t="s">
        <v>50</v>
      </c>
      <c r="E2" s="887"/>
      <c r="F2" s="883" t="s">
        <v>55</v>
      </c>
      <c r="G2" s="883"/>
      <c r="H2" s="873" t="s">
        <v>50</v>
      </c>
      <c r="I2" s="873"/>
      <c r="J2" s="883" t="s">
        <v>56</v>
      </c>
      <c r="K2" s="883"/>
      <c r="L2" s="884" t="s">
        <v>50</v>
      </c>
      <c r="M2" s="884"/>
    </row>
    <row r="3" spans="1:14" ht="30.95" customHeight="1">
      <c r="A3" s="42"/>
      <c r="B3" s="873" t="s">
        <v>0</v>
      </c>
      <c r="C3" s="873" t="s">
        <v>52</v>
      </c>
      <c r="D3" s="873" t="s">
        <v>0</v>
      </c>
      <c r="E3" s="873" t="s">
        <v>1</v>
      </c>
      <c r="F3" s="873" t="s">
        <v>0</v>
      </c>
      <c r="G3" s="873" t="s">
        <v>52</v>
      </c>
      <c r="H3" s="873" t="s">
        <v>0</v>
      </c>
      <c r="I3" s="873" t="s">
        <v>1</v>
      </c>
      <c r="J3" s="873" t="s">
        <v>0</v>
      </c>
      <c r="K3" s="873" t="s">
        <v>52</v>
      </c>
      <c r="L3" s="873" t="s">
        <v>0</v>
      </c>
      <c r="M3" s="873" t="s">
        <v>1</v>
      </c>
    </row>
    <row r="4" spans="1:14" ht="30.95" customHeight="1">
      <c r="A4" s="43"/>
      <c r="B4" s="882"/>
      <c r="C4" s="882" t="s">
        <v>1</v>
      </c>
      <c r="D4" s="882"/>
      <c r="E4" s="882" t="s">
        <v>1</v>
      </c>
      <c r="F4" s="882"/>
      <c r="G4" s="882" t="s">
        <v>1</v>
      </c>
      <c r="H4" s="882"/>
      <c r="I4" s="882" t="s">
        <v>1</v>
      </c>
      <c r="J4" s="882"/>
      <c r="K4" s="882" t="s">
        <v>1</v>
      </c>
      <c r="L4" s="882"/>
      <c r="M4" s="882" t="s">
        <v>1</v>
      </c>
    </row>
    <row r="5" spans="1:14" ht="36" customHeight="1">
      <c r="A5" s="44" t="s">
        <v>29</v>
      </c>
      <c r="B5" s="45">
        <v>486772</v>
      </c>
      <c r="C5" s="46">
        <v>100</v>
      </c>
      <c r="D5" s="47">
        <v>4344</v>
      </c>
      <c r="E5" s="46">
        <v>0.90044524778827106</v>
      </c>
      <c r="F5" s="45">
        <v>470896</v>
      </c>
      <c r="G5" s="46">
        <v>100</v>
      </c>
      <c r="H5" s="47">
        <v>-15876</v>
      </c>
      <c r="I5" s="46">
        <v>-3.2614858701815219</v>
      </c>
      <c r="J5" s="45">
        <v>499607</v>
      </c>
      <c r="K5" s="46">
        <v>100</v>
      </c>
      <c r="L5" s="47">
        <v>28711</v>
      </c>
      <c r="M5" s="46">
        <v>6.0970999966022221</v>
      </c>
    </row>
    <row r="6" spans="1:14" ht="36" customHeight="1">
      <c r="A6" s="44" t="s">
        <v>53</v>
      </c>
      <c r="B6" s="47">
        <v>361100</v>
      </c>
      <c r="C6" s="46">
        <v>74.182574182574186</v>
      </c>
      <c r="D6" s="47">
        <v>6908</v>
      </c>
      <c r="E6" s="46">
        <v>1.9503546099290781</v>
      </c>
      <c r="F6" s="47">
        <v>361436</v>
      </c>
      <c r="G6" s="46">
        <v>76.754952261221163</v>
      </c>
      <c r="H6" s="47">
        <v>336</v>
      </c>
      <c r="I6" s="46">
        <v>9.3049016892827477E-2</v>
      </c>
      <c r="J6" s="47">
        <v>386129</v>
      </c>
      <c r="K6" s="46">
        <v>77.286547226119723</v>
      </c>
      <c r="L6" s="47">
        <v>24693</v>
      </c>
      <c r="M6" s="46">
        <v>6.8319149171637577</v>
      </c>
    </row>
    <row r="7" spans="1:14" ht="36" customHeight="1" thickBot="1">
      <c r="A7" s="44" t="s">
        <v>54</v>
      </c>
      <c r="B7" s="47">
        <v>125672</v>
      </c>
      <c r="C7" s="46">
        <v>25.817425817425814</v>
      </c>
      <c r="D7" s="47">
        <v>-2564</v>
      </c>
      <c r="E7" s="46">
        <v>-1.9994385352007236</v>
      </c>
      <c r="F7" s="51">
        <v>109460</v>
      </c>
      <c r="G7" s="52">
        <v>23.245047738778837</v>
      </c>
      <c r="H7" s="51">
        <v>-16212</v>
      </c>
      <c r="I7" s="52">
        <v>-12.900248265325608</v>
      </c>
      <c r="J7" s="51">
        <v>113478</v>
      </c>
      <c r="K7" s="52">
        <v>22.71345277388027</v>
      </c>
      <c r="L7" s="51">
        <v>4018</v>
      </c>
      <c r="M7" s="52">
        <v>3.6707473049515804</v>
      </c>
    </row>
    <row r="8" spans="1:14" ht="30.95" customHeight="1" thickTop="1">
      <c r="A8" s="48"/>
      <c r="B8" s="886" t="s">
        <v>57</v>
      </c>
      <c r="C8" s="886"/>
      <c r="D8" s="888" t="s">
        <v>50</v>
      </c>
      <c r="E8" s="888"/>
      <c r="F8" s="886" t="s">
        <v>58</v>
      </c>
      <c r="G8" s="886"/>
      <c r="H8" s="889" t="s">
        <v>50</v>
      </c>
      <c r="I8" s="889"/>
      <c r="J8" s="886" t="s">
        <v>714</v>
      </c>
      <c r="K8" s="886"/>
      <c r="L8" s="889" t="s">
        <v>50</v>
      </c>
      <c r="M8" s="889"/>
    </row>
    <row r="9" spans="1:14" ht="30.95" customHeight="1">
      <c r="A9" s="42"/>
      <c r="B9" s="873" t="s">
        <v>0</v>
      </c>
      <c r="C9" s="873" t="s">
        <v>52</v>
      </c>
      <c r="D9" s="873" t="s">
        <v>0</v>
      </c>
      <c r="E9" s="873" t="s">
        <v>1</v>
      </c>
      <c r="F9" s="873" t="s">
        <v>0</v>
      </c>
      <c r="G9" s="873" t="s">
        <v>52</v>
      </c>
      <c r="H9" s="873" t="s">
        <v>0</v>
      </c>
      <c r="I9" s="873" t="s">
        <v>1</v>
      </c>
      <c r="J9" s="873" t="s">
        <v>0</v>
      </c>
      <c r="K9" s="873" t="s">
        <v>52</v>
      </c>
      <c r="L9" s="873" t="s">
        <v>0</v>
      </c>
      <c r="M9" s="873" t="s">
        <v>1</v>
      </c>
    </row>
    <row r="10" spans="1:14" ht="30.95" customHeight="1">
      <c r="A10" s="43"/>
      <c r="B10" s="882"/>
      <c r="C10" s="882" t="s">
        <v>1</v>
      </c>
      <c r="D10" s="882"/>
      <c r="E10" s="882" t="s">
        <v>1</v>
      </c>
      <c r="F10" s="882"/>
      <c r="G10" s="882" t="s">
        <v>1</v>
      </c>
      <c r="H10" s="882"/>
      <c r="I10" s="882" t="s">
        <v>1</v>
      </c>
      <c r="J10" s="882"/>
      <c r="K10" s="882" t="s">
        <v>1</v>
      </c>
      <c r="L10" s="882"/>
      <c r="M10" s="882" t="s">
        <v>1</v>
      </c>
    </row>
    <row r="11" spans="1:14" ht="36" customHeight="1">
      <c r="A11" s="44" t="s">
        <v>29</v>
      </c>
      <c r="B11" s="47">
        <v>533569</v>
      </c>
      <c r="C11" s="46">
        <v>100</v>
      </c>
      <c r="D11" s="47">
        <v>33962</v>
      </c>
      <c r="E11" s="46">
        <v>6.7977430260184502</v>
      </c>
      <c r="F11" s="57">
        <v>639301</v>
      </c>
      <c r="G11" s="55">
        <v>100</v>
      </c>
      <c r="H11" s="57">
        <v>105732</v>
      </c>
      <c r="I11" s="55">
        <v>19.815993807736206</v>
      </c>
      <c r="J11" s="57">
        <v>733505</v>
      </c>
      <c r="K11" s="55">
        <v>100</v>
      </c>
      <c r="L11" s="57">
        <v>94204</v>
      </c>
      <c r="M11" s="55">
        <v>14.735468894933684</v>
      </c>
    </row>
    <row r="12" spans="1:14" ht="36" customHeight="1">
      <c r="A12" s="44" t="s">
        <v>53</v>
      </c>
      <c r="B12" s="47">
        <v>412785</v>
      </c>
      <c r="C12" s="46">
        <v>77.363002723171704</v>
      </c>
      <c r="D12" s="47">
        <v>26656</v>
      </c>
      <c r="E12" s="46">
        <v>6.9033923895900076</v>
      </c>
      <c r="F12" s="57">
        <v>504030</v>
      </c>
      <c r="G12" s="55">
        <v>78.840796432353457</v>
      </c>
      <c r="H12" s="57">
        <v>91245</v>
      </c>
      <c r="I12" s="55">
        <v>22.104727642719574</v>
      </c>
      <c r="J12" s="57">
        <v>602788</v>
      </c>
      <c r="K12" s="55">
        <v>82.179126249991469</v>
      </c>
      <c r="L12" s="57">
        <v>98758</v>
      </c>
      <c r="M12" s="55">
        <v>19.593674979663909</v>
      </c>
    </row>
    <row r="13" spans="1:14" ht="36" customHeight="1">
      <c r="A13" s="50" t="s">
        <v>54</v>
      </c>
      <c r="B13" s="51">
        <v>120784</v>
      </c>
      <c r="C13" s="52">
        <v>22.636997276828303</v>
      </c>
      <c r="D13" s="51">
        <v>7306</v>
      </c>
      <c r="E13" s="52">
        <v>6.4382523484728322</v>
      </c>
      <c r="F13" s="58">
        <v>135271</v>
      </c>
      <c r="G13" s="56">
        <v>21.159203567646539</v>
      </c>
      <c r="H13" s="58">
        <v>14487</v>
      </c>
      <c r="I13" s="56">
        <v>11.994138296463108</v>
      </c>
      <c r="J13" s="58">
        <v>130717</v>
      </c>
      <c r="K13" s="56">
        <v>17.82087375000852</v>
      </c>
      <c r="L13" s="58">
        <v>-4554</v>
      </c>
      <c r="M13" s="56">
        <v>-3.3665752452484274</v>
      </c>
    </row>
    <row r="14" spans="1:14" ht="15.95" customHeight="1">
      <c r="A14" s="53" t="s">
        <v>11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</sheetData>
  <mergeCells count="37">
    <mergeCell ref="B8:C8"/>
    <mergeCell ref="D2:E2"/>
    <mergeCell ref="D8:E8"/>
    <mergeCell ref="M9:M10"/>
    <mergeCell ref="G9:G10"/>
    <mergeCell ref="H9:H10"/>
    <mergeCell ref="I9:I10"/>
    <mergeCell ref="J9:J10"/>
    <mergeCell ref="K9:K10"/>
    <mergeCell ref="L9:L10"/>
    <mergeCell ref="M3:M4"/>
    <mergeCell ref="F8:G8"/>
    <mergeCell ref="H8:I8"/>
    <mergeCell ref="J8:K8"/>
    <mergeCell ref="L8:M8"/>
    <mergeCell ref="G3:G4"/>
    <mergeCell ref="H3:H4"/>
    <mergeCell ref="I3:I4"/>
    <mergeCell ref="J3:J4"/>
    <mergeCell ref="K3:K4"/>
    <mergeCell ref="L3:L4"/>
    <mergeCell ref="B9:B10"/>
    <mergeCell ref="C9:C10"/>
    <mergeCell ref="D9:D10"/>
    <mergeCell ref="E9:E10"/>
    <mergeCell ref="F9:F10"/>
    <mergeCell ref="A1:M1"/>
    <mergeCell ref="F2:G2"/>
    <mergeCell ref="H2:I2"/>
    <mergeCell ref="J2:K2"/>
    <mergeCell ref="L2:M2"/>
    <mergeCell ref="B2:C2"/>
    <mergeCell ref="B3:B4"/>
    <mergeCell ref="C3:C4"/>
    <mergeCell ref="D3:D4"/>
    <mergeCell ref="E3:E4"/>
    <mergeCell ref="F3:F4"/>
  </mergeCells>
  <phoneticPr fontId="2" type="noConversion"/>
  <hyperlinks>
    <hyperlink ref="N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6"/>
  <sheetViews>
    <sheetView showGridLines="0" workbookViewId="0">
      <selection sqref="A1:U1"/>
    </sheetView>
  </sheetViews>
  <sheetFormatPr defaultColWidth="8.625" defaultRowHeight="16.5"/>
  <cols>
    <col min="1" max="1" width="26" customWidth="1"/>
    <col min="3" max="3" width="8.625" customWidth="1"/>
    <col min="5" max="5" width="8.625" customWidth="1"/>
    <col min="7" max="7" width="8.625" customWidth="1"/>
    <col min="9" max="9" width="8.625" customWidth="1"/>
    <col min="11" max="13" width="8.625" customWidth="1"/>
    <col min="15" max="15" width="8.625" customWidth="1"/>
    <col min="17" max="17" width="8.625" customWidth="1"/>
    <col min="19" max="19" width="8.625" customWidth="1"/>
    <col min="22" max="22" width="12.625" bestFit="1" customWidth="1"/>
  </cols>
  <sheetData>
    <row r="1" spans="1:22" ht="27" customHeight="1">
      <c r="A1" s="890" t="s">
        <v>720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595" t="s">
        <v>670</v>
      </c>
    </row>
    <row r="2" spans="1:22" ht="21" customHeight="1">
      <c r="A2" s="873"/>
      <c r="B2" s="883" t="s">
        <v>715</v>
      </c>
      <c r="C2" s="883"/>
      <c r="D2" s="883" t="s">
        <v>83</v>
      </c>
      <c r="E2" s="883"/>
      <c r="F2" s="883" t="s">
        <v>290</v>
      </c>
      <c r="G2" s="883"/>
      <c r="H2" s="883" t="s">
        <v>504</v>
      </c>
      <c r="I2" s="883"/>
      <c r="J2" s="883" t="s">
        <v>267</v>
      </c>
      <c r="K2" s="883"/>
      <c r="L2" s="883" t="s">
        <v>506</v>
      </c>
      <c r="M2" s="883"/>
      <c r="N2" s="883" t="s">
        <v>226</v>
      </c>
      <c r="O2" s="883"/>
      <c r="P2" s="883" t="s">
        <v>508</v>
      </c>
      <c r="Q2" s="883"/>
      <c r="R2" s="883" t="s">
        <v>707</v>
      </c>
      <c r="S2" s="883"/>
      <c r="T2" s="883" t="s">
        <v>716</v>
      </c>
      <c r="U2" s="883"/>
    </row>
    <row r="3" spans="1:22" ht="21" customHeight="1">
      <c r="A3" s="874"/>
      <c r="B3" s="59" t="s">
        <v>59</v>
      </c>
      <c r="C3" s="60" t="s">
        <v>1</v>
      </c>
      <c r="D3" s="59" t="s">
        <v>59</v>
      </c>
      <c r="E3" s="60" t="s">
        <v>1</v>
      </c>
      <c r="F3" s="59" t="s">
        <v>59</v>
      </c>
      <c r="G3" s="60" t="s">
        <v>1</v>
      </c>
      <c r="H3" s="59" t="s">
        <v>59</v>
      </c>
      <c r="I3" s="60" t="s">
        <v>1</v>
      </c>
      <c r="J3" s="59" t="s">
        <v>59</v>
      </c>
      <c r="K3" s="60" t="s">
        <v>1</v>
      </c>
      <c r="L3" s="59" t="s">
        <v>59</v>
      </c>
      <c r="M3" s="60" t="s">
        <v>1</v>
      </c>
      <c r="N3" s="59" t="s">
        <v>59</v>
      </c>
      <c r="O3" s="60" t="s">
        <v>1</v>
      </c>
      <c r="P3" s="59" t="s">
        <v>59</v>
      </c>
      <c r="Q3" s="60" t="s">
        <v>1</v>
      </c>
      <c r="R3" s="59" t="s">
        <v>59</v>
      </c>
      <c r="S3" s="60" t="s">
        <v>1</v>
      </c>
      <c r="T3" s="59" t="s">
        <v>59</v>
      </c>
      <c r="U3" s="60" t="s">
        <v>1</v>
      </c>
    </row>
    <row r="4" spans="1:22" ht="20.100000000000001" customHeight="1">
      <c r="A4" s="44" t="s">
        <v>29</v>
      </c>
      <c r="B4" s="22">
        <v>322588</v>
      </c>
      <c r="C4" s="61">
        <v>100</v>
      </c>
      <c r="D4" s="22">
        <v>326468</v>
      </c>
      <c r="E4" s="61">
        <v>100</v>
      </c>
      <c r="F4" s="22">
        <v>338539</v>
      </c>
      <c r="G4" s="61">
        <v>100</v>
      </c>
      <c r="H4" s="22">
        <v>354192</v>
      </c>
      <c r="I4" s="61">
        <v>100</v>
      </c>
      <c r="J4" s="22">
        <v>361100</v>
      </c>
      <c r="K4" s="61">
        <v>100</v>
      </c>
      <c r="L4" s="22">
        <v>361436</v>
      </c>
      <c r="M4" s="61">
        <v>100</v>
      </c>
      <c r="N4" s="22">
        <v>386129</v>
      </c>
      <c r="O4" s="61">
        <v>100</v>
      </c>
      <c r="P4" s="22">
        <v>412785</v>
      </c>
      <c r="Q4" s="61">
        <v>100</v>
      </c>
      <c r="R4" s="22">
        <v>504030</v>
      </c>
      <c r="S4" s="61">
        <v>100</v>
      </c>
      <c r="T4" s="22">
        <v>602788</v>
      </c>
      <c r="U4" s="61">
        <v>100</v>
      </c>
    </row>
    <row r="5" spans="1:22" ht="20.100000000000001" customHeight="1">
      <c r="A5" s="62" t="s">
        <v>30</v>
      </c>
      <c r="B5" s="24">
        <v>39370</v>
      </c>
      <c r="C5" s="23">
        <v>12.2</v>
      </c>
      <c r="D5" s="24">
        <v>42486</v>
      </c>
      <c r="E5" s="23">
        <v>13.01</v>
      </c>
      <c r="F5" s="24">
        <v>53859</v>
      </c>
      <c r="G5" s="23">
        <v>15.91</v>
      </c>
      <c r="H5" s="24">
        <v>63185</v>
      </c>
      <c r="I5" s="23">
        <v>17.84</v>
      </c>
      <c r="J5" s="24">
        <v>71519</v>
      </c>
      <c r="K5" s="23">
        <v>19.809999999999999</v>
      </c>
      <c r="L5" s="24">
        <v>71071</v>
      </c>
      <c r="M5" s="23">
        <v>19.66</v>
      </c>
      <c r="N5" s="24">
        <v>87959</v>
      </c>
      <c r="O5" s="23">
        <v>22.78</v>
      </c>
      <c r="P5" s="24">
        <v>124899</v>
      </c>
      <c r="Q5" s="23">
        <v>30.26</v>
      </c>
      <c r="R5" s="24">
        <v>192129</v>
      </c>
      <c r="S5" s="23">
        <v>38.119999999999997</v>
      </c>
      <c r="T5" s="24">
        <v>263430</v>
      </c>
      <c r="U5" s="23">
        <v>43.7</v>
      </c>
      <c r="V5" s="433"/>
    </row>
    <row r="6" spans="1:22" ht="20.100000000000001" customHeight="1">
      <c r="A6" s="44" t="s">
        <v>33</v>
      </c>
      <c r="B6" s="24">
        <v>50151</v>
      </c>
      <c r="C6" s="23">
        <v>15.55</v>
      </c>
      <c r="D6" s="24">
        <v>51905</v>
      </c>
      <c r="E6" s="23">
        <v>15.9</v>
      </c>
      <c r="F6" s="24">
        <v>54863</v>
      </c>
      <c r="G6" s="23">
        <v>16.21</v>
      </c>
      <c r="H6" s="24">
        <v>57976</v>
      </c>
      <c r="I6" s="23">
        <v>16.37</v>
      </c>
      <c r="J6" s="24">
        <v>59361</v>
      </c>
      <c r="K6" s="23">
        <v>16.440000000000001</v>
      </c>
      <c r="L6" s="24">
        <v>63713</v>
      </c>
      <c r="M6" s="23">
        <v>17.63</v>
      </c>
      <c r="N6" s="24">
        <v>66797</v>
      </c>
      <c r="O6" s="23">
        <v>17.3</v>
      </c>
      <c r="P6" s="24">
        <v>70580</v>
      </c>
      <c r="Q6" s="23">
        <v>17.100000000000001</v>
      </c>
      <c r="R6" s="24">
        <v>70682</v>
      </c>
      <c r="S6" s="23">
        <v>14.02</v>
      </c>
      <c r="T6" s="24">
        <v>84141</v>
      </c>
      <c r="U6" s="23">
        <v>13.96</v>
      </c>
    </row>
    <row r="7" spans="1:22" ht="20.100000000000001" customHeight="1">
      <c r="A7" s="44" t="s">
        <v>35</v>
      </c>
      <c r="B7" s="24">
        <v>39404</v>
      </c>
      <c r="C7" s="23">
        <v>12.21</v>
      </c>
      <c r="D7" s="24">
        <v>41004</v>
      </c>
      <c r="E7" s="23">
        <v>12.56</v>
      </c>
      <c r="F7" s="24">
        <v>42037</v>
      </c>
      <c r="G7" s="23">
        <v>12.42</v>
      </c>
      <c r="H7" s="24">
        <v>43682</v>
      </c>
      <c r="I7" s="23">
        <v>12.33</v>
      </c>
      <c r="J7" s="24">
        <v>44451</v>
      </c>
      <c r="K7" s="23">
        <v>12.31</v>
      </c>
      <c r="L7" s="24">
        <v>45840</v>
      </c>
      <c r="M7" s="23">
        <v>12.68</v>
      </c>
      <c r="N7" s="24">
        <v>47830</v>
      </c>
      <c r="O7" s="23">
        <v>12.39</v>
      </c>
      <c r="P7" s="24">
        <v>48442</v>
      </c>
      <c r="Q7" s="23">
        <v>11.74</v>
      </c>
      <c r="R7" s="24">
        <v>55142</v>
      </c>
      <c r="S7" s="23">
        <v>10.94</v>
      </c>
      <c r="T7" s="24">
        <v>63219</v>
      </c>
      <c r="U7" s="23">
        <v>10.49</v>
      </c>
    </row>
    <row r="8" spans="1:22" ht="20.100000000000001" customHeight="1">
      <c r="A8" s="44" t="s">
        <v>39</v>
      </c>
      <c r="B8" s="24">
        <v>107087</v>
      </c>
      <c r="C8" s="23">
        <v>33.200000000000003</v>
      </c>
      <c r="D8" s="24">
        <v>101922</v>
      </c>
      <c r="E8" s="23">
        <v>31.22</v>
      </c>
      <c r="F8" s="24">
        <v>95484</v>
      </c>
      <c r="G8" s="23">
        <v>28.2</v>
      </c>
      <c r="H8" s="24">
        <v>93048</v>
      </c>
      <c r="I8" s="23">
        <v>26.27</v>
      </c>
      <c r="J8" s="24">
        <v>88641</v>
      </c>
      <c r="K8" s="23">
        <v>24.55</v>
      </c>
      <c r="L8" s="24">
        <v>82616</v>
      </c>
      <c r="M8" s="23">
        <v>22.86</v>
      </c>
      <c r="N8" s="24">
        <v>77865</v>
      </c>
      <c r="O8" s="23">
        <v>20.170000000000002</v>
      </c>
      <c r="P8" s="24">
        <v>60500</v>
      </c>
      <c r="Q8" s="23">
        <v>14.66</v>
      </c>
      <c r="R8" s="24">
        <v>63416</v>
      </c>
      <c r="S8" s="23">
        <v>12.58</v>
      </c>
      <c r="T8" s="24">
        <v>62672</v>
      </c>
      <c r="U8" s="23">
        <v>10.4</v>
      </c>
    </row>
    <row r="9" spans="1:22" ht="20.100000000000001" customHeight="1">
      <c r="A9" s="44" t="s">
        <v>37</v>
      </c>
      <c r="B9" s="24">
        <v>7079</v>
      </c>
      <c r="C9" s="23">
        <v>2.19</v>
      </c>
      <c r="D9" s="24">
        <v>7678</v>
      </c>
      <c r="E9" s="23">
        <v>2.35</v>
      </c>
      <c r="F9" s="24">
        <v>11688</v>
      </c>
      <c r="G9" s="23">
        <v>3.45</v>
      </c>
      <c r="H9" s="24">
        <v>13917</v>
      </c>
      <c r="I9" s="23">
        <v>3.93</v>
      </c>
      <c r="J9" s="24">
        <v>14623</v>
      </c>
      <c r="K9" s="23">
        <v>4.05</v>
      </c>
      <c r="L9" s="24">
        <v>15433</v>
      </c>
      <c r="M9" s="23">
        <v>4.2699999999999996</v>
      </c>
      <c r="N9" s="24">
        <v>16781</v>
      </c>
      <c r="O9" s="23">
        <v>4.3499999999999996</v>
      </c>
      <c r="P9" s="24">
        <v>20925</v>
      </c>
      <c r="Q9" s="23">
        <v>5.07</v>
      </c>
      <c r="R9" s="24">
        <v>24917</v>
      </c>
      <c r="S9" s="23">
        <v>4.9400000000000004</v>
      </c>
      <c r="T9" s="24">
        <v>26862</v>
      </c>
      <c r="U9" s="23">
        <v>4.46</v>
      </c>
    </row>
    <row r="10" spans="1:22" ht="20.100000000000001" customHeight="1">
      <c r="A10" s="44" t="s">
        <v>38</v>
      </c>
      <c r="B10" s="24">
        <v>13027</v>
      </c>
      <c r="C10" s="23">
        <v>4.04</v>
      </c>
      <c r="D10" s="24">
        <v>12735</v>
      </c>
      <c r="E10" s="23">
        <v>3.9</v>
      </c>
      <c r="F10" s="24">
        <v>13997</v>
      </c>
      <c r="G10" s="23">
        <v>4.13</v>
      </c>
      <c r="H10" s="24">
        <v>14845</v>
      </c>
      <c r="I10" s="23">
        <v>4.1900000000000004</v>
      </c>
      <c r="J10" s="24">
        <v>15426</v>
      </c>
      <c r="K10" s="23">
        <v>4.2699999999999996</v>
      </c>
      <c r="L10" s="24">
        <v>15549</v>
      </c>
      <c r="M10" s="23">
        <v>4.3</v>
      </c>
      <c r="N10" s="24">
        <v>16235</v>
      </c>
      <c r="O10" s="23">
        <v>4.2</v>
      </c>
      <c r="P10" s="24">
        <v>16857</v>
      </c>
      <c r="Q10" s="23">
        <v>4.08</v>
      </c>
      <c r="R10" s="24">
        <v>19846</v>
      </c>
      <c r="S10" s="23">
        <v>3.94</v>
      </c>
      <c r="T10" s="24">
        <v>22574</v>
      </c>
      <c r="U10" s="23">
        <v>3.74</v>
      </c>
    </row>
    <row r="11" spans="1:22" ht="20.100000000000001" customHeight="1">
      <c r="A11" s="44" t="s">
        <v>40</v>
      </c>
      <c r="B11" s="24">
        <v>8906</v>
      </c>
      <c r="C11" s="23">
        <v>2.76</v>
      </c>
      <c r="D11" s="24">
        <v>9127</v>
      </c>
      <c r="E11" s="23">
        <v>2.8</v>
      </c>
      <c r="F11" s="24">
        <v>9949</v>
      </c>
      <c r="G11" s="23">
        <v>2.94</v>
      </c>
      <c r="H11" s="24">
        <v>12048</v>
      </c>
      <c r="I11" s="23">
        <v>3.4</v>
      </c>
      <c r="J11" s="24">
        <v>13517</v>
      </c>
      <c r="K11" s="23">
        <v>3.74</v>
      </c>
      <c r="L11" s="24">
        <v>14123</v>
      </c>
      <c r="M11" s="23">
        <v>3.91</v>
      </c>
      <c r="N11" s="24">
        <v>16978</v>
      </c>
      <c r="O11" s="23">
        <v>4.4000000000000004</v>
      </c>
      <c r="P11" s="24">
        <v>17282</v>
      </c>
      <c r="Q11" s="23">
        <v>4.1900000000000004</v>
      </c>
      <c r="R11" s="24">
        <v>18448</v>
      </c>
      <c r="S11" s="23">
        <v>3.66</v>
      </c>
      <c r="T11" s="24">
        <v>19774</v>
      </c>
      <c r="U11" s="23">
        <v>3.28</v>
      </c>
    </row>
    <row r="12" spans="1:22" ht="20.100000000000001" customHeight="1">
      <c r="A12" s="44" t="s">
        <v>41</v>
      </c>
      <c r="B12" s="24">
        <v>5879</v>
      </c>
      <c r="C12" s="23">
        <v>1.82</v>
      </c>
      <c r="D12" s="24">
        <v>5850</v>
      </c>
      <c r="E12" s="23">
        <v>1.79</v>
      </c>
      <c r="F12" s="24">
        <v>6839</v>
      </c>
      <c r="G12" s="23">
        <v>2.02</v>
      </c>
      <c r="H12" s="24">
        <v>7375</v>
      </c>
      <c r="I12" s="23">
        <v>2.08</v>
      </c>
      <c r="J12" s="24">
        <v>7740</v>
      </c>
      <c r="K12" s="23">
        <v>2.14</v>
      </c>
      <c r="L12" s="24">
        <v>8352</v>
      </c>
      <c r="M12" s="23">
        <v>2.31</v>
      </c>
      <c r="N12" s="24">
        <v>9053</v>
      </c>
      <c r="O12" s="23">
        <v>2.34</v>
      </c>
      <c r="P12" s="24">
        <v>10168</v>
      </c>
      <c r="Q12" s="23">
        <v>2.46</v>
      </c>
      <c r="R12" s="24">
        <v>11160</v>
      </c>
      <c r="S12" s="23">
        <v>2.21</v>
      </c>
      <c r="T12" s="24">
        <v>12050</v>
      </c>
      <c r="U12" s="23">
        <v>2</v>
      </c>
    </row>
    <row r="13" spans="1:22" ht="20.100000000000001" customHeight="1">
      <c r="A13" s="44" t="s">
        <v>36</v>
      </c>
      <c r="B13" s="24">
        <v>9017</v>
      </c>
      <c r="C13" s="23">
        <v>2.8</v>
      </c>
      <c r="D13" s="24">
        <v>9063</v>
      </c>
      <c r="E13" s="23">
        <v>2.78</v>
      </c>
      <c r="F13" s="24">
        <v>8969</v>
      </c>
      <c r="G13" s="23">
        <v>2.65</v>
      </c>
      <c r="H13" s="24">
        <v>9225</v>
      </c>
      <c r="I13" s="23">
        <v>2.6</v>
      </c>
      <c r="J13" s="24">
        <v>8671</v>
      </c>
      <c r="K13" s="23">
        <v>2.4</v>
      </c>
      <c r="L13" s="24">
        <v>8270</v>
      </c>
      <c r="M13" s="23">
        <v>2.29</v>
      </c>
      <c r="N13" s="24">
        <v>8264</v>
      </c>
      <c r="O13" s="23">
        <v>2.14</v>
      </c>
      <c r="P13" s="24">
        <v>8608</v>
      </c>
      <c r="Q13" s="23">
        <v>2.09</v>
      </c>
      <c r="R13" s="24">
        <v>9799</v>
      </c>
      <c r="S13" s="23">
        <v>1.94</v>
      </c>
      <c r="T13" s="24">
        <v>10109</v>
      </c>
      <c r="U13" s="23">
        <v>1.68</v>
      </c>
    </row>
    <row r="14" spans="1:22" ht="20.100000000000001" customHeight="1">
      <c r="A14" s="44" t="s">
        <v>31</v>
      </c>
      <c r="B14" s="24">
        <v>6010</v>
      </c>
      <c r="C14" s="23">
        <v>1.86</v>
      </c>
      <c r="D14" s="24">
        <v>5874</v>
      </c>
      <c r="E14" s="23">
        <v>1.8</v>
      </c>
      <c r="F14" s="24">
        <v>6167</v>
      </c>
      <c r="G14" s="23">
        <v>1.82</v>
      </c>
      <c r="H14" s="24">
        <v>5880</v>
      </c>
      <c r="I14" s="23">
        <v>1.66</v>
      </c>
      <c r="J14" s="24">
        <v>5621</v>
      </c>
      <c r="K14" s="23">
        <v>1.56</v>
      </c>
      <c r="L14" s="24">
        <v>5700</v>
      </c>
      <c r="M14" s="23">
        <v>1.58</v>
      </c>
      <c r="N14" s="24">
        <v>5704</v>
      </c>
      <c r="O14" s="23">
        <v>1.48</v>
      </c>
      <c r="P14" s="24">
        <v>5568</v>
      </c>
      <c r="Q14" s="23">
        <v>1.35</v>
      </c>
      <c r="R14" s="24">
        <v>5741</v>
      </c>
      <c r="S14" s="23">
        <v>1.1399999999999999</v>
      </c>
      <c r="T14" s="24">
        <v>5694</v>
      </c>
      <c r="U14" s="23">
        <v>0.94</v>
      </c>
    </row>
    <row r="15" spans="1:22" ht="20.100000000000001" customHeight="1">
      <c r="A15" s="44" t="s">
        <v>60</v>
      </c>
      <c r="B15" s="24">
        <v>4571</v>
      </c>
      <c r="C15" s="23">
        <v>1.42</v>
      </c>
      <c r="D15" s="24">
        <v>4566</v>
      </c>
      <c r="E15" s="23">
        <v>1.4</v>
      </c>
      <c r="F15" s="24">
        <v>4526</v>
      </c>
      <c r="G15" s="23">
        <v>1.34</v>
      </c>
      <c r="H15" s="24">
        <v>4265</v>
      </c>
      <c r="I15" s="23">
        <v>1.2</v>
      </c>
      <c r="J15" s="24">
        <v>4254</v>
      </c>
      <c r="K15" s="23">
        <v>1.18</v>
      </c>
      <c r="L15" s="24">
        <v>4472</v>
      </c>
      <c r="M15" s="23">
        <v>1.24</v>
      </c>
      <c r="N15" s="24">
        <v>4807</v>
      </c>
      <c r="O15" s="23">
        <v>1.24</v>
      </c>
      <c r="P15" s="24">
        <v>4725</v>
      </c>
      <c r="Q15" s="23">
        <v>1.1399999999999999</v>
      </c>
      <c r="R15" s="24">
        <v>5237</v>
      </c>
      <c r="S15" s="23">
        <v>1.04</v>
      </c>
      <c r="T15" s="24">
        <v>5644</v>
      </c>
      <c r="U15" s="23">
        <v>0.94</v>
      </c>
    </row>
    <row r="16" spans="1:22" ht="20.100000000000001" customHeight="1">
      <c r="A16" s="44" t="s">
        <v>34</v>
      </c>
      <c r="B16" s="24">
        <v>4468</v>
      </c>
      <c r="C16" s="23">
        <v>1.39</v>
      </c>
      <c r="D16" s="24">
        <v>4583</v>
      </c>
      <c r="E16" s="23">
        <v>1.4</v>
      </c>
      <c r="F16" s="24">
        <v>4393</v>
      </c>
      <c r="G16" s="23">
        <v>1.3</v>
      </c>
      <c r="H16" s="24">
        <v>4329</v>
      </c>
      <c r="I16" s="23">
        <v>1.22</v>
      </c>
      <c r="J16" s="24">
        <v>4291</v>
      </c>
      <c r="K16" s="23">
        <v>1.19</v>
      </c>
      <c r="L16" s="24">
        <v>4182</v>
      </c>
      <c r="M16" s="23">
        <v>1.1599999999999999</v>
      </c>
      <c r="N16" s="24">
        <v>4167</v>
      </c>
      <c r="O16" s="23">
        <v>1.08</v>
      </c>
      <c r="P16" s="24">
        <v>3822</v>
      </c>
      <c r="Q16" s="23">
        <v>0.93</v>
      </c>
      <c r="R16" s="24">
        <v>4131</v>
      </c>
      <c r="S16" s="23">
        <v>0.82</v>
      </c>
      <c r="T16" s="24">
        <v>4436</v>
      </c>
      <c r="U16" s="23">
        <v>0.74</v>
      </c>
    </row>
    <row r="17" spans="1:21" ht="20.100000000000001" customHeight="1">
      <c r="A17" s="44" t="s">
        <v>42</v>
      </c>
      <c r="B17" s="24">
        <v>6845</v>
      </c>
      <c r="C17" s="23">
        <v>2.12</v>
      </c>
      <c r="D17" s="24">
        <v>7307</v>
      </c>
      <c r="E17" s="23">
        <v>2.2400000000000002</v>
      </c>
      <c r="F17" s="24">
        <v>7720</v>
      </c>
      <c r="G17" s="23">
        <v>2.2799999999999998</v>
      </c>
      <c r="H17" s="24">
        <v>7449</v>
      </c>
      <c r="I17" s="23">
        <v>2.1</v>
      </c>
      <c r="J17" s="24">
        <v>5927</v>
      </c>
      <c r="K17" s="23">
        <v>1.64</v>
      </c>
      <c r="L17" s="24">
        <v>5178</v>
      </c>
      <c r="M17" s="23">
        <v>1.43</v>
      </c>
      <c r="N17" s="24">
        <v>4783</v>
      </c>
      <c r="O17" s="23">
        <v>1.24</v>
      </c>
      <c r="P17" s="24">
        <v>3068</v>
      </c>
      <c r="Q17" s="23">
        <v>0.74</v>
      </c>
      <c r="R17" s="24">
        <v>4093</v>
      </c>
      <c r="S17" s="23">
        <v>0.81</v>
      </c>
      <c r="T17" s="24">
        <v>3581</v>
      </c>
      <c r="U17" s="23">
        <v>0.59</v>
      </c>
    </row>
    <row r="18" spans="1:21" ht="20.100000000000001" customHeight="1">
      <c r="A18" s="62" t="s">
        <v>61</v>
      </c>
      <c r="B18" s="24">
        <v>4390</v>
      </c>
      <c r="C18" s="23">
        <v>1.36</v>
      </c>
      <c r="D18" s="24">
        <v>4245</v>
      </c>
      <c r="E18" s="23">
        <v>1.3</v>
      </c>
      <c r="F18" s="24">
        <v>4114</v>
      </c>
      <c r="G18" s="23">
        <v>1.22</v>
      </c>
      <c r="H18" s="24">
        <v>3558</v>
      </c>
      <c r="I18" s="23">
        <v>1</v>
      </c>
      <c r="J18" s="24">
        <v>3306</v>
      </c>
      <c r="K18" s="23">
        <v>0.92</v>
      </c>
      <c r="L18" s="24">
        <v>3486</v>
      </c>
      <c r="M18" s="23">
        <v>0.96</v>
      </c>
      <c r="N18" s="24">
        <v>4436</v>
      </c>
      <c r="O18" s="23">
        <v>1.1499999999999999</v>
      </c>
      <c r="P18" s="24">
        <v>3285</v>
      </c>
      <c r="Q18" s="23">
        <v>0.8</v>
      </c>
      <c r="R18" s="24">
        <v>3766</v>
      </c>
      <c r="S18" s="23">
        <v>0.75</v>
      </c>
      <c r="T18" s="24">
        <v>3463</v>
      </c>
      <c r="U18" s="23">
        <v>0.56999999999999995</v>
      </c>
    </row>
    <row r="19" spans="1:21" ht="20.100000000000001" customHeight="1">
      <c r="A19" s="44" t="s">
        <v>62</v>
      </c>
      <c r="B19" s="24">
        <v>1746</v>
      </c>
      <c r="C19" s="23">
        <v>0.54</v>
      </c>
      <c r="D19" s="24">
        <v>2126</v>
      </c>
      <c r="E19" s="23">
        <v>0.65</v>
      </c>
      <c r="F19" s="24">
        <v>2321</v>
      </c>
      <c r="G19" s="23">
        <v>0.69</v>
      </c>
      <c r="H19" s="24">
        <v>2493</v>
      </c>
      <c r="I19" s="23">
        <v>0.7</v>
      </c>
      <c r="J19" s="24">
        <v>2515</v>
      </c>
      <c r="K19" s="23">
        <v>0.7</v>
      </c>
      <c r="L19" s="24">
        <v>2458</v>
      </c>
      <c r="M19" s="23">
        <v>0.68</v>
      </c>
      <c r="N19" s="24">
        <v>2580</v>
      </c>
      <c r="O19" s="23">
        <v>0.67</v>
      </c>
      <c r="P19" s="24">
        <v>2131</v>
      </c>
      <c r="Q19" s="23">
        <v>0.52</v>
      </c>
      <c r="R19" s="24">
        <v>2165</v>
      </c>
      <c r="S19" s="23">
        <v>0.43</v>
      </c>
      <c r="T19" s="24">
        <v>2115</v>
      </c>
      <c r="U19" s="23">
        <v>0.35</v>
      </c>
    </row>
    <row r="20" spans="1:21" ht="20.100000000000001" customHeight="1">
      <c r="A20" s="44" t="s">
        <v>63</v>
      </c>
      <c r="B20" s="24">
        <v>726</v>
      </c>
      <c r="C20" s="23">
        <v>0.23</v>
      </c>
      <c r="D20" s="24">
        <v>947</v>
      </c>
      <c r="E20" s="23">
        <v>0.28999999999999998</v>
      </c>
      <c r="F20" s="24">
        <v>871</v>
      </c>
      <c r="G20" s="23">
        <v>0.26</v>
      </c>
      <c r="H20" s="24">
        <v>930</v>
      </c>
      <c r="I20" s="23">
        <v>0.26</v>
      </c>
      <c r="J20" s="24">
        <v>1102</v>
      </c>
      <c r="K20" s="23">
        <v>0.31</v>
      </c>
      <c r="L20" s="24">
        <v>1342</v>
      </c>
      <c r="M20" s="23">
        <v>0.37</v>
      </c>
      <c r="N20" s="24">
        <v>1471</v>
      </c>
      <c r="O20" s="23">
        <v>0.38</v>
      </c>
      <c r="P20" s="24">
        <v>1756</v>
      </c>
      <c r="Q20" s="23">
        <v>0.43</v>
      </c>
      <c r="R20" s="24">
        <v>2033</v>
      </c>
      <c r="S20" s="23">
        <v>0.4</v>
      </c>
      <c r="T20" s="24">
        <v>2048</v>
      </c>
      <c r="U20" s="23">
        <v>0.34</v>
      </c>
    </row>
    <row r="21" spans="1:21" ht="20.100000000000001" customHeight="1">
      <c r="A21" s="63" t="s">
        <v>64</v>
      </c>
      <c r="B21" s="24">
        <v>2487</v>
      </c>
      <c r="C21" s="23">
        <v>0.77</v>
      </c>
      <c r="D21" s="24">
        <v>2944</v>
      </c>
      <c r="E21" s="23">
        <v>0.9</v>
      </c>
      <c r="F21" s="24">
        <v>2367</v>
      </c>
      <c r="G21" s="23">
        <v>0.7</v>
      </c>
      <c r="H21" s="24">
        <v>2240</v>
      </c>
      <c r="I21" s="23">
        <v>0.63</v>
      </c>
      <c r="J21" s="24">
        <v>2177</v>
      </c>
      <c r="K21" s="23">
        <v>0.6</v>
      </c>
      <c r="L21" s="24">
        <v>1891</v>
      </c>
      <c r="M21" s="23">
        <v>0.52</v>
      </c>
      <c r="N21" s="24">
        <v>1649</v>
      </c>
      <c r="O21" s="23">
        <v>0.43</v>
      </c>
      <c r="P21" s="24">
        <v>1641</v>
      </c>
      <c r="Q21" s="23">
        <v>0.4</v>
      </c>
      <c r="R21" s="24">
        <v>1451</v>
      </c>
      <c r="S21" s="23">
        <v>0.28999999999999998</v>
      </c>
      <c r="T21" s="24">
        <v>1547</v>
      </c>
      <c r="U21" s="23">
        <v>0.26</v>
      </c>
    </row>
    <row r="22" spans="1:21" ht="20.100000000000001" customHeight="1">
      <c r="A22" s="44" t="s">
        <v>47</v>
      </c>
      <c r="B22" s="24">
        <v>4561</v>
      </c>
      <c r="C22" s="23">
        <v>1.41</v>
      </c>
      <c r="D22" s="24">
        <v>4769</v>
      </c>
      <c r="E22" s="23">
        <v>1.46</v>
      </c>
      <c r="F22" s="24">
        <v>1866</v>
      </c>
      <c r="G22" s="23">
        <v>0.55000000000000004</v>
      </c>
      <c r="H22" s="24">
        <v>1425</v>
      </c>
      <c r="I22" s="23">
        <v>0.4</v>
      </c>
      <c r="J22" s="24">
        <v>1299</v>
      </c>
      <c r="K22" s="23">
        <v>0.36</v>
      </c>
      <c r="L22" s="24">
        <v>1411</v>
      </c>
      <c r="M22" s="23">
        <v>0.39</v>
      </c>
      <c r="N22" s="24">
        <v>1344</v>
      </c>
      <c r="O22" s="23">
        <v>0.35</v>
      </c>
      <c r="P22" s="24">
        <v>1482</v>
      </c>
      <c r="Q22" s="23">
        <v>0.36</v>
      </c>
      <c r="R22" s="24">
        <v>1604</v>
      </c>
      <c r="S22" s="23">
        <v>0.32</v>
      </c>
      <c r="T22" s="24">
        <v>1510</v>
      </c>
      <c r="U22" s="23">
        <v>0.25</v>
      </c>
    </row>
    <row r="23" spans="1:21" ht="20.100000000000001" customHeight="1">
      <c r="A23" s="44" t="s">
        <v>65</v>
      </c>
      <c r="B23" s="24">
        <v>1141</v>
      </c>
      <c r="C23" s="23">
        <v>0.35</v>
      </c>
      <c r="D23" s="24">
        <v>1142</v>
      </c>
      <c r="E23" s="23">
        <v>0.35</v>
      </c>
      <c r="F23" s="24">
        <v>1180</v>
      </c>
      <c r="G23" s="23">
        <v>0.35</v>
      </c>
      <c r="H23" s="24">
        <v>1074</v>
      </c>
      <c r="I23" s="23">
        <v>0.3</v>
      </c>
      <c r="J23" s="24">
        <v>858</v>
      </c>
      <c r="K23" s="23">
        <v>0.24</v>
      </c>
      <c r="L23" s="24">
        <v>796</v>
      </c>
      <c r="M23" s="23">
        <v>0.22</v>
      </c>
      <c r="N23" s="24">
        <v>767</v>
      </c>
      <c r="O23" s="23">
        <v>0.2</v>
      </c>
      <c r="P23" s="24">
        <v>739</v>
      </c>
      <c r="Q23" s="23">
        <v>0.18</v>
      </c>
      <c r="R23" s="24">
        <v>710</v>
      </c>
      <c r="S23" s="23">
        <v>0.14000000000000001</v>
      </c>
      <c r="T23" s="24">
        <v>723</v>
      </c>
      <c r="U23" s="23">
        <v>0.12</v>
      </c>
    </row>
    <row r="24" spans="1:21" ht="20.100000000000001" customHeight="1">
      <c r="A24" s="44" t="s">
        <v>46</v>
      </c>
      <c r="B24" s="24">
        <v>2025</v>
      </c>
      <c r="C24" s="23">
        <v>0.63</v>
      </c>
      <c r="D24" s="24">
        <v>2066</v>
      </c>
      <c r="E24" s="23">
        <v>0.63</v>
      </c>
      <c r="F24" s="24">
        <v>2028</v>
      </c>
      <c r="G24" s="23">
        <v>0.6</v>
      </c>
      <c r="H24" s="24">
        <v>2098</v>
      </c>
      <c r="I24" s="23">
        <v>0.59</v>
      </c>
      <c r="J24" s="24">
        <v>1979</v>
      </c>
      <c r="K24" s="23">
        <v>0.55000000000000004</v>
      </c>
      <c r="L24" s="24">
        <v>1993</v>
      </c>
      <c r="M24" s="23">
        <v>0.55000000000000004</v>
      </c>
      <c r="N24" s="24">
        <v>1726</v>
      </c>
      <c r="O24" s="23">
        <v>0.45</v>
      </c>
      <c r="P24" s="24">
        <v>606</v>
      </c>
      <c r="Q24" s="23">
        <v>0.15</v>
      </c>
      <c r="R24" s="24">
        <v>614</v>
      </c>
      <c r="S24" s="23">
        <v>0.12</v>
      </c>
      <c r="T24" s="24">
        <v>589</v>
      </c>
      <c r="U24" s="23">
        <v>0.1</v>
      </c>
    </row>
    <row r="25" spans="1:21" ht="20.100000000000001" customHeight="1">
      <c r="A25" s="50" t="s">
        <v>48</v>
      </c>
      <c r="B25" s="26">
        <v>3698</v>
      </c>
      <c r="C25" s="27">
        <v>1.1499999999999999</v>
      </c>
      <c r="D25" s="26">
        <v>4129</v>
      </c>
      <c r="E25" s="27">
        <v>1.26</v>
      </c>
      <c r="F25" s="26">
        <v>3301</v>
      </c>
      <c r="G25" s="27">
        <v>0.98</v>
      </c>
      <c r="H25" s="26">
        <v>3150</v>
      </c>
      <c r="I25" s="27">
        <v>0.89</v>
      </c>
      <c r="J25" s="26">
        <v>3822</v>
      </c>
      <c r="K25" s="27">
        <v>1.06</v>
      </c>
      <c r="L25" s="26">
        <v>3560</v>
      </c>
      <c r="M25" s="27">
        <v>0.98</v>
      </c>
      <c r="N25" s="26">
        <v>4933</v>
      </c>
      <c r="O25" s="27">
        <v>1.28</v>
      </c>
      <c r="P25" s="26">
        <v>5701</v>
      </c>
      <c r="Q25" s="27">
        <v>1.38</v>
      </c>
      <c r="R25" s="26">
        <v>6946</v>
      </c>
      <c r="S25" s="27">
        <v>1.38</v>
      </c>
      <c r="T25" s="26">
        <v>6607</v>
      </c>
      <c r="U25" s="27">
        <v>1.1000000000000001</v>
      </c>
    </row>
    <row r="26" spans="1:21" ht="12.95" customHeight="1">
      <c r="A26" s="64" t="s">
        <v>66</v>
      </c>
      <c r="B26" s="65"/>
      <c r="C26" s="66"/>
      <c r="D26" s="65"/>
      <c r="E26" s="66"/>
      <c r="F26" s="65"/>
      <c r="G26" s="66"/>
      <c r="H26" s="65"/>
      <c r="I26" s="66"/>
      <c r="J26" s="65"/>
      <c r="K26" s="66"/>
    </row>
  </sheetData>
  <sortState ref="A5:U24">
    <sortCondition descending="1" ref="T5:T24"/>
  </sortState>
  <mergeCells count="12">
    <mergeCell ref="A2:A3"/>
    <mergeCell ref="L2:M2"/>
    <mergeCell ref="N2:O2"/>
    <mergeCell ref="P2:Q2"/>
    <mergeCell ref="A1:U1"/>
    <mergeCell ref="R2:S2"/>
    <mergeCell ref="T2:U2"/>
    <mergeCell ref="B2:C2"/>
    <mergeCell ref="D2:E2"/>
    <mergeCell ref="F2:G2"/>
    <mergeCell ref="H2:I2"/>
    <mergeCell ref="J2:K2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2"/>
  <sheetViews>
    <sheetView showGridLines="0" zoomScale="80" zoomScaleNormal="80" workbookViewId="0">
      <selection sqref="A1:U1"/>
    </sheetView>
  </sheetViews>
  <sheetFormatPr defaultColWidth="9" defaultRowHeight="16.5"/>
  <cols>
    <col min="1" max="1" width="34.375" customWidth="1"/>
    <col min="2" max="21" width="8.625" customWidth="1"/>
    <col min="22" max="22" width="13.25" bestFit="1" customWidth="1"/>
  </cols>
  <sheetData>
    <row r="1" spans="1:22" ht="24" customHeight="1">
      <c r="A1" s="890" t="s">
        <v>719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595" t="s">
        <v>670</v>
      </c>
    </row>
    <row r="2" spans="1:22" ht="24.95" customHeight="1">
      <c r="A2" s="873"/>
      <c r="B2" s="883" t="s">
        <v>718</v>
      </c>
      <c r="C2" s="883"/>
      <c r="D2" s="883" t="s">
        <v>83</v>
      </c>
      <c r="E2" s="883"/>
      <c r="F2" s="883" t="s">
        <v>290</v>
      </c>
      <c r="G2" s="883"/>
      <c r="H2" s="883" t="s">
        <v>504</v>
      </c>
      <c r="I2" s="883"/>
      <c r="J2" s="883" t="s">
        <v>267</v>
      </c>
      <c r="K2" s="883"/>
      <c r="L2" s="883" t="s">
        <v>506</v>
      </c>
      <c r="M2" s="883"/>
      <c r="N2" s="883" t="s">
        <v>226</v>
      </c>
      <c r="O2" s="883"/>
      <c r="P2" s="883" t="s">
        <v>508</v>
      </c>
      <c r="Q2" s="883"/>
      <c r="R2" s="883" t="s">
        <v>707</v>
      </c>
      <c r="S2" s="883"/>
      <c r="T2" s="883" t="s">
        <v>716</v>
      </c>
      <c r="U2" s="883"/>
    </row>
    <row r="3" spans="1:22" ht="24.95" customHeight="1">
      <c r="A3" s="874"/>
      <c r="B3" s="67" t="s">
        <v>608</v>
      </c>
      <c r="C3" s="68" t="s">
        <v>1</v>
      </c>
      <c r="D3" s="67" t="s">
        <v>67</v>
      </c>
      <c r="E3" s="68" t="s">
        <v>1</v>
      </c>
      <c r="F3" s="67" t="s">
        <v>67</v>
      </c>
      <c r="G3" s="68" t="s">
        <v>1</v>
      </c>
      <c r="H3" s="67" t="s">
        <v>67</v>
      </c>
      <c r="I3" s="68" t="s">
        <v>1</v>
      </c>
      <c r="J3" s="67" t="s">
        <v>67</v>
      </c>
      <c r="K3" s="68" t="s">
        <v>1</v>
      </c>
      <c r="L3" s="67" t="s">
        <v>608</v>
      </c>
      <c r="M3" s="68" t="s">
        <v>1</v>
      </c>
      <c r="N3" s="67" t="s">
        <v>67</v>
      </c>
      <c r="O3" s="68" t="s">
        <v>1</v>
      </c>
      <c r="P3" s="67" t="s">
        <v>67</v>
      </c>
      <c r="Q3" s="68" t="s">
        <v>1</v>
      </c>
      <c r="R3" s="67" t="s">
        <v>67</v>
      </c>
      <c r="S3" s="68" t="s">
        <v>1</v>
      </c>
      <c r="T3" s="67" t="s">
        <v>67</v>
      </c>
      <c r="U3" s="68" t="s">
        <v>1</v>
      </c>
    </row>
    <row r="4" spans="1:22" ht="21.95" customHeight="1">
      <c r="A4" s="69" t="s">
        <v>765</v>
      </c>
      <c r="B4" s="70">
        <v>91387</v>
      </c>
      <c r="C4" s="61">
        <v>100</v>
      </c>
      <c r="D4" s="70">
        <v>105693</v>
      </c>
      <c r="E4" s="61">
        <v>100</v>
      </c>
      <c r="F4" s="70">
        <v>120681</v>
      </c>
      <c r="G4" s="61">
        <v>100</v>
      </c>
      <c r="H4" s="70">
        <v>128236</v>
      </c>
      <c r="I4" s="61">
        <v>100</v>
      </c>
      <c r="J4" s="70">
        <v>125672</v>
      </c>
      <c r="K4" s="61">
        <v>100</v>
      </c>
      <c r="L4" s="70">
        <v>109460</v>
      </c>
      <c r="M4" s="61">
        <v>100</v>
      </c>
      <c r="N4" s="70">
        <v>113478</v>
      </c>
      <c r="O4" s="61">
        <v>100</v>
      </c>
      <c r="P4" s="70">
        <v>120784</v>
      </c>
      <c r="Q4" s="61">
        <v>100</v>
      </c>
      <c r="R4" s="70">
        <v>135271</v>
      </c>
      <c r="S4" s="61">
        <v>100</v>
      </c>
      <c r="T4" s="70">
        <v>130717</v>
      </c>
      <c r="U4" s="61">
        <v>100</v>
      </c>
    </row>
    <row r="5" spans="1:22" ht="21.95" customHeight="1">
      <c r="A5" s="69" t="s">
        <v>32</v>
      </c>
      <c r="B5" s="71">
        <v>62842</v>
      </c>
      <c r="C5" s="72">
        <v>68.76470395132786</v>
      </c>
      <c r="D5" s="71">
        <v>75620</v>
      </c>
      <c r="E5" s="72">
        <v>71.546838485046322</v>
      </c>
      <c r="F5" s="71">
        <v>89038</v>
      </c>
      <c r="G5" s="72">
        <v>73.779633910889046</v>
      </c>
      <c r="H5" s="71">
        <v>95705</v>
      </c>
      <c r="I5" s="72">
        <v>74.631928631585509</v>
      </c>
      <c r="J5" s="24">
        <v>92943</v>
      </c>
      <c r="K5" s="72">
        <v>73.956808199121525</v>
      </c>
      <c r="L5" s="71">
        <v>78692</v>
      </c>
      <c r="M5" s="72">
        <v>71.891101772336924</v>
      </c>
      <c r="N5" s="71">
        <v>78415</v>
      </c>
      <c r="O5" s="72">
        <v>69.101499850191232</v>
      </c>
      <c r="P5" s="71">
        <v>86905</v>
      </c>
      <c r="Q5" s="72">
        <v>71.950755066896278</v>
      </c>
      <c r="R5" s="71">
        <v>90695</v>
      </c>
      <c r="S5" s="72">
        <v>67.046891055732573</v>
      </c>
      <c r="T5" s="24">
        <v>83526</v>
      </c>
      <c r="U5" s="72">
        <v>63.898345280261935</v>
      </c>
    </row>
    <row r="6" spans="1:22" ht="21.95" customHeight="1">
      <c r="A6" s="69" t="s">
        <v>394</v>
      </c>
      <c r="B6" s="71">
        <v>66</v>
      </c>
      <c r="C6" s="72">
        <v>7.2220337684791053E-2</v>
      </c>
      <c r="D6" s="71">
        <v>105</v>
      </c>
      <c r="E6" s="72">
        <v>9.9344327438903243E-2</v>
      </c>
      <c r="F6" s="71">
        <v>83</v>
      </c>
      <c r="G6" s="72">
        <v>6.8776360819018736E-2</v>
      </c>
      <c r="H6" s="71">
        <v>102</v>
      </c>
      <c r="I6" s="72">
        <v>7.9540846564147352E-2</v>
      </c>
      <c r="J6" s="24">
        <v>472</v>
      </c>
      <c r="K6" s="72">
        <v>0.37558087720415045</v>
      </c>
      <c r="L6" s="71">
        <v>1164</v>
      </c>
      <c r="M6" s="72">
        <v>1.0634021560387357</v>
      </c>
      <c r="N6" s="71">
        <v>2591</v>
      </c>
      <c r="O6" s="72">
        <v>2.2832619538588976</v>
      </c>
      <c r="P6" s="71">
        <v>2708</v>
      </c>
      <c r="Q6" s="72">
        <v>2.2420188104384686</v>
      </c>
      <c r="R6" s="71">
        <v>5646</v>
      </c>
      <c r="S6" s="72">
        <v>4.1738436176268383</v>
      </c>
      <c r="T6" s="24">
        <v>9517</v>
      </c>
      <c r="U6" s="72">
        <v>7.2806138451769851</v>
      </c>
    </row>
    <row r="7" spans="1:22" ht="21.95" customHeight="1">
      <c r="A7" s="69" t="s">
        <v>604</v>
      </c>
      <c r="B7" s="71">
        <v>3992</v>
      </c>
      <c r="C7" s="72">
        <v>4.3682361823891798</v>
      </c>
      <c r="D7" s="71">
        <v>4605</v>
      </c>
      <c r="E7" s="72">
        <v>4.3569583605347564</v>
      </c>
      <c r="F7" s="71">
        <v>5549</v>
      </c>
      <c r="G7" s="72">
        <v>4.5980726046353606</v>
      </c>
      <c r="H7" s="71">
        <v>4437</v>
      </c>
      <c r="I7" s="72">
        <v>3.4600268255404099</v>
      </c>
      <c r="J7" s="24">
        <v>3933</v>
      </c>
      <c r="K7" s="72">
        <v>3.1295754026354317</v>
      </c>
      <c r="L7" s="71">
        <v>4066</v>
      </c>
      <c r="M7" s="72">
        <v>3.7145989402521473</v>
      </c>
      <c r="N7" s="71">
        <v>4894</v>
      </c>
      <c r="O7" s="72">
        <v>4.312730220835757</v>
      </c>
      <c r="P7" s="71">
        <v>5012</v>
      </c>
      <c r="Q7" s="72">
        <v>4.1495562326135911</v>
      </c>
      <c r="R7" s="71">
        <v>5693</v>
      </c>
      <c r="S7" s="72">
        <v>4.2085886849361653</v>
      </c>
      <c r="T7" s="24">
        <v>5963</v>
      </c>
      <c r="U7" s="72">
        <v>4.5617631983598157</v>
      </c>
    </row>
    <row r="8" spans="1:22" ht="21.95" customHeight="1">
      <c r="A8" s="69" t="s">
        <v>605</v>
      </c>
      <c r="B8" s="71">
        <v>3385</v>
      </c>
      <c r="C8" s="72">
        <v>3.7040279251972383</v>
      </c>
      <c r="D8" s="71">
        <v>3840</v>
      </c>
      <c r="E8" s="72">
        <v>3.6331639749084612</v>
      </c>
      <c r="F8" s="71">
        <v>3829</v>
      </c>
      <c r="G8" s="72">
        <v>3.172827537060515</v>
      </c>
      <c r="H8" s="71">
        <v>3718</v>
      </c>
      <c r="I8" s="72">
        <v>2.8993418384852929</v>
      </c>
      <c r="J8" s="24">
        <v>4364</v>
      </c>
      <c r="K8" s="72">
        <v>3.4725316697434589</v>
      </c>
      <c r="L8" s="71">
        <v>3661</v>
      </c>
      <c r="M8" s="72">
        <v>3.3446007674036182</v>
      </c>
      <c r="N8" s="71">
        <v>3642</v>
      </c>
      <c r="O8" s="72">
        <v>3.2094326653624492</v>
      </c>
      <c r="P8" s="71">
        <v>3202</v>
      </c>
      <c r="Q8" s="72">
        <v>2.6510133792555304</v>
      </c>
      <c r="R8" s="71">
        <v>4048</v>
      </c>
      <c r="S8" s="72">
        <v>2.9925113291097132</v>
      </c>
      <c r="T8" s="24">
        <v>3359</v>
      </c>
      <c r="U8" s="72">
        <v>2.5696734166175785</v>
      </c>
    </row>
    <row r="9" spans="1:22" ht="21.95" customHeight="1">
      <c r="A9" s="69" t="s">
        <v>766</v>
      </c>
      <c r="B9" s="71">
        <v>3236</v>
      </c>
      <c r="C9" s="72">
        <v>3.5409850416361186</v>
      </c>
      <c r="D9" s="71">
        <v>3935</v>
      </c>
      <c r="E9" s="72">
        <v>3.7230469378293738</v>
      </c>
      <c r="F9" s="71">
        <v>3448</v>
      </c>
      <c r="G9" s="72">
        <v>2.8571191819756216</v>
      </c>
      <c r="H9" s="71">
        <v>2835</v>
      </c>
      <c r="I9" s="72">
        <v>2.2107676471505662</v>
      </c>
      <c r="J9" s="24">
        <v>2443</v>
      </c>
      <c r="K9" s="72">
        <v>1.9439493284104652</v>
      </c>
      <c r="L9" s="71">
        <v>2465</v>
      </c>
      <c r="M9" s="72">
        <v>2.2519641878311711</v>
      </c>
      <c r="N9" s="71">
        <v>2733</v>
      </c>
      <c r="O9" s="72">
        <v>2.4083963411410143</v>
      </c>
      <c r="P9" s="71">
        <v>2515</v>
      </c>
      <c r="Q9" s="72">
        <v>2.082229434362167</v>
      </c>
      <c r="R9" s="71">
        <v>2534</v>
      </c>
      <c r="S9" s="72">
        <v>1.8732766076986196</v>
      </c>
      <c r="T9" s="24">
        <v>2796</v>
      </c>
      <c r="U9" s="72">
        <v>2.1389719776310656</v>
      </c>
    </row>
    <row r="10" spans="1:22" ht="21.95" customHeight="1">
      <c r="A10" s="69" t="s">
        <v>455</v>
      </c>
      <c r="B10" s="71">
        <v>2096</v>
      </c>
      <c r="C10" s="72">
        <v>2.2935428452624551</v>
      </c>
      <c r="D10" s="71">
        <v>2379</v>
      </c>
      <c r="E10" s="72">
        <v>2.2508586188300077</v>
      </c>
      <c r="F10" s="71">
        <v>2660</v>
      </c>
      <c r="G10" s="72">
        <v>2.2041580696215641</v>
      </c>
      <c r="H10" s="71">
        <v>3031</v>
      </c>
      <c r="I10" s="72">
        <v>2.3636108425091238</v>
      </c>
      <c r="J10" s="24">
        <v>3004</v>
      </c>
      <c r="K10" s="72">
        <v>2.3903494811891273</v>
      </c>
      <c r="L10" s="71">
        <v>2476</v>
      </c>
      <c r="M10" s="72">
        <v>2.2620135209208843</v>
      </c>
      <c r="N10" s="71">
        <v>2363</v>
      </c>
      <c r="O10" s="72">
        <v>2.0823419517439503</v>
      </c>
      <c r="P10" s="71">
        <v>2253</v>
      </c>
      <c r="Q10" s="72">
        <v>1.8653132865280169</v>
      </c>
      <c r="R10" s="71">
        <v>2311</v>
      </c>
      <c r="S10" s="72">
        <v>1.7084223521671313</v>
      </c>
      <c r="T10" s="24">
        <v>2182</v>
      </c>
      <c r="U10" s="72">
        <v>1.6692549553615827</v>
      </c>
    </row>
    <row r="11" spans="1:22" ht="21.95" customHeight="1">
      <c r="A11" s="69" t="s">
        <v>144</v>
      </c>
      <c r="B11" s="71">
        <v>421</v>
      </c>
      <c r="C11" s="72">
        <v>0.46067821462571262</v>
      </c>
      <c r="D11" s="71">
        <v>485</v>
      </c>
      <c r="E11" s="72">
        <v>0.45887617912255307</v>
      </c>
      <c r="F11" s="71">
        <v>498</v>
      </c>
      <c r="G11" s="72">
        <v>0.41265816491411245</v>
      </c>
      <c r="H11" s="71">
        <v>637</v>
      </c>
      <c r="I11" s="72">
        <v>0.49674038491531242</v>
      </c>
      <c r="J11" s="24">
        <v>709</v>
      </c>
      <c r="K11" s="72">
        <v>0.56416703800369217</v>
      </c>
      <c r="L11" s="71">
        <v>739</v>
      </c>
      <c r="M11" s="72">
        <v>0.6751324684816371</v>
      </c>
      <c r="N11" s="71">
        <v>958</v>
      </c>
      <c r="O11" s="72">
        <v>0.84421650011455973</v>
      </c>
      <c r="P11" s="71">
        <v>1150</v>
      </c>
      <c r="Q11" s="72">
        <v>0.95211286263081196</v>
      </c>
      <c r="R11" s="71">
        <v>1490</v>
      </c>
      <c r="S11" s="72">
        <v>1.1014925593807985</v>
      </c>
      <c r="T11" s="24">
        <v>1879</v>
      </c>
      <c r="U11" s="72">
        <v>1.4374564899745252</v>
      </c>
    </row>
    <row r="12" spans="1:22" ht="21.95" customHeight="1">
      <c r="A12" s="69" t="s">
        <v>767</v>
      </c>
      <c r="B12" s="71">
        <v>0</v>
      </c>
      <c r="C12" s="72" t="s">
        <v>197</v>
      </c>
      <c r="D12" s="71">
        <v>0</v>
      </c>
      <c r="E12" s="72" t="s">
        <v>197</v>
      </c>
      <c r="F12" s="71">
        <v>0</v>
      </c>
      <c r="G12" s="72" t="s">
        <v>197</v>
      </c>
      <c r="H12" s="71">
        <v>0</v>
      </c>
      <c r="I12" s="72" t="s">
        <v>197</v>
      </c>
      <c r="J12" s="24">
        <v>0</v>
      </c>
      <c r="K12" s="72" t="s">
        <v>197</v>
      </c>
      <c r="L12" s="71">
        <v>0</v>
      </c>
      <c r="M12" s="72" t="s">
        <v>197</v>
      </c>
      <c r="N12" s="71">
        <v>0</v>
      </c>
      <c r="O12" s="72" t="s">
        <v>197</v>
      </c>
      <c r="P12" s="71">
        <v>0</v>
      </c>
      <c r="Q12" s="72" t="s">
        <v>197</v>
      </c>
      <c r="R12" s="71">
        <v>729</v>
      </c>
      <c r="S12" s="72">
        <v>0.53891817167020273</v>
      </c>
      <c r="T12" s="24">
        <v>1751</v>
      </c>
      <c r="U12" s="72">
        <v>1.3395350260486394</v>
      </c>
    </row>
    <row r="13" spans="1:22" ht="21.95" customHeight="1">
      <c r="A13" s="69" t="s">
        <v>390</v>
      </c>
      <c r="B13" s="71">
        <v>478</v>
      </c>
      <c r="C13" s="72">
        <v>0.52305032444439581</v>
      </c>
      <c r="D13" s="71">
        <v>581</v>
      </c>
      <c r="E13" s="72">
        <v>0.54970527849526463</v>
      </c>
      <c r="F13" s="71">
        <v>640</v>
      </c>
      <c r="G13" s="72">
        <v>0.53032374607436128</v>
      </c>
      <c r="H13" s="71">
        <v>707</v>
      </c>
      <c r="I13" s="72">
        <v>0.55132724040051151</v>
      </c>
      <c r="J13" s="24">
        <v>755</v>
      </c>
      <c r="K13" s="72">
        <v>0.60077025908714754</v>
      </c>
      <c r="L13" s="71">
        <v>943</v>
      </c>
      <c r="M13" s="72">
        <v>0.86150191850904445</v>
      </c>
      <c r="N13" s="71">
        <v>1124</v>
      </c>
      <c r="O13" s="72">
        <v>0.99050036130351249</v>
      </c>
      <c r="P13" s="71">
        <v>1662</v>
      </c>
      <c r="Q13" s="72">
        <v>1.3760100675586171</v>
      </c>
      <c r="R13" s="71">
        <v>2080</v>
      </c>
      <c r="S13" s="72">
        <v>1.5376540426255443</v>
      </c>
      <c r="T13" s="24">
        <v>1699</v>
      </c>
      <c r="U13" s="72">
        <v>1.2997544313287483</v>
      </c>
    </row>
    <row r="14" spans="1:22" ht="21.95" customHeight="1">
      <c r="A14" s="69" t="s">
        <v>393</v>
      </c>
      <c r="B14" s="71">
        <v>969</v>
      </c>
      <c r="C14" s="72">
        <v>1.0603258669176141</v>
      </c>
      <c r="D14" s="71">
        <v>1037</v>
      </c>
      <c r="E14" s="72">
        <v>0.98114350051564436</v>
      </c>
      <c r="F14" s="71">
        <v>1343</v>
      </c>
      <c r="G14" s="72">
        <v>1.1128512359029177</v>
      </c>
      <c r="H14" s="71">
        <v>1569</v>
      </c>
      <c r="I14" s="72">
        <v>1.2235253750896784</v>
      </c>
      <c r="J14" s="24">
        <v>1350</v>
      </c>
      <c r="K14" s="72">
        <v>1.0742249665796677</v>
      </c>
      <c r="L14" s="71">
        <v>1108</v>
      </c>
      <c r="M14" s="72">
        <v>1.0122419148547415</v>
      </c>
      <c r="N14" s="71">
        <v>2258</v>
      </c>
      <c r="O14" s="72">
        <v>1.9898130034015404</v>
      </c>
      <c r="P14" s="71">
        <v>2772</v>
      </c>
      <c r="Q14" s="72">
        <v>2.2950059610544442</v>
      </c>
      <c r="R14" s="71">
        <v>3365</v>
      </c>
      <c r="S14" s="72">
        <v>2.4875989679975752</v>
      </c>
      <c r="T14" s="24">
        <v>1503</v>
      </c>
      <c r="U14" s="72">
        <v>1.149812189692236</v>
      </c>
    </row>
    <row r="15" spans="1:22" ht="21.95" customHeight="1">
      <c r="A15" s="69" t="s">
        <v>146</v>
      </c>
      <c r="B15" s="71">
        <v>1280</v>
      </c>
      <c r="C15" s="72">
        <v>1.4006368520686752</v>
      </c>
      <c r="D15" s="71">
        <v>1480</v>
      </c>
      <c r="E15" s="72">
        <v>1.4002819486626361</v>
      </c>
      <c r="F15" s="71">
        <v>1785</v>
      </c>
      <c r="G15" s="72">
        <v>1.4791060730355234</v>
      </c>
      <c r="H15" s="71">
        <v>1734</v>
      </c>
      <c r="I15" s="72">
        <v>1.352194391590505</v>
      </c>
      <c r="J15" s="24">
        <v>1658</v>
      </c>
      <c r="K15" s="72">
        <v>1.3193074033993253</v>
      </c>
      <c r="L15" s="71">
        <v>1495</v>
      </c>
      <c r="M15" s="72">
        <v>1.3657957244655583</v>
      </c>
      <c r="N15" s="71">
        <v>1073</v>
      </c>
      <c r="O15" s="72">
        <v>0.94555772925148485</v>
      </c>
      <c r="P15" s="71">
        <v>784</v>
      </c>
      <c r="Q15" s="72">
        <v>0.64909259504570138</v>
      </c>
      <c r="R15" s="71">
        <v>810</v>
      </c>
      <c r="S15" s="72">
        <v>0.59879796852244749</v>
      </c>
      <c r="T15" s="24">
        <v>1234</v>
      </c>
      <c r="U15" s="72">
        <v>0.94402411316049184</v>
      </c>
    </row>
    <row r="16" spans="1:22" ht="21.95" customHeight="1">
      <c r="A16" s="69" t="s">
        <v>768</v>
      </c>
      <c r="B16" s="71">
        <v>1159</v>
      </c>
      <c r="C16" s="72">
        <v>1.2682328996465579</v>
      </c>
      <c r="D16" s="71">
        <v>925</v>
      </c>
      <c r="E16" s="72">
        <v>0.87517621791414757</v>
      </c>
      <c r="F16" s="71">
        <v>1366</v>
      </c>
      <c r="G16" s="72">
        <v>1.1319097455274649</v>
      </c>
      <c r="H16" s="71">
        <v>3479</v>
      </c>
      <c r="I16" s="72">
        <v>2.7129667176143983</v>
      </c>
      <c r="J16" s="24">
        <v>1023</v>
      </c>
      <c r="K16" s="72">
        <v>0.81402380800814822</v>
      </c>
      <c r="L16" s="71">
        <v>912</v>
      </c>
      <c r="M16" s="72">
        <v>0.83318107071076197</v>
      </c>
      <c r="N16" s="71">
        <v>938</v>
      </c>
      <c r="O16" s="72">
        <v>0.82659193852552915</v>
      </c>
      <c r="P16" s="71">
        <v>785</v>
      </c>
      <c r="Q16" s="72">
        <v>0.64992051927407601</v>
      </c>
      <c r="R16" s="71">
        <v>864</v>
      </c>
      <c r="S16" s="72">
        <v>0.6387178330906107</v>
      </c>
      <c r="T16" s="24">
        <v>1108</v>
      </c>
      <c r="U16" s="72">
        <v>0.84763267210844795</v>
      </c>
    </row>
    <row r="17" spans="1:21" ht="21.95" customHeight="1">
      <c r="A17" s="69" t="s">
        <v>606</v>
      </c>
      <c r="B17" s="71">
        <v>1904</v>
      </c>
      <c r="C17" s="72">
        <v>2.0834473174521539</v>
      </c>
      <c r="D17" s="71">
        <v>917</v>
      </c>
      <c r="E17" s="72">
        <v>0.867607126299755</v>
      </c>
      <c r="F17" s="71">
        <v>657</v>
      </c>
      <c r="G17" s="72">
        <v>0.54441047057946157</v>
      </c>
      <c r="H17" s="71">
        <v>28</v>
      </c>
      <c r="I17" s="72">
        <v>2.1834742194079666E-2</v>
      </c>
      <c r="J17" s="24">
        <v>2515</v>
      </c>
      <c r="K17" s="72">
        <v>2.0012413266280475</v>
      </c>
      <c r="L17" s="71">
        <v>908</v>
      </c>
      <c r="M17" s="72">
        <v>0.82952676776904799</v>
      </c>
      <c r="N17" s="71">
        <v>604</v>
      </c>
      <c r="O17" s="72">
        <v>0.53226175998872027</v>
      </c>
      <c r="P17" s="71">
        <v>31</v>
      </c>
      <c r="Q17" s="72">
        <v>2.5665651079613192E-2</v>
      </c>
      <c r="R17" s="71">
        <v>3121</v>
      </c>
      <c r="S17" s="72">
        <v>2.3072203206895789</v>
      </c>
      <c r="T17" s="24">
        <v>1018</v>
      </c>
      <c r="U17" s="72">
        <v>0.77878164278555972</v>
      </c>
    </row>
    <row r="18" spans="1:21" ht="21.95" customHeight="1">
      <c r="A18" s="69" t="s">
        <v>134</v>
      </c>
      <c r="B18" s="71">
        <v>304</v>
      </c>
      <c r="C18" s="72">
        <v>0.33265125236631032</v>
      </c>
      <c r="D18" s="71">
        <v>332</v>
      </c>
      <c r="E18" s="72">
        <v>0.31411730199729404</v>
      </c>
      <c r="F18" s="71">
        <v>440</v>
      </c>
      <c r="G18" s="72">
        <v>0.36459757542612342</v>
      </c>
      <c r="H18" s="71">
        <v>536</v>
      </c>
      <c r="I18" s="72">
        <v>0.41797935057238217</v>
      </c>
      <c r="J18" s="24">
        <v>652</v>
      </c>
      <c r="K18" s="72">
        <v>0.51881087274810622</v>
      </c>
      <c r="L18" s="71">
        <v>860</v>
      </c>
      <c r="M18" s="72">
        <v>0.78567513246848164</v>
      </c>
      <c r="N18" s="71">
        <v>1131</v>
      </c>
      <c r="O18" s="72">
        <v>0.99666895785967324</v>
      </c>
      <c r="P18" s="71">
        <v>964</v>
      </c>
      <c r="Q18" s="72">
        <v>0.79811895615313277</v>
      </c>
      <c r="R18" s="71">
        <v>808</v>
      </c>
      <c r="S18" s="72">
        <v>0.5973194550199229</v>
      </c>
      <c r="T18" s="24">
        <v>840</v>
      </c>
      <c r="U18" s="72">
        <v>0.6426096070136248</v>
      </c>
    </row>
    <row r="19" spans="1:21" ht="21.95" customHeight="1">
      <c r="A19" s="69" t="s">
        <v>607</v>
      </c>
      <c r="B19" s="71">
        <v>523</v>
      </c>
      <c r="C19" s="72">
        <v>0.57229146377493512</v>
      </c>
      <c r="D19" s="71">
        <v>523</v>
      </c>
      <c r="E19" s="72">
        <v>0.49482936429091801</v>
      </c>
      <c r="F19" s="71">
        <v>438</v>
      </c>
      <c r="G19" s="72">
        <v>0.36294031371964103</v>
      </c>
      <c r="H19" s="71">
        <v>343</v>
      </c>
      <c r="I19" s="72">
        <v>0.26747559187747588</v>
      </c>
      <c r="J19" s="24">
        <v>462</v>
      </c>
      <c r="K19" s="72">
        <v>0.36762365522948631</v>
      </c>
      <c r="L19" s="71">
        <v>538</v>
      </c>
      <c r="M19" s="72">
        <v>0.49150374566051525</v>
      </c>
      <c r="N19" s="71">
        <v>833</v>
      </c>
      <c r="O19" s="72">
        <v>0.73406299018311916</v>
      </c>
      <c r="P19" s="71">
        <v>551</v>
      </c>
      <c r="Q19" s="72">
        <v>0.45618624983441514</v>
      </c>
      <c r="R19" s="71">
        <v>523</v>
      </c>
      <c r="S19" s="72">
        <v>0.3866312809101729</v>
      </c>
      <c r="T19" s="24">
        <v>603</v>
      </c>
      <c r="U19" s="72">
        <v>0.46130189646335212</v>
      </c>
    </row>
    <row r="20" spans="1:21" ht="21.95" customHeight="1">
      <c r="A20" s="69" t="s">
        <v>391</v>
      </c>
      <c r="B20" s="71">
        <v>716</v>
      </c>
      <c r="C20" s="72">
        <v>0.78348123912591505</v>
      </c>
      <c r="D20" s="71">
        <v>579</v>
      </c>
      <c r="E20" s="72">
        <v>0.54781300559166635</v>
      </c>
      <c r="F20" s="71">
        <v>538</v>
      </c>
      <c r="G20" s="72">
        <v>0.44580339904375998</v>
      </c>
      <c r="H20" s="71">
        <v>466</v>
      </c>
      <c r="I20" s="72">
        <v>0.36339249508718302</v>
      </c>
      <c r="J20" s="24">
        <v>433</v>
      </c>
      <c r="K20" s="72">
        <v>0.3445477115029601</v>
      </c>
      <c r="L20" s="71">
        <v>474</v>
      </c>
      <c r="M20" s="72">
        <v>0.43303489859309335</v>
      </c>
      <c r="N20" s="71">
        <v>500</v>
      </c>
      <c r="O20" s="72">
        <v>0.44061403972576185</v>
      </c>
      <c r="P20" s="71">
        <v>484</v>
      </c>
      <c r="Q20" s="72">
        <v>0.40071532653331565</v>
      </c>
      <c r="R20" s="71">
        <v>547</v>
      </c>
      <c r="S20" s="72">
        <v>0.40437344294046768</v>
      </c>
      <c r="T20" s="24">
        <v>493</v>
      </c>
      <c r="U20" s="72">
        <v>0.3771506384020441</v>
      </c>
    </row>
    <row r="21" spans="1:21" ht="21.95" customHeight="1">
      <c r="A21" s="69" t="s">
        <v>769</v>
      </c>
      <c r="B21" s="71">
        <v>193</v>
      </c>
      <c r="C21" s="72">
        <v>0.21118977535097991</v>
      </c>
      <c r="D21" s="71">
        <v>226</v>
      </c>
      <c r="E21" s="72">
        <v>0.2138268381065917</v>
      </c>
      <c r="F21" s="71">
        <v>214</v>
      </c>
      <c r="G21" s="72">
        <v>0.17732700259361459</v>
      </c>
      <c r="H21" s="71">
        <v>270</v>
      </c>
      <c r="I21" s="72">
        <v>0.21054929972862535</v>
      </c>
      <c r="J21" s="24">
        <v>286</v>
      </c>
      <c r="K21" s="72">
        <v>0.22757654847539627</v>
      </c>
      <c r="L21" s="71">
        <v>426</v>
      </c>
      <c r="M21" s="72">
        <v>0.38918326329252695</v>
      </c>
      <c r="N21" s="71">
        <v>321</v>
      </c>
      <c r="O21" s="72">
        <v>0.2828742135039391</v>
      </c>
      <c r="P21" s="71">
        <v>256</v>
      </c>
      <c r="Q21" s="72">
        <v>0.21194860246390251</v>
      </c>
      <c r="R21" s="71">
        <v>352</v>
      </c>
      <c r="S21" s="72">
        <v>0.26021837644432289</v>
      </c>
      <c r="T21" s="24">
        <v>478</v>
      </c>
      <c r="U21" s="72">
        <v>0.36567546684822938</v>
      </c>
    </row>
    <row r="22" spans="1:21" ht="21.95" customHeight="1">
      <c r="A22" s="69" t="s">
        <v>45</v>
      </c>
      <c r="B22" s="71">
        <v>751</v>
      </c>
      <c r="C22" s="72">
        <v>0.82177990304966797</v>
      </c>
      <c r="D22" s="71">
        <v>666</v>
      </c>
      <c r="E22" s="72">
        <v>0.63012687689818625</v>
      </c>
      <c r="F22" s="71">
        <v>579</v>
      </c>
      <c r="G22" s="72">
        <v>0.47977726402664878</v>
      </c>
      <c r="H22" s="71">
        <v>544</v>
      </c>
      <c r="I22" s="72">
        <v>0.42421784834211923</v>
      </c>
      <c r="J22" s="24">
        <v>607</v>
      </c>
      <c r="K22" s="72">
        <v>0.48300337386211728</v>
      </c>
      <c r="L22" s="71">
        <v>606</v>
      </c>
      <c r="M22" s="72">
        <v>0.55362689566965095</v>
      </c>
      <c r="N22" s="71">
        <v>511</v>
      </c>
      <c r="O22" s="72">
        <v>0.45030754859972855</v>
      </c>
      <c r="P22" s="71">
        <v>368</v>
      </c>
      <c r="Q22" s="72">
        <v>0.30467611604185985</v>
      </c>
      <c r="R22" s="71">
        <v>460</v>
      </c>
      <c r="S22" s="72">
        <v>0.34005810558064919</v>
      </c>
      <c r="T22" s="24">
        <v>456</v>
      </c>
      <c r="U22" s="72">
        <v>0.34884521523596779</v>
      </c>
    </row>
    <row r="23" spans="1:21" ht="21.95" customHeight="1">
      <c r="A23" s="69" t="s">
        <v>386</v>
      </c>
      <c r="B23" s="71">
        <v>278</v>
      </c>
      <c r="C23" s="72">
        <v>0.3042008163086653</v>
      </c>
      <c r="D23" s="71">
        <v>284</v>
      </c>
      <c r="E23" s="72">
        <v>0.26870275231093826</v>
      </c>
      <c r="F23" s="71">
        <v>252</v>
      </c>
      <c r="G23" s="72">
        <v>0.20881497501677979</v>
      </c>
      <c r="H23" s="71">
        <v>336</v>
      </c>
      <c r="I23" s="72">
        <v>0.26201690632895597</v>
      </c>
      <c r="J23" s="24">
        <v>245</v>
      </c>
      <c r="K23" s="72">
        <v>0.19495193837927302</v>
      </c>
      <c r="L23" s="71">
        <v>225</v>
      </c>
      <c r="M23" s="72">
        <v>0.20555454047140506</v>
      </c>
      <c r="N23" s="71">
        <v>288</v>
      </c>
      <c r="O23" s="72">
        <v>0.25379368688203885</v>
      </c>
      <c r="P23" s="71">
        <v>278</v>
      </c>
      <c r="Q23" s="72">
        <v>0.23016293548814415</v>
      </c>
      <c r="R23" s="71">
        <v>302</v>
      </c>
      <c r="S23" s="72">
        <v>0.22325553888120883</v>
      </c>
      <c r="T23" s="24">
        <v>323</v>
      </c>
      <c r="U23" s="72">
        <v>0.24709869412547716</v>
      </c>
    </row>
    <row r="24" spans="1:21" ht="21.95" customHeight="1">
      <c r="A24" s="69" t="s">
        <v>397</v>
      </c>
      <c r="B24" s="71">
        <v>382</v>
      </c>
      <c r="C24" s="72">
        <v>0.41800256053924517</v>
      </c>
      <c r="D24" s="71">
        <v>397</v>
      </c>
      <c r="E24" s="72">
        <v>0.37561617136423414</v>
      </c>
      <c r="F24" s="71">
        <v>337</v>
      </c>
      <c r="G24" s="72">
        <v>0.27924859754228087</v>
      </c>
      <c r="H24" s="71">
        <v>309</v>
      </c>
      <c r="I24" s="72">
        <v>0.24096197635609345</v>
      </c>
      <c r="J24" s="24">
        <v>301</v>
      </c>
      <c r="K24" s="72">
        <v>0.23951238143739259</v>
      </c>
      <c r="L24" s="71">
        <v>327</v>
      </c>
      <c r="M24" s="72">
        <v>0.29873926548510871</v>
      </c>
      <c r="N24" s="71">
        <v>272</v>
      </c>
      <c r="O24" s="72">
        <v>0.23969403761081443</v>
      </c>
      <c r="P24" s="71">
        <v>264</v>
      </c>
      <c r="Q24" s="72">
        <v>0.21857199629089946</v>
      </c>
      <c r="R24" s="71">
        <v>351</v>
      </c>
      <c r="S24" s="72">
        <v>0.25947911969306059</v>
      </c>
      <c r="T24" s="24">
        <v>294</v>
      </c>
      <c r="U24" s="72">
        <v>0.2249133624547687</v>
      </c>
    </row>
    <row r="25" spans="1:21" ht="21.95" customHeight="1">
      <c r="A25" s="69" t="s">
        <v>130</v>
      </c>
      <c r="B25" s="71">
        <v>170</v>
      </c>
      <c r="C25" s="72">
        <v>0.1860220819153709</v>
      </c>
      <c r="D25" s="71">
        <v>187</v>
      </c>
      <c r="E25" s="72">
        <v>0.17692751648642768</v>
      </c>
      <c r="F25" s="71">
        <v>252</v>
      </c>
      <c r="G25" s="72">
        <v>0.20881497501677979</v>
      </c>
      <c r="H25" s="71">
        <v>270</v>
      </c>
      <c r="I25" s="72">
        <v>0.21054929972862535</v>
      </c>
      <c r="J25" s="24">
        <v>495</v>
      </c>
      <c r="K25" s="72">
        <v>0.39388248774587814</v>
      </c>
      <c r="L25" s="71">
        <v>373</v>
      </c>
      <c r="M25" s="72">
        <v>0.34076374931481818</v>
      </c>
      <c r="N25" s="71">
        <v>423</v>
      </c>
      <c r="O25" s="72">
        <v>0.37275947760799449</v>
      </c>
      <c r="P25" s="71">
        <v>349</v>
      </c>
      <c r="Q25" s="72">
        <v>0.28894555570274205</v>
      </c>
      <c r="R25" s="71">
        <v>342</v>
      </c>
      <c r="S25" s="72">
        <v>0.25282580893170009</v>
      </c>
      <c r="T25" s="24">
        <v>268</v>
      </c>
      <c r="U25" s="72">
        <v>0.20502306509482315</v>
      </c>
    </row>
    <row r="26" spans="1:21" ht="21.95" customHeight="1">
      <c r="A26" s="69" t="s">
        <v>117</v>
      </c>
      <c r="B26" s="71">
        <v>616</v>
      </c>
      <c r="C26" s="72">
        <v>0.67405648505804983</v>
      </c>
      <c r="D26" s="71">
        <v>570</v>
      </c>
      <c r="E26" s="72">
        <v>0.5392977775254747</v>
      </c>
      <c r="F26" s="71">
        <v>599</v>
      </c>
      <c r="G26" s="72">
        <v>0.49634988109147254</v>
      </c>
      <c r="H26" s="71">
        <v>539</v>
      </c>
      <c r="I26" s="72">
        <v>0.42031878723603355</v>
      </c>
      <c r="J26" s="24">
        <v>429</v>
      </c>
      <c r="K26" s="72">
        <v>0.34136482271309437</v>
      </c>
      <c r="L26" s="71">
        <v>354</v>
      </c>
      <c r="M26" s="72">
        <v>0.32340581034167731</v>
      </c>
      <c r="N26" s="71">
        <v>337</v>
      </c>
      <c r="O26" s="72">
        <v>0.29697386277516347</v>
      </c>
      <c r="P26" s="71">
        <v>273</v>
      </c>
      <c r="Q26" s="72">
        <v>0.22602331434627104</v>
      </c>
      <c r="R26" s="71">
        <v>299</v>
      </c>
      <c r="S26" s="72">
        <v>0.221037768627422</v>
      </c>
      <c r="T26" s="24">
        <v>265</v>
      </c>
      <c r="U26" s="72">
        <v>0.20272803078406021</v>
      </c>
    </row>
    <row r="27" spans="1:21" ht="21.95" customHeight="1">
      <c r="A27" s="69" t="s">
        <v>770</v>
      </c>
      <c r="B27" s="71">
        <v>76</v>
      </c>
      <c r="C27" s="72">
        <v>8.3162813091577581E-2</v>
      </c>
      <c r="D27" s="71">
        <v>62</v>
      </c>
      <c r="E27" s="72">
        <v>5.8660460011542861E-2</v>
      </c>
      <c r="F27" s="71">
        <v>53</v>
      </c>
      <c r="G27" s="72">
        <v>4.3917435221783048E-2</v>
      </c>
      <c r="H27" s="71">
        <v>146</v>
      </c>
      <c r="I27" s="72">
        <v>0.11385258429770112</v>
      </c>
      <c r="J27" s="24">
        <v>102</v>
      </c>
      <c r="K27" s="72">
        <v>8.1163664141574901E-2</v>
      </c>
      <c r="L27" s="71">
        <v>83</v>
      </c>
      <c r="M27" s="72">
        <v>7.5826786040562755E-2</v>
      </c>
      <c r="N27" s="71">
        <v>107</v>
      </c>
      <c r="O27" s="72">
        <v>9.4291404501313028E-2</v>
      </c>
      <c r="P27" s="71">
        <v>268</v>
      </c>
      <c r="Q27" s="72">
        <v>0.22188369320439794</v>
      </c>
      <c r="R27" s="71">
        <v>330</v>
      </c>
      <c r="S27" s="72">
        <v>0.24395472791655268</v>
      </c>
      <c r="T27" s="24">
        <v>256</v>
      </c>
      <c r="U27" s="72">
        <v>0.1958429278517714</v>
      </c>
    </row>
    <row r="28" spans="1:21" ht="21.95" customHeight="1">
      <c r="A28" s="69" t="s">
        <v>771</v>
      </c>
      <c r="B28" s="71">
        <v>122</v>
      </c>
      <c r="C28" s="72">
        <v>0.13349819996279558</v>
      </c>
      <c r="D28" s="71">
        <v>110</v>
      </c>
      <c r="E28" s="72">
        <v>0.10407500969789862</v>
      </c>
      <c r="F28" s="71">
        <v>54</v>
      </c>
      <c r="G28" s="72">
        <v>4.4746066075024238E-2</v>
      </c>
      <c r="H28" s="71">
        <v>52</v>
      </c>
      <c r="I28" s="72">
        <v>4.0550235503290809E-2</v>
      </c>
      <c r="J28" s="24">
        <v>102</v>
      </c>
      <c r="K28" s="72">
        <v>8.1163664141574901E-2</v>
      </c>
      <c r="L28" s="71">
        <v>107</v>
      </c>
      <c r="M28" s="72">
        <v>9.7752603690845957E-2</v>
      </c>
      <c r="N28" s="71">
        <v>78</v>
      </c>
      <c r="O28" s="72">
        <v>6.8735790197218843E-2</v>
      </c>
      <c r="P28" s="71">
        <v>140</v>
      </c>
      <c r="Q28" s="72">
        <v>0.11590939197244669</v>
      </c>
      <c r="R28" s="71">
        <v>220</v>
      </c>
      <c r="S28" s="72">
        <v>0.1626364852777018</v>
      </c>
      <c r="T28" s="24">
        <v>201</v>
      </c>
      <c r="U28" s="72">
        <v>0.15376729882111739</v>
      </c>
    </row>
    <row r="29" spans="1:21" ht="21.95" customHeight="1">
      <c r="A29" s="69" t="s">
        <v>138</v>
      </c>
      <c r="B29" s="71">
        <v>672</v>
      </c>
      <c r="C29" s="72">
        <v>0.73533434733605429</v>
      </c>
      <c r="D29" s="71">
        <v>666</v>
      </c>
      <c r="E29" s="72">
        <v>0.63012687689818625</v>
      </c>
      <c r="F29" s="71">
        <v>603</v>
      </c>
      <c r="G29" s="72">
        <v>0.49966440450443733</v>
      </c>
      <c r="H29" s="71">
        <v>537</v>
      </c>
      <c r="I29" s="72">
        <v>0.41875916279359932</v>
      </c>
      <c r="J29" s="24">
        <v>332</v>
      </c>
      <c r="K29" s="72">
        <v>0.26417976955885158</v>
      </c>
      <c r="L29" s="71">
        <v>236</v>
      </c>
      <c r="M29" s="72">
        <v>0.21560387356111821</v>
      </c>
      <c r="N29" s="71">
        <v>138</v>
      </c>
      <c r="O29" s="72">
        <v>0.12160947496431027</v>
      </c>
      <c r="P29" s="71">
        <v>175</v>
      </c>
      <c r="Q29" s="72">
        <v>0.14488673996555834</v>
      </c>
      <c r="R29" s="71">
        <v>221</v>
      </c>
      <c r="S29" s="72">
        <v>0.16337574202896407</v>
      </c>
      <c r="T29" s="24">
        <v>196</v>
      </c>
      <c r="U29" s="72">
        <v>0.14994224163651246</v>
      </c>
    </row>
    <row r="30" spans="1:21" ht="21.95" customHeight="1">
      <c r="A30" s="69" t="s">
        <v>115</v>
      </c>
      <c r="B30" s="71">
        <v>41</v>
      </c>
      <c r="C30" s="72">
        <v>4.4864149167824746E-2</v>
      </c>
      <c r="D30" s="71">
        <v>88</v>
      </c>
      <c r="E30" s="72">
        <v>8.3260007758318905E-2</v>
      </c>
      <c r="F30" s="71">
        <v>253</v>
      </c>
      <c r="G30" s="72">
        <v>0.20964360587002098</v>
      </c>
      <c r="H30" s="71">
        <v>249</v>
      </c>
      <c r="I30" s="72">
        <v>0.19417324308306561</v>
      </c>
      <c r="J30" s="24">
        <v>401</v>
      </c>
      <c r="K30" s="72">
        <v>0.31908460118403464</v>
      </c>
      <c r="L30" s="71">
        <v>175</v>
      </c>
      <c r="M30" s="72">
        <v>0.15987575369998175</v>
      </c>
      <c r="N30" s="71">
        <v>106</v>
      </c>
      <c r="O30" s="72">
        <v>9.3410176421861502E-2</v>
      </c>
      <c r="P30" s="71">
        <v>88</v>
      </c>
      <c r="Q30" s="72">
        <v>7.2857332096966487E-2</v>
      </c>
      <c r="R30" s="71">
        <v>100</v>
      </c>
      <c r="S30" s="72">
        <v>7.3925675126228094E-2</v>
      </c>
      <c r="T30" s="24">
        <v>154</v>
      </c>
      <c r="U30" s="72">
        <v>0.11781176128583123</v>
      </c>
    </row>
    <row r="31" spans="1:21" ht="21.95" customHeight="1">
      <c r="A31" s="69" t="s">
        <v>129</v>
      </c>
      <c r="B31" s="71">
        <v>151</v>
      </c>
      <c r="C31" s="72">
        <v>0.1652313786424765</v>
      </c>
      <c r="D31" s="71">
        <v>175</v>
      </c>
      <c r="E31" s="72">
        <v>0.16557387906483872</v>
      </c>
      <c r="F31" s="71">
        <v>113</v>
      </c>
      <c r="G31" s="72">
        <v>9.3635286416254432E-2</v>
      </c>
      <c r="H31" s="71">
        <v>125</v>
      </c>
      <c r="I31" s="72">
        <v>9.7476527652141362E-2</v>
      </c>
      <c r="J31" s="24">
        <v>160</v>
      </c>
      <c r="K31" s="72">
        <v>0.12731555159462729</v>
      </c>
      <c r="L31" s="71">
        <v>163</v>
      </c>
      <c r="M31" s="72">
        <v>0.14891284487484013</v>
      </c>
      <c r="N31" s="71">
        <v>163</v>
      </c>
      <c r="O31" s="72">
        <v>0.14364017695059836</v>
      </c>
      <c r="P31" s="71">
        <v>155</v>
      </c>
      <c r="Q31" s="72">
        <v>0.12832825539806597</v>
      </c>
      <c r="R31" s="71">
        <v>113</v>
      </c>
      <c r="S31" s="72">
        <v>8.3536012892637748E-2</v>
      </c>
      <c r="T31" s="24">
        <v>148</v>
      </c>
      <c r="U31" s="72">
        <v>0.11322169266430532</v>
      </c>
    </row>
    <row r="32" spans="1:21" ht="21.95" customHeight="1">
      <c r="A32" s="69" t="s">
        <v>127</v>
      </c>
      <c r="B32" s="71">
        <v>280</v>
      </c>
      <c r="C32" s="72">
        <v>0.30638931139002262</v>
      </c>
      <c r="D32" s="71">
        <v>197</v>
      </c>
      <c r="E32" s="72">
        <v>0.18638888100441844</v>
      </c>
      <c r="F32" s="71">
        <v>144</v>
      </c>
      <c r="G32" s="72">
        <v>0.1193228428667313</v>
      </c>
      <c r="H32" s="71">
        <v>136</v>
      </c>
      <c r="I32" s="72">
        <v>0.10605446208552981</v>
      </c>
      <c r="J32" s="24">
        <v>248</v>
      </c>
      <c r="K32" s="72">
        <v>0.19733910497167231</v>
      </c>
      <c r="L32" s="71">
        <v>171</v>
      </c>
      <c r="M32" s="72">
        <v>0.15622145075826785</v>
      </c>
      <c r="N32" s="71">
        <v>202</v>
      </c>
      <c r="O32" s="72">
        <v>0.17800807204920777</v>
      </c>
      <c r="P32" s="71">
        <v>171</v>
      </c>
      <c r="Q32" s="72">
        <v>0.14157504305205987</v>
      </c>
      <c r="R32" s="71">
        <v>164</v>
      </c>
      <c r="S32" s="72">
        <v>0.12123810720701407</v>
      </c>
      <c r="T32" s="24">
        <v>145</v>
      </c>
      <c r="U32" s="72">
        <v>0.11092665835354237</v>
      </c>
    </row>
    <row r="33" spans="1:21" ht="21.95" customHeight="1">
      <c r="A33" s="69" t="s">
        <v>167</v>
      </c>
      <c r="B33" s="71">
        <v>22</v>
      </c>
      <c r="C33" s="72">
        <v>2.4073445894930351E-2</v>
      </c>
      <c r="D33" s="71">
        <v>77</v>
      </c>
      <c r="E33" s="72">
        <v>7.2852506788529045E-2</v>
      </c>
      <c r="F33" s="71">
        <v>92</v>
      </c>
      <c r="G33" s="72">
        <v>7.6234038498189438E-2</v>
      </c>
      <c r="H33" s="71">
        <v>126</v>
      </c>
      <c r="I33" s="72">
        <v>9.8256339873358495E-2</v>
      </c>
      <c r="J33" s="24">
        <v>125</v>
      </c>
      <c r="K33" s="72">
        <v>9.9465274683302574E-2</v>
      </c>
      <c r="L33" s="71">
        <v>132</v>
      </c>
      <c r="M33" s="72">
        <v>0.12059199707655764</v>
      </c>
      <c r="N33" s="71">
        <v>160</v>
      </c>
      <c r="O33" s="72">
        <v>0.14099649271224377</v>
      </c>
      <c r="P33" s="71">
        <v>159</v>
      </c>
      <c r="Q33" s="72">
        <v>0.13163995231156445</v>
      </c>
      <c r="R33" s="71">
        <v>162</v>
      </c>
      <c r="S33" s="72">
        <v>0.11975959370448951</v>
      </c>
      <c r="T33" s="24">
        <v>137</v>
      </c>
      <c r="U33" s="72">
        <v>0.10480656685817452</v>
      </c>
    </row>
    <row r="34" spans="1:21" ht="21.95" customHeight="1">
      <c r="A34" s="69" t="s">
        <v>135</v>
      </c>
      <c r="B34" s="71">
        <v>192</v>
      </c>
      <c r="C34" s="72">
        <v>0.21009552781030127</v>
      </c>
      <c r="D34" s="71">
        <v>138</v>
      </c>
      <c r="E34" s="72">
        <v>0.13056683034827285</v>
      </c>
      <c r="F34" s="71">
        <v>146</v>
      </c>
      <c r="G34" s="72">
        <v>0.12098010457321368</v>
      </c>
      <c r="H34" s="71">
        <v>171</v>
      </c>
      <c r="I34" s="72">
        <v>0.1333478898281294</v>
      </c>
      <c r="J34" s="24">
        <v>187</v>
      </c>
      <c r="K34" s="72">
        <v>0.14880005092622064</v>
      </c>
      <c r="L34" s="71">
        <v>208</v>
      </c>
      <c r="M34" s="72">
        <v>0.19002375296912113</v>
      </c>
      <c r="N34" s="71">
        <v>183</v>
      </c>
      <c r="O34" s="72">
        <v>0.16126473853962883</v>
      </c>
      <c r="P34" s="71">
        <v>160</v>
      </c>
      <c r="Q34" s="72">
        <v>0.13246787653993908</v>
      </c>
      <c r="R34" s="71">
        <v>142</v>
      </c>
      <c r="S34" s="72">
        <v>0.10497445867924389</v>
      </c>
      <c r="T34" s="24">
        <v>136</v>
      </c>
      <c r="U34" s="72">
        <v>0.10404155542125355</v>
      </c>
    </row>
    <row r="35" spans="1:21" ht="21.95" customHeight="1">
      <c r="A35" s="69" t="s">
        <v>116</v>
      </c>
      <c r="B35" s="71">
        <v>100</v>
      </c>
      <c r="C35" s="72">
        <v>0.10942475406786523</v>
      </c>
      <c r="D35" s="71">
        <v>112</v>
      </c>
      <c r="E35" s="72">
        <v>0.10596728260149678</v>
      </c>
      <c r="F35" s="71">
        <v>122</v>
      </c>
      <c r="G35" s="72">
        <v>0.10109296409542513</v>
      </c>
      <c r="H35" s="71">
        <v>100</v>
      </c>
      <c r="I35" s="72">
        <v>7.7981222121713101E-2</v>
      </c>
      <c r="J35" s="24">
        <v>63</v>
      </c>
      <c r="K35" s="72">
        <v>5.0130498440384495E-2</v>
      </c>
      <c r="L35" s="71">
        <v>50</v>
      </c>
      <c r="M35" s="72">
        <v>4.5678786771423355E-2</v>
      </c>
      <c r="N35" s="71">
        <v>79</v>
      </c>
      <c r="O35" s="72">
        <v>6.961701827667037E-2</v>
      </c>
      <c r="P35" s="71">
        <v>91</v>
      </c>
      <c r="Q35" s="72">
        <v>7.5341104782090343E-2</v>
      </c>
      <c r="R35" s="71">
        <v>114</v>
      </c>
      <c r="S35" s="72">
        <v>8.4275269643900017E-2</v>
      </c>
      <c r="T35" s="24">
        <v>116</v>
      </c>
      <c r="U35" s="72">
        <v>8.874132668283391E-2</v>
      </c>
    </row>
    <row r="36" spans="1:21" ht="21.95" customHeight="1">
      <c r="A36" s="69" t="s">
        <v>128</v>
      </c>
      <c r="B36" s="71">
        <v>34</v>
      </c>
      <c r="C36" s="72">
        <v>3.7204416383074181E-2</v>
      </c>
      <c r="D36" s="71">
        <v>61</v>
      </c>
      <c r="E36" s="72">
        <v>5.7714323559743784E-2</v>
      </c>
      <c r="F36" s="71">
        <v>55</v>
      </c>
      <c r="G36" s="72">
        <v>4.5574696928265428E-2</v>
      </c>
      <c r="H36" s="71">
        <v>53</v>
      </c>
      <c r="I36" s="72">
        <v>4.1330047724507941E-2</v>
      </c>
      <c r="J36" s="24">
        <v>55</v>
      </c>
      <c r="K36" s="72">
        <v>4.3764720860653132E-2</v>
      </c>
      <c r="L36" s="71">
        <v>62</v>
      </c>
      <c r="M36" s="72">
        <v>5.6641695596564956E-2</v>
      </c>
      <c r="N36" s="71">
        <v>44</v>
      </c>
      <c r="O36" s="72">
        <v>3.877403549586704E-2</v>
      </c>
      <c r="P36" s="71">
        <v>33</v>
      </c>
      <c r="Q36" s="72">
        <v>2.7321499536362433E-2</v>
      </c>
      <c r="R36" s="71">
        <v>23</v>
      </c>
      <c r="S36" s="72">
        <v>1.7002905279032463E-2</v>
      </c>
      <c r="T36" s="24">
        <v>48</v>
      </c>
      <c r="U36" s="72">
        <v>3.6720548972207133E-2</v>
      </c>
    </row>
    <row r="37" spans="1:21" ht="21.95" customHeight="1">
      <c r="A37" s="69" t="s">
        <v>124</v>
      </c>
      <c r="B37" s="71">
        <v>58</v>
      </c>
      <c r="C37" s="72">
        <v>6.3466357359361833E-2</v>
      </c>
      <c r="D37" s="71">
        <v>52</v>
      </c>
      <c r="E37" s="72">
        <v>4.9199095493552086E-2</v>
      </c>
      <c r="F37" s="71">
        <v>56</v>
      </c>
      <c r="G37" s="72">
        <v>4.6403327781506618E-2</v>
      </c>
      <c r="H37" s="71">
        <v>74</v>
      </c>
      <c r="I37" s="72">
        <v>5.7706104370067686E-2</v>
      </c>
      <c r="J37" s="24">
        <v>49</v>
      </c>
      <c r="K37" s="72">
        <v>3.899038767585461E-2</v>
      </c>
      <c r="L37" s="71">
        <v>38</v>
      </c>
      <c r="M37" s="72">
        <v>3.4715877946281747E-2</v>
      </c>
      <c r="N37" s="71">
        <v>26</v>
      </c>
      <c r="O37" s="72">
        <v>2.2911930065739616E-2</v>
      </c>
      <c r="P37" s="71">
        <v>32</v>
      </c>
      <c r="Q37" s="72">
        <v>2.6493575307987814E-2</v>
      </c>
      <c r="R37" s="71">
        <v>26</v>
      </c>
      <c r="S37" s="72">
        <v>1.9220675532819302E-2</v>
      </c>
      <c r="T37" s="24">
        <v>29</v>
      </c>
      <c r="U37" s="72">
        <v>2.2185331670708477E-2</v>
      </c>
    </row>
    <row r="38" spans="1:21" ht="21.95" customHeight="1">
      <c r="A38" s="69" t="s">
        <v>621</v>
      </c>
      <c r="B38" s="71">
        <v>25</v>
      </c>
      <c r="C38" s="72">
        <v>2.7356188516966307E-2</v>
      </c>
      <c r="D38" s="71">
        <v>27</v>
      </c>
      <c r="E38" s="72">
        <v>2.5545684198575117E-2</v>
      </c>
      <c r="F38" s="71">
        <v>17</v>
      </c>
      <c r="G38" s="72">
        <v>1.4086724505100222E-2</v>
      </c>
      <c r="H38" s="71">
        <v>13</v>
      </c>
      <c r="I38" s="72">
        <v>1.0137558875822702E-2</v>
      </c>
      <c r="J38" s="24">
        <v>24</v>
      </c>
      <c r="K38" s="72">
        <v>1.9097332739194093E-2</v>
      </c>
      <c r="L38" s="71">
        <v>25</v>
      </c>
      <c r="M38" s="72">
        <v>2.2839393385711677E-2</v>
      </c>
      <c r="N38" s="71">
        <v>42</v>
      </c>
      <c r="O38" s="72">
        <v>3.7011579336963994E-2</v>
      </c>
      <c r="P38" s="71">
        <v>24</v>
      </c>
      <c r="Q38" s="72">
        <v>1.9870181480990859E-2</v>
      </c>
      <c r="R38" s="71">
        <v>37</v>
      </c>
      <c r="S38" s="72">
        <v>2.7352499796704396E-2</v>
      </c>
      <c r="T38" s="24">
        <v>24</v>
      </c>
      <c r="U38" s="72">
        <v>1.8360274486103566E-2</v>
      </c>
    </row>
    <row r="39" spans="1:21" ht="21.95" customHeight="1">
      <c r="A39" s="69" t="s">
        <v>163</v>
      </c>
      <c r="B39" s="71">
        <v>46</v>
      </c>
      <c r="C39" s="72">
        <v>5.033538687121801E-2</v>
      </c>
      <c r="D39" s="71">
        <v>31</v>
      </c>
      <c r="E39" s="72">
        <v>2.9330230005771431E-2</v>
      </c>
      <c r="F39" s="71">
        <v>49</v>
      </c>
      <c r="G39" s="72">
        <v>4.0602911808818296E-2</v>
      </c>
      <c r="H39" s="71">
        <v>33</v>
      </c>
      <c r="I39" s="72">
        <v>2.5733803300165319E-2</v>
      </c>
      <c r="J39" s="24">
        <v>20</v>
      </c>
      <c r="K39" s="72">
        <v>1.5914443949328411E-2</v>
      </c>
      <c r="L39" s="71">
        <v>44</v>
      </c>
      <c r="M39" s="72">
        <v>4.0197332358852547E-2</v>
      </c>
      <c r="N39" s="71">
        <v>24</v>
      </c>
      <c r="O39" s="72">
        <v>2.1149473906836566E-2</v>
      </c>
      <c r="P39" s="71">
        <v>28</v>
      </c>
      <c r="Q39" s="72">
        <v>2.3181878394489337E-2</v>
      </c>
      <c r="R39" s="71">
        <v>28</v>
      </c>
      <c r="S39" s="72">
        <v>2.0699189035343867E-2</v>
      </c>
      <c r="T39" s="24">
        <v>20</v>
      </c>
      <c r="U39" s="72">
        <v>1.5300228738419639E-2</v>
      </c>
    </row>
    <row r="40" spans="1:21" ht="21.95" customHeight="1">
      <c r="A40" s="69" t="s">
        <v>139</v>
      </c>
      <c r="B40" s="71">
        <v>6</v>
      </c>
      <c r="C40" s="72">
        <v>6.5654852440719148E-3</v>
      </c>
      <c r="D40" s="71">
        <v>0</v>
      </c>
      <c r="E40" s="72" t="s">
        <v>197</v>
      </c>
      <c r="F40" s="71">
        <v>0</v>
      </c>
      <c r="G40" s="72" t="s">
        <v>197</v>
      </c>
      <c r="H40" s="71">
        <v>242</v>
      </c>
      <c r="I40" s="72">
        <v>0.18871455753454569</v>
      </c>
      <c r="J40" s="24">
        <v>6</v>
      </c>
      <c r="K40" s="72">
        <v>4.7743331847985232E-3</v>
      </c>
      <c r="L40" s="71">
        <v>2</v>
      </c>
      <c r="M40" s="72">
        <v>1.8271514708569339E-3</v>
      </c>
      <c r="N40" s="71">
        <v>0</v>
      </c>
      <c r="O40" s="72" t="s">
        <v>197</v>
      </c>
      <c r="P40" s="71">
        <v>202</v>
      </c>
      <c r="Q40" s="72">
        <v>0.16724069413167308</v>
      </c>
      <c r="R40" s="71">
        <v>6</v>
      </c>
      <c r="S40" s="72">
        <v>4.4355405075736853E-3</v>
      </c>
      <c r="T40" s="24">
        <v>3</v>
      </c>
      <c r="U40" s="72">
        <v>2.2950343107629458E-3</v>
      </c>
    </row>
    <row r="41" spans="1:21" ht="21.95" customHeight="1">
      <c r="A41" s="73" t="s">
        <v>772</v>
      </c>
      <c r="B41" s="74">
        <v>3801</v>
      </c>
      <c r="C41" s="75">
        <v>4.1592349021195574</v>
      </c>
      <c r="D41" s="74">
        <v>4224</v>
      </c>
      <c r="E41" s="75">
        <v>3.9964803723993074</v>
      </c>
      <c r="F41" s="74">
        <v>4379</v>
      </c>
      <c r="G41" s="75">
        <v>3.6285745063431691</v>
      </c>
      <c r="H41" s="74">
        <v>4584</v>
      </c>
      <c r="I41" s="75">
        <v>3.5746592220593278</v>
      </c>
      <c r="J41" s="26">
        <v>4719</v>
      </c>
      <c r="K41" s="75">
        <v>3.7550130498440386</v>
      </c>
      <c r="L41" s="74">
        <v>5152</v>
      </c>
      <c r="M41" s="75">
        <v>4.7067421889274614</v>
      </c>
      <c r="N41" s="74">
        <v>5917</v>
      </c>
      <c r="O41" s="75">
        <v>5.2142265461146655</v>
      </c>
      <c r="P41" s="74">
        <v>5492</v>
      </c>
      <c r="Q41" s="75">
        <v>4.5469598622334084</v>
      </c>
      <c r="R41" s="74">
        <v>6215</v>
      </c>
      <c r="S41" s="75">
        <v>4.5944807090950759</v>
      </c>
      <c r="T41" s="26">
        <v>7549</v>
      </c>
      <c r="U41" s="75">
        <v>5.7750713373164935</v>
      </c>
    </row>
    <row r="42" spans="1:21">
      <c r="A42" s="64" t="s">
        <v>66</v>
      </c>
      <c r="B42" s="76"/>
      <c r="C42" s="77"/>
      <c r="D42" s="76"/>
      <c r="E42" s="77"/>
      <c r="F42" s="76"/>
      <c r="G42" s="77"/>
      <c r="H42" s="76"/>
      <c r="I42" s="77"/>
      <c r="J42" s="76"/>
      <c r="K42" s="77"/>
    </row>
  </sheetData>
  <mergeCells count="12">
    <mergeCell ref="R2:S2"/>
    <mergeCell ref="T2:U2"/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6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E1"/>
    </sheetView>
  </sheetViews>
  <sheetFormatPr defaultColWidth="11.125" defaultRowHeight="15"/>
  <cols>
    <col min="1" max="1" width="11.125" style="484" customWidth="1"/>
    <col min="2" max="19" width="9" style="484" customWidth="1"/>
    <col min="20" max="31" width="9" style="484"/>
    <col min="32" max="32" width="12.625" style="484" bestFit="1" customWidth="1"/>
    <col min="33" max="16384" width="11.125" style="484"/>
  </cols>
  <sheetData>
    <row r="1" spans="1:32" ht="24.95" customHeight="1">
      <c r="A1" s="892" t="s">
        <v>671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595" t="s">
        <v>670</v>
      </c>
    </row>
    <row r="2" spans="1:32" ht="14.85" customHeight="1">
      <c r="A2" s="893" t="s">
        <v>69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</row>
    <row r="3" spans="1:32" ht="15" customHeight="1">
      <c r="B3" s="883" t="s">
        <v>718</v>
      </c>
      <c r="C3" s="883"/>
      <c r="D3" s="883"/>
      <c r="E3" s="883" t="s">
        <v>83</v>
      </c>
      <c r="F3" s="883"/>
      <c r="G3" s="883"/>
      <c r="H3" s="883" t="s">
        <v>290</v>
      </c>
      <c r="I3" s="883"/>
      <c r="J3" s="883"/>
      <c r="K3" s="883" t="s">
        <v>504</v>
      </c>
      <c r="L3" s="883"/>
      <c r="M3" s="883"/>
      <c r="N3" s="883" t="s">
        <v>267</v>
      </c>
      <c r="O3" s="883"/>
      <c r="P3" s="883"/>
      <c r="Q3" s="883" t="s">
        <v>506</v>
      </c>
      <c r="R3" s="883"/>
      <c r="S3" s="883"/>
      <c r="T3" s="883" t="s">
        <v>226</v>
      </c>
      <c r="U3" s="883"/>
      <c r="V3" s="883"/>
      <c r="W3" s="883" t="s">
        <v>508</v>
      </c>
      <c r="X3" s="883"/>
      <c r="Y3" s="883"/>
      <c r="Z3" s="883" t="s">
        <v>707</v>
      </c>
      <c r="AA3" s="883"/>
      <c r="AB3" s="883"/>
      <c r="AC3" s="883" t="s">
        <v>716</v>
      </c>
      <c r="AD3" s="883"/>
      <c r="AE3" s="883"/>
    </row>
    <row r="4" spans="1:32" ht="15" customHeight="1">
      <c r="A4" s="485"/>
      <c r="B4" s="486" t="s">
        <v>70</v>
      </c>
      <c r="C4" s="486" t="s">
        <v>71</v>
      </c>
      <c r="D4" s="486" t="s">
        <v>72</v>
      </c>
      <c r="E4" s="486" t="s">
        <v>70</v>
      </c>
      <c r="F4" s="486" t="s">
        <v>71</v>
      </c>
      <c r="G4" s="486" t="s">
        <v>72</v>
      </c>
      <c r="H4" s="486" t="s">
        <v>70</v>
      </c>
      <c r="I4" s="486" t="s">
        <v>71</v>
      </c>
      <c r="J4" s="486" t="s">
        <v>72</v>
      </c>
      <c r="K4" s="487" t="s">
        <v>70</v>
      </c>
      <c r="L4" s="487" t="s">
        <v>71</v>
      </c>
      <c r="M4" s="487" t="s">
        <v>72</v>
      </c>
      <c r="N4" s="487" t="s">
        <v>70</v>
      </c>
      <c r="O4" s="487" t="s">
        <v>71</v>
      </c>
      <c r="P4" s="487" t="s">
        <v>72</v>
      </c>
      <c r="Q4" s="487" t="s">
        <v>70</v>
      </c>
      <c r="R4" s="487" t="s">
        <v>71</v>
      </c>
      <c r="S4" s="487" t="s">
        <v>72</v>
      </c>
      <c r="T4" s="486" t="s">
        <v>70</v>
      </c>
      <c r="U4" s="486" t="s">
        <v>71</v>
      </c>
      <c r="V4" s="486" t="s">
        <v>72</v>
      </c>
      <c r="W4" s="486" t="s">
        <v>70</v>
      </c>
      <c r="X4" s="486" t="s">
        <v>71</v>
      </c>
      <c r="Y4" s="486" t="s">
        <v>72</v>
      </c>
      <c r="Z4" s="486" t="s">
        <v>70</v>
      </c>
      <c r="AA4" s="486" t="s">
        <v>71</v>
      </c>
      <c r="AB4" s="486" t="s">
        <v>72</v>
      </c>
      <c r="AC4" s="486" t="s">
        <v>70</v>
      </c>
      <c r="AD4" s="486" t="s">
        <v>71</v>
      </c>
      <c r="AE4" s="486" t="s">
        <v>72</v>
      </c>
    </row>
    <row r="5" spans="1:32" s="480" customFormat="1" ht="15.95" customHeight="1">
      <c r="A5" s="894" t="s">
        <v>70</v>
      </c>
      <c r="B5" s="481">
        <v>410133</v>
      </c>
      <c r="C5" s="481">
        <v>321486</v>
      </c>
      <c r="D5" s="481">
        <v>88647</v>
      </c>
      <c r="E5" s="481">
        <v>425454</v>
      </c>
      <c r="F5" s="481">
        <v>324766</v>
      </c>
      <c r="G5" s="481">
        <v>100688</v>
      </c>
      <c r="H5" s="24">
        <v>453422</v>
      </c>
      <c r="I5" s="24">
        <v>336305</v>
      </c>
      <c r="J5" s="24">
        <v>117117</v>
      </c>
      <c r="K5" s="24">
        <v>479087</v>
      </c>
      <c r="L5" s="24">
        <v>352697</v>
      </c>
      <c r="M5" s="24">
        <v>126390</v>
      </c>
      <c r="N5" s="481">
        <v>482034</v>
      </c>
      <c r="O5" s="481">
        <v>353485</v>
      </c>
      <c r="P5" s="481">
        <v>128549</v>
      </c>
      <c r="Q5" s="481">
        <v>474108</v>
      </c>
      <c r="R5" s="481">
        <v>355221</v>
      </c>
      <c r="S5" s="481">
        <v>118887</v>
      </c>
      <c r="T5" s="22">
        <v>484565</v>
      </c>
      <c r="U5" s="22">
        <v>379753</v>
      </c>
      <c r="V5" s="22">
        <v>104812</v>
      </c>
      <c r="W5" s="22">
        <v>505716</v>
      </c>
      <c r="X5" s="22">
        <v>379784</v>
      </c>
      <c r="Y5" s="22">
        <v>125932</v>
      </c>
      <c r="Z5" s="480">
        <v>636468</v>
      </c>
      <c r="AA5" s="480">
        <v>444515</v>
      </c>
      <c r="AB5" s="480">
        <v>191953</v>
      </c>
      <c r="AC5" s="480">
        <v>724245</v>
      </c>
      <c r="AD5" s="480">
        <v>504707</v>
      </c>
      <c r="AE5" s="480">
        <v>219538</v>
      </c>
    </row>
    <row r="6" spans="1:32" s="483" customFormat="1" ht="15.95" customHeight="1">
      <c r="A6" s="894"/>
      <c r="B6" s="488">
        <v>100</v>
      </c>
      <c r="C6" s="488">
        <v>100</v>
      </c>
      <c r="D6" s="488">
        <v>100</v>
      </c>
      <c r="E6" s="488">
        <v>100</v>
      </c>
      <c r="F6" s="488">
        <v>100</v>
      </c>
      <c r="G6" s="488">
        <v>100</v>
      </c>
      <c r="H6" s="488">
        <v>100</v>
      </c>
      <c r="I6" s="488">
        <f>SUM(I7,I9,I11,I13,I15)/I5*100</f>
        <v>100</v>
      </c>
      <c r="J6" s="488">
        <v>100</v>
      </c>
      <c r="K6" s="488">
        <v>100</v>
      </c>
      <c r="L6" s="488">
        <v>100</v>
      </c>
      <c r="M6" s="488">
        <v>100</v>
      </c>
      <c r="N6" s="482">
        <v>100</v>
      </c>
      <c r="O6" s="482">
        <v>100</v>
      </c>
      <c r="P6" s="482">
        <v>100</v>
      </c>
      <c r="Q6" s="482">
        <v>100</v>
      </c>
      <c r="R6" s="482">
        <v>100</v>
      </c>
      <c r="S6" s="482">
        <v>100</v>
      </c>
      <c r="T6" s="488">
        <v>100</v>
      </c>
      <c r="U6" s="488">
        <v>100</v>
      </c>
      <c r="V6" s="488">
        <v>100</v>
      </c>
      <c r="W6" s="488">
        <v>100</v>
      </c>
      <c r="X6" s="488">
        <v>100</v>
      </c>
      <c r="Y6" s="488">
        <v>100</v>
      </c>
      <c r="Z6" s="483">
        <v>100</v>
      </c>
      <c r="AA6" s="483">
        <v>100</v>
      </c>
      <c r="AB6" s="483">
        <v>100</v>
      </c>
      <c r="AC6" s="483">
        <v>100</v>
      </c>
      <c r="AD6" s="483">
        <v>100</v>
      </c>
      <c r="AE6" s="483">
        <v>100</v>
      </c>
    </row>
    <row r="7" spans="1:32" s="480" customFormat="1" ht="15.95" customHeight="1">
      <c r="A7" s="895" t="s">
        <v>73</v>
      </c>
      <c r="B7" s="481">
        <v>88557</v>
      </c>
      <c r="C7" s="481">
        <v>56833</v>
      </c>
      <c r="D7" s="481">
        <v>31724</v>
      </c>
      <c r="E7" s="481">
        <v>94770</v>
      </c>
      <c r="F7" s="481">
        <v>59960</v>
      </c>
      <c r="G7" s="481">
        <v>34810</v>
      </c>
      <c r="H7" s="24">
        <v>101755</v>
      </c>
      <c r="I7" s="24">
        <v>62932</v>
      </c>
      <c r="J7" s="24">
        <v>38823</v>
      </c>
      <c r="K7" s="24">
        <v>103763</v>
      </c>
      <c r="L7" s="24">
        <v>64961</v>
      </c>
      <c r="M7" s="24">
        <v>38802</v>
      </c>
      <c r="N7" s="481">
        <v>104541</v>
      </c>
      <c r="O7" s="481">
        <v>63045</v>
      </c>
      <c r="P7" s="481">
        <v>41496</v>
      </c>
      <c r="Q7" s="481">
        <v>104432</v>
      </c>
      <c r="R7" s="481">
        <v>63383</v>
      </c>
      <c r="S7" s="481">
        <v>41049</v>
      </c>
      <c r="T7" s="24">
        <v>99577</v>
      </c>
      <c r="U7" s="24">
        <v>68676</v>
      </c>
      <c r="V7" s="24">
        <v>30901</v>
      </c>
      <c r="W7" s="24">
        <v>97142</v>
      </c>
      <c r="X7" s="24">
        <v>70372</v>
      </c>
      <c r="Y7" s="24">
        <v>26770</v>
      </c>
      <c r="Z7" s="480">
        <v>126444</v>
      </c>
      <c r="AA7" s="480">
        <v>81380</v>
      </c>
      <c r="AB7" s="480">
        <v>45064</v>
      </c>
      <c r="AC7" s="480">
        <v>148124</v>
      </c>
      <c r="AD7" s="480">
        <v>89340</v>
      </c>
      <c r="AE7" s="480">
        <v>58784</v>
      </c>
    </row>
    <row r="8" spans="1:32" s="483" customFormat="1">
      <c r="A8" s="894"/>
      <c r="B8" s="482">
        <v>21.592263972906352</v>
      </c>
      <c r="C8" s="482">
        <v>17.678219269268336</v>
      </c>
      <c r="D8" s="482">
        <v>35.786885060972168</v>
      </c>
      <c r="E8" s="482">
        <v>22.27502855772892</v>
      </c>
      <c r="F8" s="482">
        <v>18.462523786356947</v>
      </c>
      <c r="G8" s="482">
        <v>34.57214365167647</v>
      </c>
      <c r="H8" s="482">
        <v>22.441566575949114</v>
      </c>
      <c r="I8" s="482">
        <f>I7/I$5*100</f>
        <v>18.712775605477173</v>
      </c>
      <c r="J8" s="482">
        <v>33.148902379671611</v>
      </c>
      <c r="K8" s="482">
        <v>21.658487915556048</v>
      </c>
      <c r="L8" s="482">
        <v>18.418359101438345</v>
      </c>
      <c r="M8" s="482">
        <v>30.700213624495611</v>
      </c>
      <c r="N8" s="482">
        <v>21.687474327537064</v>
      </c>
      <c r="O8" s="482">
        <v>17.835268823288118</v>
      </c>
      <c r="P8" s="482">
        <v>32.280297785280318</v>
      </c>
      <c r="Q8" s="482">
        <v>22.027048689328169</v>
      </c>
      <c r="R8" s="482">
        <v>17.843258140706773</v>
      </c>
      <c r="S8" s="482">
        <v>34.52774483332913</v>
      </c>
      <c r="T8" s="482">
        <v>20.549771444491451</v>
      </c>
      <c r="U8" s="482">
        <v>18.084386430126951</v>
      </c>
      <c r="V8" s="482">
        <v>29.482311185742088</v>
      </c>
      <c r="W8" s="482">
        <v>19.208804941904152</v>
      </c>
      <c r="X8" s="482">
        <v>18.529479914898992</v>
      </c>
      <c r="Y8" s="482">
        <v>21.257504049804655</v>
      </c>
      <c r="Z8" s="482">
        <v>19.866513320386886</v>
      </c>
      <c r="AA8" s="482">
        <v>18.307593669504964</v>
      </c>
      <c r="AB8" s="482">
        <v>23.476580204529235</v>
      </c>
      <c r="AC8" s="482">
        <v>20.452195044494612</v>
      </c>
      <c r="AD8" s="482">
        <v>17.701359402584075</v>
      </c>
      <c r="AE8" s="482">
        <v>26.776230083174667</v>
      </c>
    </row>
    <row r="9" spans="1:32" s="480" customFormat="1" ht="15.95" customHeight="1">
      <c r="A9" s="896" t="s">
        <v>74</v>
      </c>
      <c r="B9" s="481">
        <v>104357</v>
      </c>
      <c r="C9" s="481">
        <v>89655</v>
      </c>
      <c r="D9" s="481">
        <v>14702</v>
      </c>
      <c r="E9" s="481">
        <v>105191</v>
      </c>
      <c r="F9" s="481">
        <v>87967</v>
      </c>
      <c r="G9" s="481">
        <v>17224</v>
      </c>
      <c r="H9" s="481">
        <v>108157</v>
      </c>
      <c r="I9" s="481">
        <v>87386</v>
      </c>
      <c r="J9" s="481">
        <v>20771</v>
      </c>
      <c r="K9" s="481">
        <v>111740</v>
      </c>
      <c r="L9" s="481">
        <v>89447</v>
      </c>
      <c r="M9" s="481">
        <v>22293</v>
      </c>
      <c r="N9" s="481">
        <v>109313</v>
      </c>
      <c r="O9" s="481">
        <v>83479</v>
      </c>
      <c r="P9" s="481">
        <v>25834</v>
      </c>
      <c r="Q9" s="481">
        <v>102055</v>
      </c>
      <c r="R9" s="481">
        <v>78714</v>
      </c>
      <c r="S9" s="481">
        <v>23341</v>
      </c>
      <c r="T9" s="481">
        <v>99232</v>
      </c>
      <c r="U9" s="481">
        <v>80245</v>
      </c>
      <c r="V9" s="481">
        <v>18987</v>
      </c>
      <c r="W9" s="24">
        <v>78669</v>
      </c>
      <c r="X9" s="24">
        <v>67418</v>
      </c>
      <c r="Y9" s="24">
        <v>11251</v>
      </c>
      <c r="Z9" s="480">
        <v>88305</v>
      </c>
      <c r="AA9" s="480">
        <v>70169</v>
      </c>
      <c r="AB9" s="480">
        <v>18136</v>
      </c>
      <c r="AC9" s="480">
        <v>90695</v>
      </c>
      <c r="AD9" s="480">
        <v>69577</v>
      </c>
      <c r="AE9" s="480">
        <v>21118</v>
      </c>
    </row>
    <row r="10" spans="1:32" s="483" customFormat="1" ht="15.95" customHeight="1">
      <c r="A10" s="896"/>
      <c r="B10" s="482">
        <v>25.444672825644364</v>
      </c>
      <c r="C10" s="482">
        <v>27.887684067113344</v>
      </c>
      <c r="D10" s="482">
        <v>16.5848816090787</v>
      </c>
      <c r="E10" s="482">
        <v>24.724412039844495</v>
      </c>
      <c r="F10" s="482">
        <v>27.086271346138453</v>
      </c>
      <c r="G10" s="482">
        <v>17.106308596853648</v>
      </c>
      <c r="H10" s="482">
        <v>23.853496301458684</v>
      </c>
      <c r="I10" s="482">
        <f>I9/I$5*100</f>
        <v>25.984151291238604</v>
      </c>
      <c r="J10" s="482">
        <v>17.735256196794658</v>
      </c>
      <c r="K10" s="482">
        <v>23.323529964286237</v>
      </c>
      <c r="L10" s="482">
        <v>25.360862156468585</v>
      </c>
      <c r="M10" s="482">
        <v>17.638262520769047</v>
      </c>
      <c r="N10" s="482">
        <v>22.677445989287062</v>
      </c>
      <c r="O10" s="482">
        <v>23.615995021005133</v>
      </c>
      <c r="P10" s="482">
        <v>20.096616854273467</v>
      </c>
      <c r="Q10" s="482">
        <v>21.52568613058628</v>
      </c>
      <c r="R10" s="482">
        <v>22.159162887329295</v>
      </c>
      <c r="S10" s="482">
        <v>19.632928747466082</v>
      </c>
      <c r="T10" s="482">
        <v>20.478573565981861</v>
      </c>
      <c r="U10" s="482">
        <v>21.130840309358977</v>
      </c>
      <c r="V10" s="482">
        <v>18.115292142121131</v>
      </c>
      <c r="W10" s="482">
        <v>15.55596421707045</v>
      </c>
      <c r="X10" s="482">
        <v>17.751669369957661</v>
      </c>
      <c r="Y10" s="482">
        <v>8.9341867039354561</v>
      </c>
      <c r="Z10" s="482">
        <v>13.874224627161148</v>
      </c>
      <c r="AA10" s="482">
        <v>15.785519048850997</v>
      </c>
      <c r="AB10" s="482">
        <v>9.4481461607789399</v>
      </c>
      <c r="AC10" s="482">
        <v>12.522696048988946</v>
      </c>
      <c r="AD10" s="482">
        <v>13.785622153051177</v>
      </c>
      <c r="AE10" s="482">
        <v>9.6192914210751663</v>
      </c>
    </row>
    <row r="11" spans="1:32" s="480" customFormat="1" ht="15.95" customHeight="1">
      <c r="A11" s="891" t="s">
        <v>75</v>
      </c>
      <c r="B11" s="481">
        <v>45080</v>
      </c>
      <c r="C11" s="481">
        <v>38341</v>
      </c>
      <c r="D11" s="481">
        <v>6739</v>
      </c>
      <c r="E11" s="481">
        <v>41060</v>
      </c>
      <c r="F11" s="481">
        <v>33889</v>
      </c>
      <c r="G11" s="481">
        <v>7171</v>
      </c>
      <c r="H11" s="481">
        <v>38601</v>
      </c>
      <c r="I11" s="481">
        <v>30981</v>
      </c>
      <c r="J11" s="481">
        <v>7620</v>
      </c>
      <c r="K11" s="481">
        <v>42820</v>
      </c>
      <c r="L11" s="481">
        <v>30446</v>
      </c>
      <c r="M11" s="481">
        <v>12374</v>
      </c>
      <c r="N11" s="481">
        <v>41268</v>
      </c>
      <c r="O11" s="481">
        <v>29147</v>
      </c>
      <c r="P11" s="481">
        <v>12121</v>
      </c>
      <c r="Q11" s="481">
        <v>38192</v>
      </c>
      <c r="R11" s="481">
        <v>27628</v>
      </c>
      <c r="S11" s="481">
        <v>10564</v>
      </c>
      <c r="T11" s="481">
        <v>35683</v>
      </c>
      <c r="U11" s="481">
        <v>25213</v>
      </c>
      <c r="V11" s="481">
        <v>10470</v>
      </c>
      <c r="W11" s="481">
        <v>30089</v>
      </c>
      <c r="X11" s="481">
        <v>18396</v>
      </c>
      <c r="Y11" s="481">
        <v>11693</v>
      </c>
      <c r="Z11" s="480">
        <v>31073</v>
      </c>
      <c r="AA11" s="480">
        <v>19242</v>
      </c>
      <c r="AB11" s="480">
        <v>11831</v>
      </c>
      <c r="AC11" s="480">
        <v>29950</v>
      </c>
      <c r="AD11" s="480">
        <v>19261</v>
      </c>
      <c r="AE11" s="480">
        <v>10689</v>
      </c>
    </row>
    <row r="12" spans="1:32" s="483" customFormat="1" ht="15.95" customHeight="1">
      <c r="A12" s="891"/>
      <c r="B12" s="482">
        <v>10.99155639755884</v>
      </c>
      <c r="C12" s="482">
        <v>11.926180300230802</v>
      </c>
      <c r="D12" s="482">
        <v>7.6020621115209766</v>
      </c>
      <c r="E12" s="482">
        <v>9.6508670737612068</v>
      </c>
      <c r="F12" s="482">
        <v>10.434897741758682</v>
      </c>
      <c r="G12" s="482">
        <v>7.1220006356268861</v>
      </c>
      <c r="H12" s="482">
        <v>8.5132613768189458</v>
      </c>
      <c r="I12" s="482">
        <f>I11/I$5*100</f>
        <v>9.2121734734838903</v>
      </c>
      <c r="J12" s="482">
        <v>6.5063141986218902</v>
      </c>
      <c r="K12" s="482">
        <v>8.9378338381129101</v>
      </c>
      <c r="L12" s="482">
        <v>8.6323388063975592</v>
      </c>
      <c r="M12" s="482">
        <v>9.7903315135691109</v>
      </c>
      <c r="N12" s="482">
        <v>8.5612218225270418</v>
      </c>
      <c r="O12" s="482">
        <v>8.2456115535312673</v>
      </c>
      <c r="P12" s="482">
        <v>9.4290892966884226</v>
      </c>
      <c r="Q12" s="482">
        <v>8.0555485248086942</v>
      </c>
      <c r="R12" s="482">
        <v>7.7776933233114036</v>
      </c>
      <c r="S12" s="482">
        <v>8.8857486520813875</v>
      </c>
      <c r="T12" s="482">
        <v>7.3639243445151843</v>
      </c>
      <c r="U12" s="482">
        <v>6.6393155551108221</v>
      </c>
      <c r="V12" s="482">
        <v>9.9893142006640456</v>
      </c>
      <c r="W12" s="482">
        <v>5.9497820911341543</v>
      </c>
      <c r="X12" s="482">
        <v>4.8438059528574131</v>
      </c>
      <c r="Y12" s="482">
        <v>9.285169774163835</v>
      </c>
      <c r="Z12" s="482">
        <v>4.8820993357089435</v>
      </c>
      <c r="AA12" s="482">
        <v>4.328762808904087</v>
      </c>
      <c r="AB12" s="482">
        <v>6.1634879371512818</v>
      </c>
      <c r="AC12" s="482">
        <v>4.1353409412560671</v>
      </c>
      <c r="AD12" s="482">
        <v>3.8162736003265261</v>
      </c>
      <c r="AE12" s="482">
        <v>4.8688609716768854</v>
      </c>
    </row>
    <row r="13" spans="1:32" s="480" customFormat="1" ht="15.95" customHeight="1">
      <c r="A13" s="891" t="s">
        <v>76</v>
      </c>
      <c r="B13" s="481">
        <v>122599</v>
      </c>
      <c r="C13" s="481">
        <v>100794</v>
      </c>
      <c r="D13" s="481">
        <v>21805</v>
      </c>
      <c r="E13" s="481">
        <v>130646</v>
      </c>
      <c r="F13" s="481">
        <v>104825</v>
      </c>
      <c r="G13" s="481">
        <v>25821</v>
      </c>
      <c r="H13" s="481">
        <v>137913</v>
      </c>
      <c r="I13" s="481">
        <v>109205</v>
      </c>
      <c r="J13" s="481">
        <v>28708</v>
      </c>
      <c r="K13" s="481">
        <v>151951</v>
      </c>
      <c r="L13" s="481">
        <v>120372</v>
      </c>
      <c r="M13" s="481">
        <v>31579</v>
      </c>
      <c r="N13" s="481">
        <v>156273</v>
      </c>
      <c r="O13" s="481">
        <v>126869</v>
      </c>
      <c r="P13" s="481">
        <v>29404</v>
      </c>
      <c r="Q13" s="481">
        <v>163427</v>
      </c>
      <c r="R13" s="481">
        <v>135800</v>
      </c>
      <c r="S13" s="481">
        <v>27627</v>
      </c>
      <c r="T13" s="481">
        <v>178628</v>
      </c>
      <c r="U13" s="481">
        <v>151420</v>
      </c>
      <c r="V13" s="481">
        <v>27208</v>
      </c>
      <c r="W13" s="481">
        <v>208489</v>
      </c>
      <c r="X13" s="481">
        <v>165319</v>
      </c>
      <c r="Y13" s="481">
        <v>43170</v>
      </c>
      <c r="Z13" s="480">
        <v>262781</v>
      </c>
      <c r="AA13" s="480">
        <v>194496</v>
      </c>
      <c r="AB13" s="480">
        <v>68285</v>
      </c>
      <c r="AC13" s="480">
        <v>303244</v>
      </c>
      <c r="AD13" s="480">
        <v>225345</v>
      </c>
      <c r="AE13" s="480">
        <v>77899</v>
      </c>
    </row>
    <row r="14" spans="1:32" s="483" customFormat="1" ht="15.95" customHeight="1">
      <c r="A14" s="891"/>
      <c r="B14" s="482">
        <v>29.892498287141002</v>
      </c>
      <c r="C14" s="482">
        <v>31.352531681006329</v>
      </c>
      <c r="D14" s="482">
        <v>24.597561113179239</v>
      </c>
      <c r="E14" s="482">
        <v>30.707432530896405</v>
      </c>
      <c r="F14" s="482">
        <v>32.277085655518128</v>
      </c>
      <c r="G14" s="482">
        <v>25.644565390116004</v>
      </c>
      <c r="H14" s="482">
        <v>30.41603627525793</v>
      </c>
      <c r="I14" s="482">
        <f>I13/I$5*100</f>
        <v>32.472012012904955</v>
      </c>
      <c r="J14" s="482">
        <v>24.512239896855281</v>
      </c>
      <c r="K14" s="482">
        <v>31.716786303948968</v>
      </c>
      <c r="L14" s="482">
        <v>34.129011587850194</v>
      </c>
      <c r="M14" s="482">
        <v>24.985362766041618</v>
      </c>
      <c r="N14" s="482">
        <v>32.419497379852871</v>
      </c>
      <c r="O14" s="482">
        <v>35.890914748857803</v>
      </c>
      <c r="P14" s="482">
        <v>22.873767979525319</v>
      </c>
      <c r="Q14" s="482">
        <v>34.47041602335333</v>
      </c>
      <c r="R14" s="482">
        <v>38.229721778836272</v>
      </c>
      <c r="S14" s="482">
        <v>23.238032753791416</v>
      </c>
      <c r="T14" s="482">
        <v>36.863578673655759</v>
      </c>
      <c r="U14" s="482">
        <v>39.873286056989677</v>
      </c>
      <c r="V14" s="482">
        <v>25.958859672556578</v>
      </c>
      <c r="W14" s="482">
        <v>41.226498667236157</v>
      </c>
      <c r="X14" s="482">
        <v>43.529743222463296</v>
      </c>
      <c r="Y14" s="482">
        <v>34.280405298097385</v>
      </c>
      <c r="Z14" s="482">
        <v>41.287386011551249</v>
      </c>
      <c r="AA14" s="482">
        <v>43.754653948685643</v>
      </c>
      <c r="AB14" s="482">
        <v>35.573812339478934</v>
      </c>
      <c r="AC14" s="482">
        <v>41.870361548923363</v>
      </c>
      <c r="AD14" s="482">
        <v>44.648677351413788</v>
      </c>
      <c r="AE14" s="482">
        <v>35.483150980695825</v>
      </c>
    </row>
    <row r="15" spans="1:32" s="480" customFormat="1" ht="15.95" customHeight="1">
      <c r="A15" s="894" t="s">
        <v>77</v>
      </c>
      <c r="B15" s="481">
        <v>49540</v>
      </c>
      <c r="C15" s="481">
        <v>35863</v>
      </c>
      <c r="D15" s="481">
        <v>13677</v>
      </c>
      <c r="E15" s="481">
        <v>53787</v>
      </c>
      <c r="F15" s="481">
        <v>38125</v>
      </c>
      <c r="G15" s="481">
        <v>15662</v>
      </c>
      <c r="H15" s="481">
        <v>66996</v>
      </c>
      <c r="I15" s="481">
        <v>45801</v>
      </c>
      <c r="J15" s="481">
        <v>21195</v>
      </c>
      <c r="K15" s="481">
        <v>68813</v>
      </c>
      <c r="L15" s="481">
        <v>47471</v>
      </c>
      <c r="M15" s="481">
        <v>21342</v>
      </c>
      <c r="N15" s="481">
        <v>70639</v>
      </c>
      <c r="O15" s="481">
        <v>50945</v>
      </c>
      <c r="P15" s="481">
        <v>19694</v>
      </c>
      <c r="Q15" s="481">
        <v>66002</v>
      </c>
      <c r="R15" s="481">
        <v>49696</v>
      </c>
      <c r="S15" s="481">
        <v>16306</v>
      </c>
      <c r="T15" s="481">
        <v>71445</v>
      </c>
      <c r="U15" s="481">
        <v>54199</v>
      </c>
      <c r="V15" s="481">
        <v>17246</v>
      </c>
      <c r="W15" s="481">
        <v>91327</v>
      </c>
      <c r="X15" s="481">
        <v>58279</v>
      </c>
      <c r="Y15" s="481">
        <v>33048</v>
      </c>
      <c r="Z15" s="480">
        <v>127865</v>
      </c>
      <c r="AA15" s="480">
        <v>79228</v>
      </c>
      <c r="AB15" s="480">
        <v>48637</v>
      </c>
      <c r="AC15" s="480">
        <v>152232</v>
      </c>
      <c r="AD15" s="480">
        <v>101184</v>
      </c>
      <c r="AE15" s="480">
        <v>51048</v>
      </c>
    </row>
    <row r="16" spans="1:32" s="483" customFormat="1" ht="15.95" customHeight="1" thickBot="1">
      <c r="A16" s="897"/>
      <c r="B16" s="482">
        <v>12.079008516749443</v>
      </c>
      <c r="C16" s="482">
        <v>11.155384682381191</v>
      </c>
      <c r="D16" s="482">
        <v>15.428610105248907</v>
      </c>
      <c r="E16" s="482">
        <v>12.64225979776897</v>
      </c>
      <c r="F16" s="482">
        <v>11.739221470227795</v>
      </c>
      <c r="G16" s="482">
        <v>15.554981725726998</v>
      </c>
      <c r="H16" s="482">
        <v>14.775639470515326</v>
      </c>
      <c r="I16" s="482">
        <f>I15/I$5*100</f>
        <v>13.618887616895378</v>
      </c>
      <c r="J16" s="482">
        <v>18.097287328056559</v>
      </c>
      <c r="K16" s="482">
        <v>14.363361978095837</v>
      </c>
      <c r="L16" s="482">
        <v>13.459428347845318</v>
      </c>
      <c r="M16" s="482">
        <v>16.885829575124614</v>
      </c>
      <c r="N16" s="482">
        <v>14.654360480795962</v>
      </c>
      <c r="O16" s="482">
        <v>14.412209853317679</v>
      </c>
      <c r="P16" s="482">
        <v>15.32022808423247</v>
      </c>
      <c r="Q16" s="482">
        <v>13.921300631923527</v>
      </c>
      <c r="R16" s="482">
        <v>13.990163869816255</v>
      </c>
      <c r="S16" s="482">
        <v>13.715545013331987</v>
      </c>
      <c r="T16" s="482">
        <v>14.744151971355752</v>
      </c>
      <c r="U16" s="482">
        <v>14.272171648413574</v>
      </c>
      <c r="V16" s="482">
        <v>16.454222798916156</v>
      </c>
      <c r="W16" s="482">
        <v>18.058950082655087</v>
      </c>
      <c r="X16" s="482">
        <v>15.345301539822637</v>
      </c>
      <c r="Y16" s="489">
        <v>26.242734173998667</v>
      </c>
      <c r="Z16" s="489">
        <v>20.089776705191777</v>
      </c>
      <c r="AA16" s="489">
        <v>17.823470524054304</v>
      </c>
      <c r="AB16" s="489">
        <v>25.33797335806161</v>
      </c>
      <c r="AC16" s="489">
        <v>21.019406416337013</v>
      </c>
      <c r="AD16" s="489">
        <v>20.048067492624433</v>
      </c>
      <c r="AE16" s="489">
        <v>23.252466543377455</v>
      </c>
    </row>
    <row r="17" spans="1:31" s="483" customFormat="1" ht="15.95" customHeight="1">
      <c r="A17" s="898" t="s">
        <v>78</v>
      </c>
      <c r="B17" s="898"/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</row>
    <row r="18" spans="1:31" ht="16.5">
      <c r="A18" s="490"/>
      <c r="B18" s="883" t="s">
        <v>82</v>
      </c>
      <c r="C18" s="883"/>
      <c r="D18" s="883"/>
      <c r="E18" s="885" t="s">
        <v>758</v>
      </c>
      <c r="F18" s="885"/>
      <c r="G18" s="885"/>
      <c r="H18" s="885" t="s">
        <v>503</v>
      </c>
      <c r="I18" s="885"/>
      <c r="J18" s="885"/>
      <c r="K18" s="885" t="s">
        <v>504</v>
      </c>
      <c r="L18" s="885"/>
      <c r="M18" s="885"/>
      <c r="N18" s="885" t="s">
        <v>505</v>
      </c>
      <c r="O18" s="885"/>
      <c r="P18" s="885"/>
      <c r="Q18" s="885" t="s">
        <v>506</v>
      </c>
      <c r="R18" s="885"/>
      <c r="S18" s="885"/>
      <c r="T18" s="885" t="s">
        <v>507</v>
      </c>
      <c r="U18" s="885"/>
      <c r="V18" s="885"/>
      <c r="W18" s="885" t="s">
        <v>508</v>
      </c>
      <c r="X18" s="885"/>
      <c r="Y18" s="885"/>
      <c r="Z18" s="885" t="s">
        <v>509</v>
      </c>
      <c r="AA18" s="885"/>
      <c r="AB18" s="885"/>
      <c r="AC18" s="885" t="s">
        <v>716</v>
      </c>
      <c r="AD18" s="885"/>
      <c r="AE18" s="885"/>
    </row>
    <row r="19" spans="1:31" ht="15.75">
      <c r="A19" s="491"/>
      <c r="B19" s="486" t="s">
        <v>70</v>
      </c>
      <c r="C19" s="486" t="s">
        <v>71</v>
      </c>
      <c r="D19" s="486" t="s">
        <v>72</v>
      </c>
      <c r="E19" s="486" t="s">
        <v>70</v>
      </c>
      <c r="F19" s="486" t="s">
        <v>71</v>
      </c>
      <c r="G19" s="486" t="s">
        <v>72</v>
      </c>
      <c r="H19" s="486" t="s">
        <v>70</v>
      </c>
      <c r="I19" s="486" t="s">
        <v>71</v>
      </c>
      <c r="J19" s="486" t="s">
        <v>72</v>
      </c>
      <c r="K19" s="486" t="s">
        <v>70</v>
      </c>
      <c r="L19" s="486" t="s">
        <v>71</v>
      </c>
      <c r="M19" s="486" t="s">
        <v>72</v>
      </c>
      <c r="N19" s="486" t="s">
        <v>70</v>
      </c>
      <c r="O19" s="486" t="s">
        <v>71</v>
      </c>
      <c r="P19" s="486" t="s">
        <v>72</v>
      </c>
      <c r="Q19" s="486" t="s">
        <v>70</v>
      </c>
      <c r="R19" s="486" t="s">
        <v>71</v>
      </c>
      <c r="S19" s="486" t="s">
        <v>72</v>
      </c>
      <c r="T19" s="486" t="s">
        <v>70</v>
      </c>
      <c r="U19" s="486" t="s">
        <v>71</v>
      </c>
      <c r="V19" s="486" t="s">
        <v>72</v>
      </c>
      <c r="W19" s="486" t="s">
        <v>70</v>
      </c>
      <c r="X19" s="486" t="s">
        <v>71</v>
      </c>
      <c r="Y19" s="486" t="s">
        <v>72</v>
      </c>
      <c r="Z19" s="486" t="s">
        <v>70</v>
      </c>
      <c r="AA19" s="486" t="s">
        <v>71</v>
      </c>
      <c r="AB19" s="486" t="s">
        <v>72</v>
      </c>
      <c r="AC19" s="486" t="s">
        <v>70</v>
      </c>
      <c r="AD19" s="486" t="s">
        <v>71</v>
      </c>
      <c r="AE19" s="486" t="s">
        <v>72</v>
      </c>
    </row>
    <row r="20" spans="1:31" s="480" customFormat="1" ht="15.95" customHeight="1">
      <c r="A20" s="894" t="s">
        <v>70</v>
      </c>
      <c r="B20" s="481">
        <v>511049</v>
      </c>
      <c r="C20" s="481">
        <v>403028</v>
      </c>
      <c r="D20" s="481">
        <v>108021</v>
      </c>
      <c r="E20" s="481">
        <v>529775</v>
      </c>
      <c r="F20" s="481">
        <v>409622</v>
      </c>
      <c r="G20" s="481">
        <v>120153</v>
      </c>
      <c r="H20" s="481">
        <v>558404</v>
      </c>
      <c r="I20" s="481">
        <v>421758</v>
      </c>
      <c r="J20" s="481">
        <v>136646</v>
      </c>
      <c r="K20" s="481">
        <v>584350</v>
      </c>
      <c r="L20" s="481">
        <v>439438</v>
      </c>
      <c r="M20" s="481">
        <v>144912</v>
      </c>
      <c r="N20" s="481">
        <v>594320</v>
      </c>
      <c r="O20" s="481">
        <v>446203</v>
      </c>
      <c r="P20" s="481">
        <v>148117</v>
      </c>
      <c r="Q20" s="481">
        <v>591304</v>
      </c>
      <c r="R20" s="481">
        <v>450788</v>
      </c>
      <c r="S20" s="481">
        <v>140516</v>
      </c>
      <c r="T20" s="481">
        <v>619134</v>
      </c>
      <c r="U20" s="481">
        <v>491830</v>
      </c>
      <c r="V20" s="481">
        <v>127304</v>
      </c>
      <c r="W20" s="481">
        <v>628135</v>
      </c>
      <c r="X20" s="481">
        <v>481590</v>
      </c>
      <c r="Y20" s="481">
        <v>146545</v>
      </c>
      <c r="Z20" s="481">
        <v>779852</v>
      </c>
      <c r="AA20" s="481">
        <v>560608</v>
      </c>
      <c r="AB20" s="481">
        <v>219244</v>
      </c>
      <c r="AC20" s="481">
        <v>869530</v>
      </c>
      <c r="AD20" s="481">
        <v>619632</v>
      </c>
      <c r="AE20" s="481">
        <v>249898</v>
      </c>
    </row>
    <row r="21" spans="1:31" s="483" customFormat="1" ht="15.95" customHeight="1">
      <c r="A21" s="894"/>
      <c r="B21" s="482">
        <f t="shared" ref="B21:J21" si="0">SUM(B22,B24,B26,B28,B30)/B20*100</f>
        <v>100</v>
      </c>
      <c r="C21" s="482">
        <f t="shared" si="0"/>
        <v>100</v>
      </c>
      <c r="D21" s="482">
        <f t="shared" si="0"/>
        <v>100</v>
      </c>
      <c r="E21" s="482">
        <f t="shared" si="0"/>
        <v>100</v>
      </c>
      <c r="F21" s="482">
        <f t="shared" si="0"/>
        <v>100</v>
      </c>
      <c r="G21" s="482">
        <f t="shared" si="0"/>
        <v>100</v>
      </c>
      <c r="H21" s="482">
        <f t="shared" si="0"/>
        <v>100</v>
      </c>
      <c r="I21" s="482">
        <f t="shared" si="0"/>
        <v>100</v>
      </c>
      <c r="J21" s="482">
        <f t="shared" si="0"/>
        <v>100</v>
      </c>
      <c r="K21" s="482">
        <v>100</v>
      </c>
      <c r="L21" s="482">
        <v>100</v>
      </c>
      <c r="M21" s="482">
        <v>100</v>
      </c>
      <c r="N21" s="482">
        <v>100</v>
      </c>
      <c r="O21" s="482">
        <v>100</v>
      </c>
      <c r="P21" s="482">
        <v>100</v>
      </c>
      <c r="Q21" s="482">
        <v>100</v>
      </c>
      <c r="R21" s="482">
        <v>100</v>
      </c>
      <c r="S21" s="482">
        <v>100</v>
      </c>
      <c r="T21" s="482">
        <v>100</v>
      </c>
      <c r="U21" s="482">
        <v>100</v>
      </c>
      <c r="V21" s="482">
        <v>100</v>
      </c>
      <c r="W21" s="482">
        <v>100</v>
      </c>
      <c r="X21" s="482">
        <v>100</v>
      </c>
      <c r="Y21" s="482">
        <v>100</v>
      </c>
      <c r="Z21" s="482">
        <v>100</v>
      </c>
      <c r="AA21" s="482">
        <v>100</v>
      </c>
      <c r="AB21" s="482">
        <v>100</v>
      </c>
      <c r="AC21" s="482">
        <v>100</v>
      </c>
      <c r="AD21" s="482">
        <v>100</v>
      </c>
      <c r="AE21" s="482">
        <v>100</v>
      </c>
    </row>
    <row r="22" spans="1:31" s="480" customFormat="1" ht="15.95" customHeight="1">
      <c r="A22" s="896" t="s">
        <v>79</v>
      </c>
      <c r="B22" s="481">
        <v>109491</v>
      </c>
      <c r="C22" s="481">
        <v>71326</v>
      </c>
      <c r="D22" s="481">
        <v>38165</v>
      </c>
      <c r="E22" s="481">
        <v>115645</v>
      </c>
      <c r="F22" s="481">
        <v>74867</v>
      </c>
      <c r="G22" s="481">
        <v>40778</v>
      </c>
      <c r="H22" s="481">
        <v>122889</v>
      </c>
      <c r="I22" s="481">
        <v>77979</v>
      </c>
      <c r="J22" s="481">
        <v>44910</v>
      </c>
      <c r="K22" s="481">
        <v>123514</v>
      </c>
      <c r="L22" s="481">
        <v>78748</v>
      </c>
      <c r="M22" s="481">
        <v>44766</v>
      </c>
      <c r="N22" s="481">
        <v>124855</v>
      </c>
      <c r="O22" s="481">
        <v>76025</v>
      </c>
      <c r="P22" s="481">
        <v>48830</v>
      </c>
      <c r="Q22" s="481">
        <v>126221</v>
      </c>
      <c r="R22" s="481">
        <v>76695</v>
      </c>
      <c r="S22" s="481">
        <v>49526</v>
      </c>
      <c r="T22" s="481">
        <v>123620</v>
      </c>
      <c r="U22" s="481">
        <v>85687</v>
      </c>
      <c r="V22" s="481">
        <v>37933</v>
      </c>
      <c r="W22" s="481">
        <v>121065</v>
      </c>
      <c r="X22" s="481">
        <v>87871</v>
      </c>
      <c r="Y22" s="481">
        <v>33194</v>
      </c>
      <c r="Z22" s="481">
        <v>156166</v>
      </c>
      <c r="AA22" s="481">
        <v>102681</v>
      </c>
      <c r="AB22" s="481">
        <v>53485</v>
      </c>
      <c r="AC22" s="481">
        <v>178457</v>
      </c>
      <c r="AD22" s="481">
        <v>111502</v>
      </c>
      <c r="AE22" s="481">
        <v>66955</v>
      </c>
    </row>
    <row r="23" spans="1:31" s="483" customFormat="1" ht="15.95" customHeight="1">
      <c r="A23" s="896"/>
      <c r="B23" s="482">
        <f t="shared" ref="B23:J23" si="1">B22/B$20*100</f>
        <v>21.424755747491925</v>
      </c>
      <c r="C23" s="482">
        <f t="shared" si="1"/>
        <v>17.697529700169714</v>
      </c>
      <c r="D23" s="482">
        <f t="shared" si="1"/>
        <v>35.331093028207476</v>
      </c>
      <c r="E23" s="482">
        <f t="shared" si="1"/>
        <v>21.829078382332124</v>
      </c>
      <c r="F23" s="482">
        <f t="shared" si="1"/>
        <v>18.277094491995058</v>
      </c>
      <c r="G23" s="482">
        <f t="shared" si="1"/>
        <v>33.938395212770381</v>
      </c>
      <c r="H23" s="482">
        <f t="shared" si="1"/>
        <v>22.007184762286801</v>
      </c>
      <c r="I23" s="482">
        <f t="shared" si="1"/>
        <v>18.489038737854411</v>
      </c>
      <c r="J23" s="482">
        <f t="shared" si="1"/>
        <v>32.865945582014845</v>
      </c>
      <c r="K23" s="482">
        <v>21.136989817746215</v>
      </c>
      <c r="L23" s="482">
        <v>17.920161661030679</v>
      </c>
      <c r="M23" s="482">
        <v>30.891851606492217</v>
      </c>
      <c r="N23" s="482">
        <v>21.008042805222775</v>
      </c>
      <c r="O23" s="482">
        <v>17.038209066277009</v>
      </c>
      <c r="P23" s="482">
        <v>32.967181349878807</v>
      </c>
      <c r="Q23" s="482">
        <v>21.34621108600652</v>
      </c>
      <c r="R23" s="482">
        <v>17.01354073311623</v>
      </c>
      <c r="S23" s="482">
        <v>35.245808306527373</v>
      </c>
      <c r="T23" s="482">
        <v>19.966598506946802</v>
      </c>
      <c r="U23" s="482">
        <v>17.422076733830796</v>
      </c>
      <c r="V23" s="482">
        <v>29.797178407591279</v>
      </c>
      <c r="W23" s="482">
        <v>19.273723005404889</v>
      </c>
      <c r="X23" s="482">
        <v>18.246018397391971</v>
      </c>
      <c r="Y23" s="482">
        <v>22.651062813470265</v>
      </c>
      <c r="Z23" s="482">
        <v>20.025081682165332</v>
      </c>
      <c r="AA23" s="482">
        <v>18.316006906786917</v>
      </c>
      <c r="AB23" s="482">
        <v>24.395194395285618</v>
      </c>
      <c r="AC23" s="482">
        <v>20.523386197140983</v>
      </c>
      <c r="AD23" s="482">
        <v>17.994874377049605</v>
      </c>
      <c r="AE23" s="482">
        <v>26.792931516058555</v>
      </c>
    </row>
    <row r="24" spans="1:31" s="480" customFormat="1" ht="15.95" customHeight="1">
      <c r="A24" s="896" t="s">
        <v>74</v>
      </c>
      <c r="B24" s="481">
        <v>109630</v>
      </c>
      <c r="C24" s="481">
        <v>94604</v>
      </c>
      <c r="D24" s="481">
        <v>15026</v>
      </c>
      <c r="E24" s="481">
        <v>110633</v>
      </c>
      <c r="F24" s="481">
        <v>93083</v>
      </c>
      <c r="G24" s="481">
        <v>17550</v>
      </c>
      <c r="H24" s="481">
        <v>112659</v>
      </c>
      <c r="I24" s="481">
        <v>91682</v>
      </c>
      <c r="J24" s="481">
        <v>20977</v>
      </c>
      <c r="K24" s="481">
        <v>115967</v>
      </c>
      <c r="L24" s="481">
        <v>93393</v>
      </c>
      <c r="M24" s="481">
        <v>22574</v>
      </c>
      <c r="N24" s="481">
        <v>113711</v>
      </c>
      <c r="O24" s="481">
        <v>87595</v>
      </c>
      <c r="P24" s="481">
        <v>26116</v>
      </c>
      <c r="Q24" s="481">
        <v>106342</v>
      </c>
      <c r="R24" s="481">
        <v>82688</v>
      </c>
      <c r="S24" s="481">
        <v>23654</v>
      </c>
      <c r="T24" s="481">
        <v>103887</v>
      </c>
      <c r="U24" s="481">
        <v>84676</v>
      </c>
      <c r="V24" s="481">
        <v>19211</v>
      </c>
      <c r="W24" s="481">
        <v>82459</v>
      </c>
      <c r="X24" s="481">
        <v>70877</v>
      </c>
      <c r="Y24" s="481">
        <v>11582</v>
      </c>
      <c r="Z24" s="481">
        <v>92273</v>
      </c>
      <c r="AA24" s="481">
        <v>73814</v>
      </c>
      <c r="AB24" s="481">
        <v>18459</v>
      </c>
      <c r="AC24" s="481">
        <v>94600</v>
      </c>
      <c r="AD24" s="481">
        <v>73120</v>
      </c>
      <c r="AE24" s="481">
        <v>21480</v>
      </c>
    </row>
    <row r="25" spans="1:31" s="483" customFormat="1" ht="15.95" customHeight="1">
      <c r="A25" s="896"/>
      <c r="B25" s="482">
        <f t="shared" ref="B25:J25" si="2">B24/B$20*100</f>
        <v>21.451954704930447</v>
      </c>
      <c r="C25" s="482">
        <f t="shared" si="2"/>
        <v>23.47330706551406</v>
      </c>
      <c r="D25" s="482">
        <f t="shared" si="2"/>
        <v>13.910258190537025</v>
      </c>
      <c r="E25" s="482">
        <f t="shared" si="2"/>
        <v>20.883016374876124</v>
      </c>
      <c r="F25" s="482">
        <f t="shared" si="2"/>
        <v>22.724121263018098</v>
      </c>
      <c r="G25" s="482">
        <f t="shared" si="2"/>
        <v>14.606376869491399</v>
      </c>
      <c r="H25" s="482">
        <f t="shared" si="2"/>
        <v>20.17517782823905</v>
      </c>
      <c r="I25" s="482">
        <f t="shared" si="2"/>
        <v>21.738058317803098</v>
      </c>
      <c r="J25" s="482">
        <f t="shared" si="2"/>
        <v>15.351345813269324</v>
      </c>
      <c r="K25" s="482">
        <v>19.845469324890903</v>
      </c>
      <c r="L25" s="482">
        <v>21.252827475093188</v>
      </c>
      <c r="M25" s="482">
        <v>15.577729932648779</v>
      </c>
      <c r="N25" s="482">
        <v>19.132958675461033</v>
      </c>
      <c r="O25" s="482">
        <v>19.631199252358229</v>
      </c>
      <c r="P25" s="482">
        <v>17.632007129498977</v>
      </c>
      <c r="Q25" s="482">
        <v>17.984319402540827</v>
      </c>
      <c r="R25" s="482">
        <v>18.342990496641438</v>
      </c>
      <c r="S25" s="482">
        <v>16.833670187024964</v>
      </c>
      <c r="T25" s="482">
        <v>16.77940478151741</v>
      </c>
      <c r="U25" s="482">
        <v>17.216517902527293</v>
      </c>
      <c r="V25" s="482">
        <v>15.090649154779111</v>
      </c>
      <c r="W25" s="482">
        <v>13.127591998535346</v>
      </c>
      <c r="X25" s="482">
        <v>14.717290641416971</v>
      </c>
      <c r="Y25" s="482">
        <v>7.9033743901190761</v>
      </c>
      <c r="Z25" s="482">
        <v>11.832116863199683</v>
      </c>
      <c r="AA25" s="482">
        <v>13.16677607169359</v>
      </c>
      <c r="AB25" s="482">
        <v>8.419386619474194</v>
      </c>
      <c r="AC25" s="482">
        <v>10.879440617345002</v>
      </c>
      <c r="AD25" s="482">
        <v>11.800552586051076</v>
      </c>
      <c r="AE25" s="482">
        <v>8.5955069668424713</v>
      </c>
    </row>
    <row r="26" spans="1:31" s="480" customFormat="1" ht="15.95" customHeight="1">
      <c r="A26" s="891" t="s">
        <v>75</v>
      </c>
      <c r="B26" s="481">
        <v>51427</v>
      </c>
      <c r="C26" s="481">
        <v>42956</v>
      </c>
      <c r="D26" s="481">
        <v>8471</v>
      </c>
      <c r="E26" s="481">
        <v>47743</v>
      </c>
      <c r="F26" s="481">
        <v>38528</v>
      </c>
      <c r="G26" s="481">
        <v>9215</v>
      </c>
      <c r="H26" s="481">
        <v>43482</v>
      </c>
      <c r="I26" s="481">
        <v>33991</v>
      </c>
      <c r="J26" s="481">
        <v>9491</v>
      </c>
      <c r="K26" s="481">
        <v>46818</v>
      </c>
      <c r="L26" s="481">
        <v>32596</v>
      </c>
      <c r="M26" s="481">
        <v>14222</v>
      </c>
      <c r="N26" s="481">
        <v>45972</v>
      </c>
      <c r="O26" s="481">
        <v>32392</v>
      </c>
      <c r="P26" s="481">
        <v>13580</v>
      </c>
      <c r="Q26" s="481">
        <v>42788</v>
      </c>
      <c r="R26" s="481">
        <v>30677</v>
      </c>
      <c r="S26" s="481">
        <v>12111</v>
      </c>
      <c r="T26" s="481">
        <v>40078</v>
      </c>
      <c r="U26" s="481">
        <v>27729</v>
      </c>
      <c r="V26" s="481">
        <v>12349</v>
      </c>
      <c r="W26" s="481">
        <v>34235</v>
      </c>
      <c r="X26" s="481">
        <v>20847</v>
      </c>
      <c r="Y26" s="481">
        <v>13388</v>
      </c>
      <c r="Z26" s="481">
        <v>36465</v>
      </c>
      <c r="AA26" s="481">
        <v>22489</v>
      </c>
      <c r="AB26" s="481">
        <v>13976</v>
      </c>
      <c r="AC26" s="481">
        <v>34592</v>
      </c>
      <c r="AD26" s="481">
        <v>22055</v>
      </c>
      <c r="AE26" s="481">
        <v>12537</v>
      </c>
    </row>
    <row r="27" spans="1:31" s="483" customFormat="1" ht="15.95" customHeight="1">
      <c r="A27" s="891"/>
      <c r="B27" s="482">
        <f t="shared" ref="B27:J27" si="3">B26/B$20*100</f>
        <v>10.063027224395313</v>
      </c>
      <c r="C27" s="482">
        <f t="shared" si="3"/>
        <v>10.658316543763709</v>
      </c>
      <c r="D27" s="482">
        <f t="shared" si="3"/>
        <v>7.8419936864128266</v>
      </c>
      <c r="E27" s="482">
        <f t="shared" si="3"/>
        <v>9.0119390307205887</v>
      </c>
      <c r="F27" s="482">
        <f t="shared" si="3"/>
        <v>9.4057448086284428</v>
      </c>
      <c r="G27" s="482">
        <f t="shared" si="3"/>
        <v>7.6693881967158539</v>
      </c>
      <c r="H27" s="482">
        <f t="shared" si="3"/>
        <v>7.7868353378557469</v>
      </c>
      <c r="I27" s="482">
        <f t="shared" si="3"/>
        <v>8.059361055391955</v>
      </c>
      <c r="J27" s="482">
        <f t="shared" si="3"/>
        <v>6.9456844693587811</v>
      </c>
      <c r="K27" s="482">
        <v>8.0119791221014811</v>
      </c>
      <c r="L27" s="482">
        <v>7.417656188131204</v>
      </c>
      <c r="M27" s="482">
        <v>9.8142320856795848</v>
      </c>
      <c r="N27" s="482">
        <v>7.735226813837663</v>
      </c>
      <c r="O27" s="482">
        <v>7.2594760680676735</v>
      </c>
      <c r="P27" s="482">
        <v>9.1684276619159171</v>
      </c>
      <c r="Q27" s="482">
        <v>7.2362101389471407</v>
      </c>
      <c r="R27" s="482">
        <v>6.8051944594798437</v>
      </c>
      <c r="S27" s="482">
        <v>8.6189473084915598</v>
      </c>
      <c r="T27" s="482">
        <v>6.4732351962579999</v>
      </c>
      <c r="U27" s="482">
        <v>5.6379236728137769</v>
      </c>
      <c r="V27" s="482">
        <v>9.7004021868912211</v>
      </c>
      <c r="W27" s="482">
        <v>5.4502614883743146</v>
      </c>
      <c r="X27" s="482">
        <v>4.3287858967171244</v>
      </c>
      <c r="Y27" s="482">
        <v>9.1357603466511996</v>
      </c>
      <c r="Z27" s="482">
        <v>4.6758872196262882</v>
      </c>
      <c r="AA27" s="482">
        <v>4.0115374736000913</v>
      </c>
      <c r="AB27" s="482">
        <v>6.3746328291766252</v>
      </c>
      <c r="AC27" s="482">
        <v>3.9782411187653097</v>
      </c>
      <c r="AD27" s="482">
        <v>3.5593707232680045</v>
      </c>
      <c r="AE27" s="482">
        <v>5.0168468735243978</v>
      </c>
    </row>
    <row r="28" spans="1:31" s="480" customFormat="1" ht="15.95" customHeight="1">
      <c r="A28" s="891" t="s">
        <v>76</v>
      </c>
      <c r="B28" s="481">
        <v>175650</v>
      </c>
      <c r="C28" s="481">
        <v>145888</v>
      </c>
      <c r="D28" s="481">
        <v>29762</v>
      </c>
      <c r="E28" s="481">
        <v>186278</v>
      </c>
      <c r="F28" s="481">
        <v>151983</v>
      </c>
      <c r="G28" s="481">
        <v>34295</v>
      </c>
      <c r="H28" s="481">
        <v>191924</v>
      </c>
      <c r="I28" s="24">
        <v>155163</v>
      </c>
      <c r="J28" s="24">
        <v>36761</v>
      </c>
      <c r="K28" s="481">
        <v>207037</v>
      </c>
      <c r="L28" s="481">
        <v>167705</v>
      </c>
      <c r="M28" s="481">
        <v>39332</v>
      </c>
      <c r="N28" s="481">
        <v>215273</v>
      </c>
      <c r="O28" s="481">
        <v>178476</v>
      </c>
      <c r="P28" s="481">
        <v>36797</v>
      </c>
      <c r="Q28" s="481">
        <v>225787</v>
      </c>
      <c r="R28" s="481">
        <v>190382</v>
      </c>
      <c r="S28" s="481">
        <v>35405</v>
      </c>
      <c r="T28" s="481">
        <v>247602</v>
      </c>
      <c r="U28" s="481">
        <v>211596</v>
      </c>
      <c r="V28" s="481">
        <v>36006</v>
      </c>
      <c r="W28" s="481">
        <v>275655</v>
      </c>
      <c r="X28" s="481">
        <v>223697</v>
      </c>
      <c r="Y28" s="481">
        <v>51958</v>
      </c>
      <c r="Z28" s="481">
        <v>339753</v>
      </c>
      <c r="AA28" s="481">
        <v>260907</v>
      </c>
      <c r="AB28" s="481">
        <v>78846</v>
      </c>
      <c r="AC28" s="480">
        <v>380804</v>
      </c>
      <c r="AD28" s="480">
        <v>289821</v>
      </c>
      <c r="AE28" s="480">
        <v>90983</v>
      </c>
    </row>
    <row r="29" spans="1:31" s="483" customFormat="1" ht="15.95" customHeight="1">
      <c r="A29" s="891"/>
      <c r="B29" s="482">
        <f t="shared" ref="B29:J29" si="4">B28/B$20*100</f>
        <v>34.370481108465142</v>
      </c>
      <c r="C29" s="482">
        <f t="shared" si="4"/>
        <v>36.197981281697551</v>
      </c>
      <c r="D29" s="482">
        <f t="shared" si="4"/>
        <v>27.55205006433934</v>
      </c>
      <c r="E29" s="482">
        <f t="shared" si="4"/>
        <v>35.161719597942522</v>
      </c>
      <c r="F29" s="482">
        <f t="shared" si="4"/>
        <v>37.103231760012889</v>
      </c>
      <c r="G29" s="482">
        <f t="shared" si="4"/>
        <v>28.542774629014673</v>
      </c>
      <c r="H29" s="482">
        <f t="shared" si="4"/>
        <v>34.370097635403759</v>
      </c>
      <c r="I29" s="482">
        <f t="shared" si="4"/>
        <v>36.789580754840451</v>
      </c>
      <c r="J29" s="482">
        <f t="shared" si="4"/>
        <v>26.90236084481068</v>
      </c>
      <c r="K29" s="482">
        <v>35.430307178916742</v>
      </c>
      <c r="L29" s="482">
        <v>38.163517947924397</v>
      </c>
      <c r="M29" s="482">
        <v>27.141989621287401</v>
      </c>
      <c r="N29" s="482">
        <v>36.221732400053838</v>
      </c>
      <c r="O29" s="482">
        <v>39.998834611152326</v>
      </c>
      <c r="P29" s="482">
        <v>24.843198282438884</v>
      </c>
      <c r="Q29" s="482">
        <v>38.184588637993315</v>
      </c>
      <c r="R29" s="482">
        <v>42.233156162098368</v>
      </c>
      <c r="S29" s="482">
        <v>25.196418913148683</v>
      </c>
      <c r="T29" s="482">
        <v>39.991665778329086</v>
      </c>
      <c r="U29" s="482">
        <v>43.022182461419597</v>
      </c>
      <c r="V29" s="482">
        <v>28.283478916609063</v>
      </c>
      <c r="W29" s="482">
        <v>43.884674472844218</v>
      </c>
      <c r="X29" s="482">
        <v>46.449677111235701</v>
      </c>
      <c r="Y29" s="482">
        <v>35.455320891193828</v>
      </c>
      <c r="Z29" s="482">
        <v>43.566343357457569</v>
      </c>
      <c r="AA29" s="482">
        <v>46.540006564301621</v>
      </c>
      <c r="AB29" s="482">
        <v>35.962671726478263</v>
      </c>
      <c r="AC29" s="482">
        <v>43.794233666463491</v>
      </c>
      <c r="AD29" s="482">
        <v>46.773084669610348</v>
      </c>
      <c r="AE29" s="482">
        <v>36.408054486230384</v>
      </c>
    </row>
    <row r="30" spans="1:31" s="480" customFormat="1" ht="15.95" customHeight="1">
      <c r="A30" s="894" t="s">
        <v>77</v>
      </c>
      <c r="B30" s="481">
        <v>64851</v>
      </c>
      <c r="C30" s="481">
        <v>48254</v>
      </c>
      <c r="D30" s="481">
        <v>16597</v>
      </c>
      <c r="E30" s="481">
        <v>69476</v>
      </c>
      <c r="F30" s="481">
        <v>51161</v>
      </c>
      <c r="G30" s="481">
        <v>18315</v>
      </c>
      <c r="H30" s="24">
        <v>87450</v>
      </c>
      <c r="I30" s="24">
        <v>62943</v>
      </c>
      <c r="J30" s="24">
        <v>24507</v>
      </c>
      <c r="K30" s="481">
        <v>91014</v>
      </c>
      <c r="L30" s="481">
        <v>66996</v>
      </c>
      <c r="M30" s="481">
        <v>24018</v>
      </c>
      <c r="N30" s="481">
        <v>94509</v>
      </c>
      <c r="O30" s="481">
        <v>71715</v>
      </c>
      <c r="P30" s="481">
        <v>22794</v>
      </c>
      <c r="Q30" s="481">
        <v>90166</v>
      </c>
      <c r="R30" s="481">
        <v>70346</v>
      </c>
      <c r="S30" s="481">
        <v>19820</v>
      </c>
      <c r="T30" s="481">
        <v>103947</v>
      </c>
      <c r="U30" s="481">
        <v>82142</v>
      </c>
      <c r="V30" s="481">
        <v>21805</v>
      </c>
      <c r="W30" s="481">
        <v>114721</v>
      </c>
      <c r="X30" s="481">
        <v>78298</v>
      </c>
      <c r="Y30" s="481">
        <v>36423</v>
      </c>
      <c r="Z30" s="481">
        <v>155195</v>
      </c>
      <c r="AA30" s="481">
        <v>100717</v>
      </c>
      <c r="AB30" s="481">
        <v>54478</v>
      </c>
      <c r="AC30" s="480">
        <v>181077</v>
      </c>
      <c r="AD30" s="480">
        <v>123134</v>
      </c>
      <c r="AE30" s="480">
        <v>57943</v>
      </c>
    </row>
    <row r="31" spans="1:31" s="483" customFormat="1" ht="15.95" customHeight="1">
      <c r="A31" s="894"/>
      <c r="B31" s="492">
        <f t="shared" ref="B31:J31" si="5">B30/B$20*100</f>
        <v>12.689781214717181</v>
      </c>
      <c r="C31" s="492">
        <f t="shared" si="5"/>
        <v>11.972865408854968</v>
      </c>
      <c r="D31" s="492">
        <f t="shared" si="5"/>
        <v>15.364605030503329</v>
      </c>
      <c r="E31" s="492">
        <f t="shared" si="5"/>
        <v>13.114246614128639</v>
      </c>
      <c r="F31" s="492">
        <f t="shared" si="5"/>
        <v>12.489807676345508</v>
      </c>
      <c r="G31" s="492">
        <f t="shared" si="5"/>
        <v>15.24306509200769</v>
      </c>
      <c r="H31" s="492">
        <f t="shared" si="5"/>
        <v>15.66070443621464</v>
      </c>
      <c r="I31" s="492">
        <f t="shared" si="5"/>
        <v>14.923961134110082</v>
      </c>
      <c r="J31" s="492">
        <f t="shared" si="5"/>
        <v>17.934663290546375</v>
      </c>
      <c r="K31" s="492">
        <v>15.575254556344657</v>
      </c>
      <c r="L31" s="492">
        <v>15.245836727820535</v>
      </c>
      <c r="M31" s="492">
        <v>16.574196753892018</v>
      </c>
      <c r="N31" s="492">
        <v>15.902039305424687</v>
      </c>
      <c r="O31" s="492">
        <v>16.072281002144763</v>
      </c>
      <c r="P31" s="492">
        <v>15.389185576267412</v>
      </c>
      <c r="Q31" s="492">
        <v>15.248670734512197</v>
      </c>
      <c r="R31" s="492">
        <v>15.605118148664118</v>
      </c>
      <c r="S31" s="492">
        <v>14.105155284807424</v>
      </c>
      <c r="T31" s="492">
        <v>16.789095736948706</v>
      </c>
      <c r="U31" s="492">
        <v>16.701299229408537</v>
      </c>
      <c r="V31" s="492">
        <v>17.128291334129329</v>
      </c>
      <c r="W31" s="492">
        <v>18.263749034841236</v>
      </c>
      <c r="X31" s="492">
        <v>16.258227953238233</v>
      </c>
      <c r="Y31" s="492">
        <v>24.854481558565627</v>
      </c>
      <c r="Z31" s="492">
        <v>19.900570877551125</v>
      </c>
      <c r="AA31" s="492">
        <v>17.965672983617786</v>
      </c>
      <c r="AB31" s="492">
        <v>24.848114429585301</v>
      </c>
      <c r="AC31" s="492">
        <v>20.824698400285211</v>
      </c>
      <c r="AD31" s="492">
        <v>19.872117644020967</v>
      </c>
      <c r="AE31" s="492">
        <v>23.186660157344196</v>
      </c>
    </row>
    <row r="32" spans="1:31">
      <c r="A32" s="899" t="s">
        <v>11</v>
      </c>
      <c r="B32" s="900"/>
      <c r="C32" s="900"/>
      <c r="D32" s="900"/>
      <c r="E32" s="900"/>
      <c r="F32" s="900"/>
      <c r="G32" s="900"/>
      <c r="H32" s="900"/>
      <c r="I32" s="900"/>
      <c r="J32" s="900"/>
      <c r="K32" s="901"/>
      <c r="L32" s="901"/>
      <c r="M32" s="901"/>
      <c r="N32" s="901"/>
      <c r="O32" s="901"/>
      <c r="P32" s="901"/>
      <c r="Q32" s="901"/>
      <c r="R32" s="901"/>
      <c r="S32" s="901"/>
    </row>
    <row r="33" spans="1:19">
      <c r="A33" s="902" t="s">
        <v>80</v>
      </c>
      <c r="B33" s="902"/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</row>
    <row r="35" spans="1:19"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</row>
    <row r="36" spans="1:19">
      <c r="P36" s="484" t="s">
        <v>81</v>
      </c>
    </row>
  </sheetData>
  <mergeCells count="37">
    <mergeCell ref="A26:A27"/>
    <mergeCell ref="A28:A29"/>
    <mergeCell ref="A30:A31"/>
    <mergeCell ref="A32:S32"/>
    <mergeCell ref="A33:S33"/>
    <mergeCell ref="A24:A25"/>
    <mergeCell ref="A13:A14"/>
    <mergeCell ref="A15:A16"/>
    <mergeCell ref="A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20:A21"/>
    <mergeCell ref="A22:A23"/>
    <mergeCell ref="A11:A12"/>
    <mergeCell ref="A1:AE1"/>
    <mergeCell ref="A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5:A6"/>
    <mergeCell ref="A7:A8"/>
    <mergeCell ref="A9:A10"/>
  </mergeCells>
  <phoneticPr fontId="2" type="noConversion"/>
  <hyperlinks>
    <hyperlink ref="AF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7"/>
  <sheetViews>
    <sheetView showGridLines="0" workbookViewId="0">
      <selection sqref="A1:J1"/>
    </sheetView>
  </sheetViews>
  <sheetFormatPr defaultColWidth="10.625" defaultRowHeight="16.5"/>
  <cols>
    <col min="1" max="1" width="12.25" customWidth="1"/>
    <col min="10" max="10" width="10.625" customWidth="1"/>
    <col min="11" max="11" width="12.625" bestFit="1" customWidth="1"/>
  </cols>
  <sheetData>
    <row r="1" spans="1:11" ht="36.950000000000003" customHeight="1">
      <c r="A1" s="872" t="s">
        <v>672</v>
      </c>
      <c r="B1" s="872"/>
      <c r="C1" s="872"/>
      <c r="D1" s="872"/>
      <c r="E1" s="872"/>
      <c r="F1" s="872"/>
      <c r="G1" s="872"/>
      <c r="H1" s="872"/>
      <c r="I1" s="872"/>
      <c r="J1" s="872"/>
      <c r="K1" s="595" t="s">
        <v>670</v>
      </c>
    </row>
    <row r="2" spans="1:11" ht="38.1" customHeight="1">
      <c r="A2" s="873"/>
      <c r="B2" s="903" t="s">
        <v>84</v>
      </c>
      <c r="C2" s="903"/>
      <c r="D2" s="903"/>
      <c r="E2" s="873" t="s">
        <v>85</v>
      </c>
      <c r="F2" s="873"/>
      <c r="G2" s="873"/>
      <c r="H2" s="873" t="s">
        <v>86</v>
      </c>
      <c r="I2" s="873"/>
      <c r="J2" s="873"/>
    </row>
    <row r="3" spans="1:11" ht="21" customHeight="1">
      <c r="A3" s="874"/>
      <c r="B3" s="78" t="s">
        <v>87</v>
      </c>
      <c r="C3" s="876" t="s">
        <v>88</v>
      </c>
      <c r="D3" s="876"/>
      <c r="E3" s="78" t="s">
        <v>89</v>
      </c>
      <c r="F3" s="876" t="s">
        <v>88</v>
      </c>
      <c r="G3" s="876"/>
      <c r="H3" s="78" t="s">
        <v>89</v>
      </c>
      <c r="I3" s="876" t="s">
        <v>88</v>
      </c>
      <c r="J3" s="876"/>
    </row>
    <row r="4" spans="1:11" ht="24" customHeight="1">
      <c r="A4" s="874"/>
      <c r="B4" s="79" t="s">
        <v>90</v>
      </c>
      <c r="C4" s="20" t="s">
        <v>91</v>
      </c>
      <c r="D4" s="20" t="s">
        <v>52</v>
      </c>
      <c r="E4" s="79" t="s">
        <v>90</v>
      </c>
      <c r="F4" s="20" t="s">
        <v>91</v>
      </c>
      <c r="G4" s="20" t="s">
        <v>52</v>
      </c>
      <c r="H4" s="79" t="s">
        <v>90</v>
      </c>
      <c r="I4" s="20" t="s">
        <v>91</v>
      </c>
      <c r="J4" s="20" t="s">
        <v>52</v>
      </c>
    </row>
    <row r="5" spans="1:11" ht="29.1" customHeight="1">
      <c r="A5" s="21" t="s">
        <v>721</v>
      </c>
      <c r="B5" s="24">
        <v>511049</v>
      </c>
      <c r="C5" s="24">
        <v>219119</v>
      </c>
      <c r="D5" s="23">
        <v>42.88</v>
      </c>
      <c r="E5" s="24">
        <v>403039</v>
      </c>
      <c r="F5" s="24">
        <v>165940</v>
      </c>
      <c r="G5" s="23">
        <v>41.17</v>
      </c>
      <c r="H5" s="24">
        <v>108010</v>
      </c>
      <c r="I5" s="24">
        <v>53179</v>
      </c>
      <c r="J5" s="23">
        <v>49.24</v>
      </c>
    </row>
    <row r="6" spans="1:11" ht="29.1" customHeight="1">
      <c r="A6" s="21" t="s">
        <v>722</v>
      </c>
      <c r="B6" s="24">
        <v>529775</v>
      </c>
      <c r="C6" s="24">
        <v>226276</v>
      </c>
      <c r="D6" s="23">
        <v>42.71</v>
      </c>
      <c r="E6" s="24">
        <v>409626</v>
      </c>
      <c r="F6" s="24">
        <v>167949</v>
      </c>
      <c r="G6" s="23">
        <v>41</v>
      </c>
      <c r="H6" s="24">
        <v>120149</v>
      </c>
      <c r="I6" s="24">
        <v>58327</v>
      </c>
      <c r="J6" s="23">
        <v>48.55</v>
      </c>
    </row>
    <row r="7" spans="1:11" ht="29.1" customHeight="1">
      <c r="A7" s="21" t="s">
        <v>191</v>
      </c>
      <c r="B7" s="24">
        <v>558404</v>
      </c>
      <c r="C7" s="24">
        <v>235548</v>
      </c>
      <c r="D7" s="23">
        <v>42.18</v>
      </c>
      <c r="E7" s="24">
        <v>421758</v>
      </c>
      <c r="F7" s="24">
        <v>169661</v>
      </c>
      <c r="G7" s="23">
        <v>40.229999999999997</v>
      </c>
      <c r="H7" s="24">
        <v>136646</v>
      </c>
      <c r="I7" s="24">
        <v>65887</v>
      </c>
      <c r="J7" s="23">
        <v>48.22</v>
      </c>
    </row>
    <row r="8" spans="1:11" ht="29.1" customHeight="1">
      <c r="A8" s="21" t="s">
        <v>94</v>
      </c>
      <c r="B8" s="24">
        <v>584350</v>
      </c>
      <c r="C8" s="24">
        <v>239481</v>
      </c>
      <c r="D8" s="23">
        <v>40.98</v>
      </c>
      <c r="E8" s="24">
        <v>439438</v>
      </c>
      <c r="F8" s="24">
        <v>172141</v>
      </c>
      <c r="G8" s="23">
        <v>39.17</v>
      </c>
      <c r="H8" s="24">
        <v>144912</v>
      </c>
      <c r="I8" s="24">
        <v>67340</v>
      </c>
      <c r="J8" s="23">
        <v>46.47</v>
      </c>
    </row>
    <row r="9" spans="1:11" ht="29.1" customHeight="1">
      <c r="A9" s="21" t="s">
        <v>25</v>
      </c>
      <c r="B9" s="24">
        <v>594320</v>
      </c>
      <c r="C9" s="24">
        <v>238566</v>
      </c>
      <c r="D9" s="23">
        <v>40.14</v>
      </c>
      <c r="E9" s="24">
        <v>446203</v>
      </c>
      <c r="F9" s="24">
        <v>163620</v>
      </c>
      <c r="G9" s="23">
        <v>36.67</v>
      </c>
      <c r="H9" s="24">
        <v>148117</v>
      </c>
      <c r="I9" s="24">
        <v>74946</v>
      </c>
      <c r="J9" s="23">
        <v>50.6</v>
      </c>
    </row>
    <row r="10" spans="1:11" ht="29.1" customHeight="1">
      <c r="A10" s="21" t="s">
        <v>26</v>
      </c>
      <c r="B10" s="24">
        <v>591304</v>
      </c>
      <c r="C10" s="24">
        <v>232563</v>
      </c>
      <c r="D10" s="23">
        <v>39.33</v>
      </c>
      <c r="E10" s="24">
        <v>450788</v>
      </c>
      <c r="F10" s="24">
        <v>159383</v>
      </c>
      <c r="G10" s="23">
        <v>35.36</v>
      </c>
      <c r="H10" s="24">
        <v>140516</v>
      </c>
      <c r="I10" s="24">
        <v>73180</v>
      </c>
      <c r="J10" s="23">
        <v>52.08</v>
      </c>
    </row>
    <row r="11" spans="1:11" ht="29.1" customHeight="1">
      <c r="A11" s="21" t="s">
        <v>27</v>
      </c>
      <c r="B11" s="24">
        <v>619134</v>
      </c>
      <c r="C11" s="24">
        <v>227507</v>
      </c>
      <c r="D11" s="23">
        <v>36.75</v>
      </c>
      <c r="E11" s="24">
        <v>491830</v>
      </c>
      <c r="F11" s="24">
        <v>170363</v>
      </c>
      <c r="G11" s="23">
        <v>34.64</v>
      </c>
      <c r="H11" s="24">
        <v>127304</v>
      </c>
      <c r="I11" s="24">
        <v>57144</v>
      </c>
      <c r="J11" s="23">
        <v>44.89</v>
      </c>
    </row>
    <row r="12" spans="1:11" ht="29.1" customHeight="1">
      <c r="A12" s="21" t="s">
        <v>28</v>
      </c>
      <c r="B12" s="24">
        <v>628135</v>
      </c>
      <c r="C12" s="24">
        <v>203524</v>
      </c>
      <c r="D12" s="23">
        <v>32.4</v>
      </c>
      <c r="E12" s="24">
        <v>481590</v>
      </c>
      <c r="F12" s="24">
        <v>158748</v>
      </c>
      <c r="G12" s="23">
        <v>32.96</v>
      </c>
      <c r="H12" s="24">
        <v>146545</v>
      </c>
      <c r="I12" s="24">
        <v>44776</v>
      </c>
      <c r="J12" s="23">
        <v>30.55</v>
      </c>
    </row>
    <row r="13" spans="1:11" ht="29.1" customHeight="1">
      <c r="A13" s="21" t="s">
        <v>711</v>
      </c>
      <c r="B13" s="24">
        <v>779852</v>
      </c>
      <c r="C13" s="24">
        <v>248439</v>
      </c>
      <c r="D13" s="23">
        <v>31.86</v>
      </c>
      <c r="E13" s="24">
        <v>560608</v>
      </c>
      <c r="F13" s="24">
        <v>176495</v>
      </c>
      <c r="G13" s="23">
        <v>31.48</v>
      </c>
      <c r="H13" s="24">
        <v>219244</v>
      </c>
      <c r="I13" s="24">
        <v>71944</v>
      </c>
      <c r="J13" s="23">
        <v>32.81</v>
      </c>
    </row>
    <row r="14" spans="1:11" ht="29.1" customHeight="1">
      <c r="A14" s="25" t="s">
        <v>712</v>
      </c>
      <c r="B14" s="26">
        <v>869530</v>
      </c>
      <c r="C14" s="26">
        <v>273057</v>
      </c>
      <c r="D14" s="27">
        <v>31.4</v>
      </c>
      <c r="E14" s="26">
        <v>619632</v>
      </c>
      <c r="F14" s="26">
        <v>184622</v>
      </c>
      <c r="G14" s="27">
        <v>29.8</v>
      </c>
      <c r="H14" s="26">
        <v>249898</v>
      </c>
      <c r="I14" s="26">
        <v>88435</v>
      </c>
      <c r="J14" s="27">
        <v>35.39</v>
      </c>
    </row>
    <row r="15" spans="1:11" s="29" customFormat="1" ht="14.25">
      <c r="A15" s="28" t="s">
        <v>11</v>
      </c>
    </row>
    <row r="16" spans="1:11" s="29" customFormat="1" ht="14.25">
      <c r="A16" s="29" t="s">
        <v>92</v>
      </c>
    </row>
    <row r="17" spans="1:1" s="29" customFormat="1" ht="14.25">
      <c r="A17" s="29" t="s">
        <v>93</v>
      </c>
    </row>
  </sheetData>
  <mergeCells count="8">
    <mergeCell ref="A1:J1"/>
    <mergeCell ref="A2:A4"/>
    <mergeCell ref="B2:D2"/>
    <mergeCell ref="E2:G2"/>
    <mergeCell ref="H2:J2"/>
    <mergeCell ref="C3:D3"/>
    <mergeCell ref="F3:G3"/>
    <mergeCell ref="I3:J3"/>
  </mergeCells>
  <phoneticPr fontId="6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53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S1"/>
    </sheetView>
  </sheetViews>
  <sheetFormatPr defaultColWidth="10.5" defaultRowHeight="16.5"/>
  <cols>
    <col min="1" max="1" width="31" bestFit="1" customWidth="1"/>
    <col min="2" max="71" width="10.5" customWidth="1"/>
    <col min="72" max="72" width="13.25" bestFit="1" customWidth="1"/>
  </cols>
  <sheetData>
    <row r="1" spans="1:72" ht="30" customHeight="1">
      <c r="A1" s="890" t="s">
        <v>673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2"/>
      <c r="AG1" s="892"/>
      <c r="AH1" s="892"/>
      <c r="AI1" s="892"/>
      <c r="AJ1" s="892"/>
      <c r="AK1" s="892"/>
      <c r="AL1" s="892"/>
      <c r="AM1" s="892"/>
      <c r="AN1" s="892"/>
      <c r="AO1" s="892"/>
      <c r="AP1" s="892"/>
      <c r="AQ1" s="892"/>
      <c r="AR1" s="892"/>
      <c r="AS1" s="892"/>
      <c r="AT1" s="892"/>
      <c r="AU1" s="892"/>
      <c r="AV1" s="892"/>
      <c r="AW1" s="892"/>
      <c r="AX1" s="892"/>
      <c r="AY1" s="892"/>
      <c r="AZ1" s="892"/>
      <c r="BA1" s="892"/>
      <c r="BB1" s="892"/>
      <c r="BC1" s="892"/>
      <c r="BD1" s="892"/>
      <c r="BE1" s="892"/>
      <c r="BF1" s="892"/>
      <c r="BG1" s="892"/>
      <c r="BH1" s="892"/>
      <c r="BI1" s="892"/>
      <c r="BJ1" s="892"/>
      <c r="BK1" s="892"/>
      <c r="BL1" s="892"/>
      <c r="BM1" s="892"/>
      <c r="BN1" s="892"/>
      <c r="BO1" s="892"/>
      <c r="BP1" s="892"/>
      <c r="BQ1" s="892"/>
      <c r="BR1" s="892"/>
      <c r="BS1" s="892"/>
      <c r="BT1" s="595" t="s">
        <v>670</v>
      </c>
    </row>
    <row r="2" spans="1:72" ht="20.100000000000001" customHeight="1">
      <c r="A2" s="873"/>
      <c r="B2" s="883" t="s">
        <v>630</v>
      </c>
      <c r="C2" s="883"/>
      <c r="D2" s="883"/>
      <c r="E2" s="883"/>
      <c r="F2" s="883"/>
      <c r="G2" s="883"/>
      <c r="H2" s="883"/>
      <c r="I2" s="883" t="s">
        <v>629</v>
      </c>
      <c r="J2" s="883"/>
      <c r="K2" s="883"/>
      <c r="L2" s="883"/>
      <c r="M2" s="883"/>
      <c r="N2" s="883"/>
      <c r="O2" s="883"/>
      <c r="P2" s="883" t="s">
        <v>191</v>
      </c>
      <c r="Q2" s="883"/>
      <c r="R2" s="883"/>
      <c r="S2" s="883"/>
      <c r="T2" s="883"/>
      <c r="U2" s="883"/>
      <c r="V2" s="883"/>
      <c r="W2" s="883" t="s">
        <v>94</v>
      </c>
      <c r="X2" s="883"/>
      <c r="Y2" s="883"/>
      <c r="Z2" s="883"/>
      <c r="AA2" s="883"/>
      <c r="AB2" s="883"/>
      <c r="AC2" s="883"/>
      <c r="AD2" s="883" t="s">
        <v>25</v>
      </c>
      <c r="AE2" s="883"/>
      <c r="AF2" s="883"/>
      <c r="AG2" s="883"/>
      <c r="AH2" s="883"/>
      <c r="AI2" s="883"/>
      <c r="AJ2" s="883"/>
      <c r="AK2" s="883" t="s">
        <v>26</v>
      </c>
      <c r="AL2" s="883"/>
      <c r="AM2" s="883"/>
      <c r="AN2" s="883"/>
      <c r="AO2" s="883"/>
      <c r="AP2" s="883"/>
      <c r="AQ2" s="883"/>
      <c r="AR2" s="883" t="s">
        <v>27</v>
      </c>
      <c r="AS2" s="883"/>
      <c r="AT2" s="883"/>
      <c r="AU2" s="883"/>
      <c r="AV2" s="883"/>
      <c r="AW2" s="883"/>
      <c r="AX2" s="883"/>
      <c r="AY2" s="883" t="s">
        <v>28</v>
      </c>
      <c r="AZ2" s="883"/>
      <c r="BA2" s="883"/>
      <c r="BB2" s="883"/>
      <c r="BC2" s="883"/>
      <c r="BD2" s="883"/>
      <c r="BE2" s="883"/>
      <c r="BF2" s="883" t="s">
        <v>711</v>
      </c>
      <c r="BG2" s="883"/>
      <c r="BH2" s="883"/>
      <c r="BI2" s="883"/>
      <c r="BJ2" s="883"/>
      <c r="BK2" s="883"/>
      <c r="BL2" s="883"/>
      <c r="BM2" s="883" t="s">
        <v>712</v>
      </c>
      <c r="BN2" s="883"/>
      <c r="BO2" s="883"/>
      <c r="BP2" s="883"/>
      <c r="BQ2" s="883"/>
      <c r="BR2" s="883"/>
      <c r="BS2" s="883"/>
    </row>
    <row r="3" spans="1:72" ht="20.100000000000001" customHeight="1">
      <c r="A3" s="874"/>
      <c r="B3" s="904" t="s">
        <v>95</v>
      </c>
      <c r="C3" s="904"/>
      <c r="D3" s="904"/>
      <c r="E3" s="875" t="s">
        <v>96</v>
      </c>
      <c r="F3" s="875"/>
      <c r="G3" s="875"/>
      <c r="H3" s="493" t="s">
        <v>97</v>
      </c>
      <c r="I3" s="904" t="s">
        <v>95</v>
      </c>
      <c r="J3" s="904"/>
      <c r="K3" s="904"/>
      <c r="L3" s="875" t="s">
        <v>96</v>
      </c>
      <c r="M3" s="875"/>
      <c r="N3" s="875"/>
      <c r="O3" s="493" t="s">
        <v>97</v>
      </c>
      <c r="P3" s="904" t="s">
        <v>95</v>
      </c>
      <c r="Q3" s="904"/>
      <c r="R3" s="904"/>
      <c r="S3" s="875" t="s">
        <v>96</v>
      </c>
      <c r="T3" s="875"/>
      <c r="U3" s="875"/>
      <c r="V3" s="493" t="s">
        <v>97</v>
      </c>
      <c r="W3" s="904" t="s">
        <v>95</v>
      </c>
      <c r="X3" s="904"/>
      <c r="Y3" s="904"/>
      <c r="Z3" s="875" t="s">
        <v>96</v>
      </c>
      <c r="AA3" s="875"/>
      <c r="AB3" s="875"/>
      <c r="AC3" s="493" t="s">
        <v>97</v>
      </c>
      <c r="AD3" s="904" t="s">
        <v>95</v>
      </c>
      <c r="AE3" s="904"/>
      <c r="AF3" s="904"/>
      <c r="AG3" s="875" t="s">
        <v>96</v>
      </c>
      <c r="AH3" s="875"/>
      <c r="AI3" s="875"/>
      <c r="AJ3" s="493" t="s">
        <v>97</v>
      </c>
      <c r="AK3" s="904" t="s">
        <v>95</v>
      </c>
      <c r="AL3" s="904"/>
      <c r="AM3" s="904"/>
      <c r="AN3" s="875" t="s">
        <v>96</v>
      </c>
      <c r="AO3" s="875"/>
      <c r="AP3" s="875"/>
      <c r="AQ3" s="493" t="s">
        <v>97</v>
      </c>
      <c r="AR3" s="904" t="s">
        <v>95</v>
      </c>
      <c r="AS3" s="904"/>
      <c r="AT3" s="904"/>
      <c r="AU3" s="875" t="s">
        <v>96</v>
      </c>
      <c r="AV3" s="875"/>
      <c r="AW3" s="875"/>
      <c r="AX3" s="493" t="s">
        <v>97</v>
      </c>
      <c r="AY3" s="904" t="s">
        <v>95</v>
      </c>
      <c r="AZ3" s="904"/>
      <c r="BA3" s="904"/>
      <c r="BB3" s="875" t="s">
        <v>96</v>
      </c>
      <c r="BC3" s="875"/>
      <c r="BD3" s="875"/>
      <c r="BE3" s="493" t="s">
        <v>97</v>
      </c>
      <c r="BF3" s="904" t="s">
        <v>95</v>
      </c>
      <c r="BG3" s="904"/>
      <c r="BH3" s="904"/>
      <c r="BI3" s="875" t="s">
        <v>96</v>
      </c>
      <c r="BJ3" s="875"/>
      <c r="BK3" s="875"/>
      <c r="BL3" s="493" t="s">
        <v>97</v>
      </c>
      <c r="BM3" s="904" t="s">
        <v>95</v>
      </c>
      <c r="BN3" s="904"/>
      <c r="BO3" s="904"/>
      <c r="BP3" s="875" t="s">
        <v>96</v>
      </c>
      <c r="BQ3" s="875"/>
      <c r="BR3" s="875"/>
      <c r="BS3" s="493" t="s">
        <v>97</v>
      </c>
    </row>
    <row r="4" spans="1:72" ht="20.100000000000001" customHeight="1">
      <c r="A4" s="874"/>
      <c r="B4" s="494" t="s">
        <v>87</v>
      </c>
      <c r="C4" s="494" t="s">
        <v>627</v>
      </c>
      <c r="D4" s="494" t="s">
        <v>628</v>
      </c>
      <c r="E4" s="494" t="s">
        <v>89</v>
      </c>
      <c r="F4" s="495" t="s">
        <v>98</v>
      </c>
      <c r="G4" s="495" t="s">
        <v>99</v>
      </c>
      <c r="H4" s="495" t="s">
        <v>100</v>
      </c>
      <c r="I4" s="494" t="s">
        <v>87</v>
      </c>
      <c r="J4" s="494" t="s">
        <v>627</v>
      </c>
      <c r="K4" s="494" t="s">
        <v>628</v>
      </c>
      <c r="L4" s="494" t="s">
        <v>89</v>
      </c>
      <c r="M4" s="495" t="s">
        <v>98</v>
      </c>
      <c r="N4" s="495" t="s">
        <v>99</v>
      </c>
      <c r="O4" s="495" t="s">
        <v>100</v>
      </c>
      <c r="P4" s="494" t="s">
        <v>87</v>
      </c>
      <c r="Q4" s="494" t="s">
        <v>627</v>
      </c>
      <c r="R4" s="494" t="s">
        <v>628</v>
      </c>
      <c r="S4" s="494" t="s">
        <v>89</v>
      </c>
      <c r="T4" s="495" t="s">
        <v>98</v>
      </c>
      <c r="U4" s="495" t="s">
        <v>99</v>
      </c>
      <c r="V4" s="495" t="s">
        <v>100</v>
      </c>
      <c r="W4" s="494" t="s">
        <v>87</v>
      </c>
      <c r="X4" s="494" t="s">
        <v>627</v>
      </c>
      <c r="Y4" s="494" t="s">
        <v>628</v>
      </c>
      <c r="Z4" s="494" t="s">
        <v>89</v>
      </c>
      <c r="AA4" s="495" t="s">
        <v>98</v>
      </c>
      <c r="AB4" s="495" t="s">
        <v>99</v>
      </c>
      <c r="AC4" s="495" t="s">
        <v>100</v>
      </c>
      <c r="AD4" s="494" t="s">
        <v>87</v>
      </c>
      <c r="AE4" s="494" t="s">
        <v>627</v>
      </c>
      <c r="AF4" s="494" t="s">
        <v>628</v>
      </c>
      <c r="AG4" s="494" t="s">
        <v>89</v>
      </c>
      <c r="AH4" s="495" t="s">
        <v>98</v>
      </c>
      <c r="AI4" s="495" t="s">
        <v>99</v>
      </c>
      <c r="AJ4" s="495" t="s">
        <v>100</v>
      </c>
      <c r="AK4" s="494" t="s">
        <v>87</v>
      </c>
      <c r="AL4" s="495" t="s">
        <v>98</v>
      </c>
      <c r="AM4" s="495" t="s">
        <v>99</v>
      </c>
      <c r="AN4" s="494" t="s">
        <v>89</v>
      </c>
      <c r="AO4" s="495" t="s">
        <v>98</v>
      </c>
      <c r="AP4" s="495" t="s">
        <v>99</v>
      </c>
      <c r="AQ4" s="495" t="s">
        <v>100</v>
      </c>
      <c r="AR4" s="494" t="s">
        <v>87</v>
      </c>
      <c r="AS4" s="495" t="s">
        <v>98</v>
      </c>
      <c r="AT4" s="495" t="s">
        <v>99</v>
      </c>
      <c r="AU4" s="494" t="s">
        <v>89</v>
      </c>
      <c r="AV4" s="495" t="s">
        <v>98</v>
      </c>
      <c r="AW4" s="495" t="s">
        <v>99</v>
      </c>
      <c r="AX4" s="495" t="s">
        <v>100</v>
      </c>
      <c r="AY4" s="494" t="s">
        <v>87</v>
      </c>
      <c r="AZ4" s="495" t="s">
        <v>98</v>
      </c>
      <c r="BA4" s="495" t="s">
        <v>99</v>
      </c>
      <c r="BB4" s="494" t="s">
        <v>89</v>
      </c>
      <c r="BC4" s="495" t="s">
        <v>98</v>
      </c>
      <c r="BD4" s="495" t="s">
        <v>99</v>
      </c>
      <c r="BE4" s="495" t="s">
        <v>100</v>
      </c>
      <c r="BF4" s="494" t="s">
        <v>87</v>
      </c>
      <c r="BG4" s="495" t="s">
        <v>98</v>
      </c>
      <c r="BH4" s="495" t="s">
        <v>99</v>
      </c>
      <c r="BI4" s="494" t="s">
        <v>89</v>
      </c>
      <c r="BJ4" s="495" t="s">
        <v>98</v>
      </c>
      <c r="BK4" s="495" t="s">
        <v>99</v>
      </c>
      <c r="BL4" s="495" t="s">
        <v>100</v>
      </c>
      <c r="BM4" s="494" t="s">
        <v>87</v>
      </c>
      <c r="BN4" s="495" t="s">
        <v>98</v>
      </c>
      <c r="BO4" s="495" t="s">
        <v>99</v>
      </c>
      <c r="BP4" s="494" t="s">
        <v>89</v>
      </c>
      <c r="BQ4" s="495" t="s">
        <v>98</v>
      </c>
      <c r="BR4" s="495" t="s">
        <v>99</v>
      </c>
      <c r="BS4" s="495" t="s">
        <v>100</v>
      </c>
    </row>
    <row r="5" spans="1:72" ht="20.100000000000001" customHeight="1">
      <c r="A5" s="44" t="s">
        <v>101</v>
      </c>
      <c r="B5" s="496">
        <v>403039</v>
      </c>
      <c r="C5" s="503">
        <v>317739</v>
      </c>
      <c r="D5" s="503">
        <v>85192</v>
      </c>
      <c r="E5" s="503">
        <v>165940</v>
      </c>
      <c r="F5" s="503">
        <v>141819</v>
      </c>
      <c r="G5" s="503">
        <v>24121</v>
      </c>
      <c r="H5" s="497">
        <f>$E5/$B5*100</f>
        <v>41.172194254154064</v>
      </c>
      <c r="I5" s="496">
        <v>409626</v>
      </c>
      <c r="J5" s="503">
        <v>320776</v>
      </c>
      <c r="K5" s="503">
        <v>88712</v>
      </c>
      <c r="L5" s="503">
        <v>167949</v>
      </c>
      <c r="M5" s="503">
        <v>143283</v>
      </c>
      <c r="N5" s="503">
        <v>24666</v>
      </c>
      <c r="O5" s="497">
        <v>41.000571252801336</v>
      </c>
      <c r="P5" s="496">
        <v>421758</v>
      </c>
      <c r="Q5" s="503">
        <v>328917</v>
      </c>
      <c r="R5" s="503">
        <v>92711</v>
      </c>
      <c r="S5" s="503">
        <v>169661</v>
      </c>
      <c r="T5" s="503">
        <v>143694</v>
      </c>
      <c r="U5" s="503">
        <v>25967</v>
      </c>
      <c r="V5" s="497">
        <v>40.227097055657509</v>
      </c>
      <c r="W5" s="496">
        <v>439438</v>
      </c>
      <c r="X5" s="503">
        <v>341130</v>
      </c>
      <c r="Y5" s="503">
        <v>98197</v>
      </c>
      <c r="Z5" s="503">
        <v>172141</v>
      </c>
      <c r="AA5" s="503">
        <v>145362</v>
      </c>
      <c r="AB5" s="503">
        <v>26779</v>
      </c>
      <c r="AC5" s="497">
        <v>39.172989136123867</v>
      </c>
      <c r="AD5" s="496">
        <v>446203</v>
      </c>
      <c r="AE5" s="503">
        <v>343703</v>
      </c>
      <c r="AF5" s="503">
        <v>102411</v>
      </c>
      <c r="AG5" s="503">
        <v>163620</v>
      </c>
      <c r="AH5" s="503">
        <v>138352</v>
      </c>
      <c r="AI5" s="503">
        <v>25268</v>
      </c>
      <c r="AJ5" s="497">
        <v>36.669408318635242</v>
      </c>
      <c r="AK5" s="496">
        <v>450788</v>
      </c>
      <c r="AL5" s="496">
        <v>346432</v>
      </c>
      <c r="AM5" s="496">
        <v>104267</v>
      </c>
      <c r="AN5" s="496">
        <v>159383</v>
      </c>
      <c r="AO5" s="496">
        <v>134743</v>
      </c>
      <c r="AP5" s="496">
        <v>24640</v>
      </c>
      <c r="AQ5" s="497">
        <v>35.356531229757671</v>
      </c>
      <c r="AR5" s="496">
        <v>491830</v>
      </c>
      <c r="AS5" s="496">
        <v>374663</v>
      </c>
      <c r="AT5" s="496">
        <v>117081</v>
      </c>
      <c r="AU5" s="496">
        <v>170363</v>
      </c>
      <c r="AV5" s="496">
        <v>143188</v>
      </c>
      <c r="AW5" s="496">
        <v>27175</v>
      </c>
      <c r="AX5" s="497">
        <v>34.638594636358086</v>
      </c>
      <c r="AY5" s="496">
        <v>481590</v>
      </c>
      <c r="AZ5" s="496">
        <v>364217</v>
      </c>
      <c r="BA5" s="496">
        <v>117292</v>
      </c>
      <c r="BB5" s="496">
        <v>158748</v>
      </c>
      <c r="BC5" s="496">
        <v>133091</v>
      </c>
      <c r="BD5" s="496">
        <v>25657</v>
      </c>
      <c r="BE5" s="497">
        <v>32.963309038808944</v>
      </c>
      <c r="BF5" s="22">
        <v>560608</v>
      </c>
      <c r="BG5" s="22">
        <v>422612</v>
      </c>
      <c r="BH5" s="22">
        <v>137907</v>
      </c>
      <c r="BI5" s="22">
        <v>176495</v>
      </c>
      <c r="BJ5" s="22">
        <v>148593</v>
      </c>
      <c r="BK5" s="22">
        <v>27902</v>
      </c>
      <c r="BL5" s="497">
        <v>31.482782978480508</v>
      </c>
      <c r="BM5" s="22">
        <v>619632</v>
      </c>
      <c r="BN5" s="22">
        <v>460966</v>
      </c>
      <c r="BO5" s="22">
        <v>158570</v>
      </c>
      <c r="BP5" s="22">
        <v>184622</v>
      </c>
      <c r="BQ5" s="22">
        <v>154871</v>
      </c>
      <c r="BR5" s="22">
        <v>29751</v>
      </c>
      <c r="BS5" s="497">
        <v>29.795426963100681</v>
      </c>
    </row>
    <row r="6" spans="1:72" ht="20.100000000000001" customHeight="1">
      <c r="A6" s="44" t="s">
        <v>404</v>
      </c>
      <c r="B6" s="500">
        <v>98371</v>
      </c>
      <c r="C6" s="500">
        <v>90350</v>
      </c>
      <c r="D6" s="500">
        <v>8021</v>
      </c>
      <c r="E6" s="500">
        <v>66460</v>
      </c>
      <c r="F6" s="500">
        <v>61824</v>
      </c>
      <c r="G6" s="500">
        <v>4636</v>
      </c>
      <c r="H6" s="501">
        <v>67.560561547610575</v>
      </c>
      <c r="I6" s="500">
        <v>92155</v>
      </c>
      <c r="J6" s="500">
        <v>84216</v>
      </c>
      <c r="K6" s="500">
        <v>7939</v>
      </c>
      <c r="L6" s="500">
        <v>64133</v>
      </c>
      <c r="M6" s="500">
        <v>59323</v>
      </c>
      <c r="N6" s="500">
        <v>4810</v>
      </c>
      <c r="O6" s="501">
        <v>69.592534317183009</v>
      </c>
      <c r="P6" s="500">
        <v>85484</v>
      </c>
      <c r="Q6" s="500">
        <v>77750</v>
      </c>
      <c r="R6" s="500">
        <v>7734</v>
      </c>
      <c r="S6" s="500">
        <v>59773</v>
      </c>
      <c r="T6" s="500">
        <v>55013</v>
      </c>
      <c r="U6" s="500">
        <v>4760</v>
      </c>
      <c r="V6" s="501">
        <v>69.923026531280712</v>
      </c>
      <c r="W6" s="500">
        <v>82725</v>
      </c>
      <c r="X6" s="500">
        <v>75109</v>
      </c>
      <c r="Y6" s="500">
        <v>7616</v>
      </c>
      <c r="Z6" s="500">
        <v>58189</v>
      </c>
      <c r="AA6" s="500">
        <v>53502</v>
      </c>
      <c r="AB6" s="500">
        <v>4687</v>
      </c>
      <c r="AC6" s="501">
        <v>70.340284073738289</v>
      </c>
      <c r="AD6" s="500">
        <v>77301</v>
      </c>
      <c r="AE6" s="500">
        <v>70097</v>
      </c>
      <c r="AF6" s="500">
        <v>7204</v>
      </c>
      <c r="AG6" s="500">
        <v>53940</v>
      </c>
      <c r="AH6" s="500">
        <v>49695</v>
      </c>
      <c r="AI6" s="500">
        <v>4245</v>
      </c>
      <c r="AJ6" s="501">
        <v>69.779174913649243</v>
      </c>
      <c r="AK6" s="500">
        <v>71593</v>
      </c>
      <c r="AL6" s="500">
        <v>64841</v>
      </c>
      <c r="AM6" s="500">
        <v>6752</v>
      </c>
      <c r="AN6" s="500">
        <v>49484</v>
      </c>
      <c r="AO6" s="500">
        <v>45502</v>
      </c>
      <c r="AP6" s="500">
        <v>3982</v>
      </c>
      <c r="AQ6" s="501">
        <v>69.118489237774639</v>
      </c>
      <c r="AR6" s="500">
        <v>67106</v>
      </c>
      <c r="AS6" s="500">
        <v>60808</v>
      </c>
      <c r="AT6" s="500">
        <v>6298</v>
      </c>
      <c r="AU6" s="500">
        <v>47294</v>
      </c>
      <c r="AV6" s="500">
        <v>43633</v>
      </c>
      <c r="AW6" s="500">
        <v>3661</v>
      </c>
      <c r="AX6" s="501">
        <v>70.476559473072456</v>
      </c>
      <c r="AY6" s="500">
        <v>49228</v>
      </c>
      <c r="AZ6" s="500">
        <v>44838</v>
      </c>
      <c r="BA6" s="500">
        <v>4390</v>
      </c>
      <c r="BB6" s="500">
        <v>35153</v>
      </c>
      <c r="BC6" s="500">
        <v>32471</v>
      </c>
      <c r="BD6" s="500">
        <v>2682</v>
      </c>
      <c r="BE6" s="501">
        <v>71.408547980823926</v>
      </c>
      <c r="BF6" s="24">
        <v>51119</v>
      </c>
      <c r="BG6" s="24">
        <v>46336</v>
      </c>
      <c r="BH6" s="24">
        <v>4783</v>
      </c>
      <c r="BI6" s="24">
        <v>36567</v>
      </c>
      <c r="BJ6" s="24">
        <v>33726</v>
      </c>
      <c r="BK6" s="24">
        <v>2841</v>
      </c>
      <c r="BL6" s="501">
        <v>71.533089457931496</v>
      </c>
      <c r="BM6" s="24">
        <v>47972</v>
      </c>
      <c r="BN6" s="24">
        <v>43084</v>
      </c>
      <c r="BO6" s="24">
        <v>4888</v>
      </c>
      <c r="BP6" s="24">
        <v>33410</v>
      </c>
      <c r="BQ6" s="24">
        <v>30459</v>
      </c>
      <c r="BR6" s="24">
        <v>2951</v>
      </c>
      <c r="BS6" s="501">
        <v>69.644792795797557</v>
      </c>
    </row>
    <row r="7" spans="1:72" ht="20.100000000000001" customHeight="1">
      <c r="A7" s="44" t="s">
        <v>614</v>
      </c>
      <c r="B7" s="500">
        <v>1248</v>
      </c>
      <c r="C7" s="500">
        <v>1153</v>
      </c>
      <c r="D7" s="500">
        <v>95</v>
      </c>
      <c r="E7" s="500">
        <v>886</v>
      </c>
      <c r="F7" s="500">
        <v>835</v>
      </c>
      <c r="G7" s="500">
        <v>51</v>
      </c>
      <c r="H7" s="501">
        <v>70.993589743589752</v>
      </c>
      <c r="I7" s="500">
        <v>1095</v>
      </c>
      <c r="J7" s="500">
        <v>1011</v>
      </c>
      <c r="K7" s="500">
        <v>84</v>
      </c>
      <c r="L7" s="500">
        <v>706</v>
      </c>
      <c r="M7" s="500">
        <v>666</v>
      </c>
      <c r="N7" s="500">
        <v>40</v>
      </c>
      <c r="O7" s="501">
        <v>64.474885844748869</v>
      </c>
      <c r="P7" s="500">
        <v>1340</v>
      </c>
      <c r="Q7" s="500">
        <v>1240</v>
      </c>
      <c r="R7" s="500">
        <v>100</v>
      </c>
      <c r="S7" s="500">
        <v>868</v>
      </c>
      <c r="T7" s="500">
        <v>837</v>
      </c>
      <c r="U7" s="500">
        <v>31</v>
      </c>
      <c r="V7" s="501">
        <v>64.776119402985074</v>
      </c>
      <c r="W7" s="500">
        <v>1158</v>
      </c>
      <c r="X7" s="500">
        <v>1067</v>
      </c>
      <c r="Y7" s="500">
        <v>91</v>
      </c>
      <c r="Z7" s="500">
        <v>756</v>
      </c>
      <c r="AA7" s="500">
        <v>721</v>
      </c>
      <c r="AB7" s="500">
        <v>35</v>
      </c>
      <c r="AC7" s="501">
        <v>65.284974093264253</v>
      </c>
      <c r="AD7" s="500">
        <v>936</v>
      </c>
      <c r="AE7" s="500">
        <v>846</v>
      </c>
      <c r="AF7" s="500">
        <v>90</v>
      </c>
      <c r="AG7" s="500">
        <v>515</v>
      </c>
      <c r="AH7" s="500">
        <v>481</v>
      </c>
      <c r="AI7" s="500">
        <v>34</v>
      </c>
      <c r="AJ7" s="501">
        <v>55.021367521367523</v>
      </c>
      <c r="AK7" s="500">
        <v>1011</v>
      </c>
      <c r="AL7" s="500">
        <v>930</v>
      </c>
      <c r="AM7" s="500">
        <v>81</v>
      </c>
      <c r="AN7" s="500">
        <v>683</v>
      </c>
      <c r="AO7" s="500">
        <v>643</v>
      </c>
      <c r="AP7" s="500">
        <v>40</v>
      </c>
      <c r="AQ7" s="501">
        <v>67.556874381800199</v>
      </c>
      <c r="AR7" s="500">
        <v>1213</v>
      </c>
      <c r="AS7" s="500">
        <v>1119</v>
      </c>
      <c r="AT7" s="500">
        <v>94</v>
      </c>
      <c r="AU7" s="500">
        <v>797</v>
      </c>
      <c r="AV7" s="500">
        <v>756</v>
      </c>
      <c r="AW7" s="500">
        <v>41</v>
      </c>
      <c r="AX7" s="501">
        <v>65.704863973619126</v>
      </c>
      <c r="AY7" s="500">
        <v>896</v>
      </c>
      <c r="AZ7" s="500">
        <v>813</v>
      </c>
      <c r="BA7" s="500">
        <v>83</v>
      </c>
      <c r="BB7" s="500">
        <v>597</v>
      </c>
      <c r="BC7" s="500">
        <v>550</v>
      </c>
      <c r="BD7" s="500">
        <v>47</v>
      </c>
      <c r="BE7" s="501">
        <v>66.629464285714292</v>
      </c>
      <c r="BF7" s="500">
        <v>1082</v>
      </c>
      <c r="BG7" s="500">
        <v>981</v>
      </c>
      <c r="BH7" s="500">
        <v>101</v>
      </c>
      <c r="BI7" s="500">
        <v>623</v>
      </c>
      <c r="BJ7" s="500">
        <v>598</v>
      </c>
      <c r="BK7" s="480">
        <v>25</v>
      </c>
      <c r="BL7" s="501">
        <v>57.578558225508317</v>
      </c>
      <c r="BM7" s="500">
        <v>1239</v>
      </c>
      <c r="BN7" s="500">
        <v>1133</v>
      </c>
      <c r="BO7" s="500">
        <v>106</v>
      </c>
      <c r="BP7" s="500">
        <v>795</v>
      </c>
      <c r="BQ7" s="500">
        <v>751</v>
      </c>
      <c r="BR7" s="500">
        <v>44</v>
      </c>
      <c r="BS7" s="501">
        <v>64.164648910411628</v>
      </c>
    </row>
    <row r="8" spans="1:72" ht="19.5" customHeight="1">
      <c r="A8" s="44" t="s">
        <v>62</v>
      </c>
      <c r="B8" s="500">
        <v>1807</v>
      </c>
      <c r="C8" s="500">
        <v>1618</v>
      </c>
      <c r="D8" s="500">
        <v>189</v>
      </c>
      <c r="E8" s="500">
        <v>1218</v>
      </c>
      <c r="F8" s="500">
        <v>1116</v>
      </c>
      <c r="G8" s="500">
        <v>102</v>
      </c>
      <c r="H8" s="501">
        <v>67.404537908135026</v>
      </c>
      <c r="I8" s="500">
        <v>2259</v>
      </c>
      <c r="J8" s="500">
        <v>1996</v>
      </c>
      <c r="K8" s="500">
        <v>260</v>
      </c>
      <c r="L8" s="500">
        <v>1488</v>
      </c>
      <c r="M8" s="500">
        <v>1333</v>
      </c>
      <c r="N8" s="500">
        <v>155</v>
      </c>
      <c r="O8" s="501">
        <v>65.869853917662681</v>
      </c>
      <c r="P8" s="500">
        <v>2310</v>
      </c>
      <c r="Q8" s="500">
        <v>2066</v>
      </c>
      <c r="R8" s="500">
        <v>244</v>
      </c>
      <c r="S8" s="500">
        <v>1609</v>
      </c>
      <c r="T8" s="500">
        <v>1459</v>
      </c>
      <c r="U8" s="500">
        <v>150</v>
      </c>
      <c r="V8" s="501">
        <v>69.65367965367966</v>
      </c>
      <c r="W8" s="500">
        <v>2645</v>
      </c>
      <c r="X8" s="500">
        <v>2365</v>
      </c>
      <c r="Y8" s="500">
        <v>280</v>
      </c>
      <c r="Z8" s="500">
        <v>1906</v>
      </c>
      <c r="AA8" s="500">
        <v>1723</v>
      </c>
      <c r="AB8" s="500">
        <v>183</v>
      </c>
      <c r="AC8" s="501">
        <v>72.060491493383736</v>
      </c>
      <c r="AD8" s="500">
        <v>2565</v>
      </c>
      <c r="AE8" s="500">
        <v>2290</v>
      </c>
      <c r="AF8" s="500">
        <v>275</v>
      </c>
      <c r="AG8" s="500">
        <v>1789</v>
      </c>
      <c r="AH8" s="500">
        <v>1621</v>
      </c>
      <c r="AI8" s="500">
        <v>168</v>
      </c>
      <c r="AJ8" s="501">
        <v>69.746588693957108</v>
      </c>
      <c r="AK8" s="500">
        <v>2523</v>
      </c>
      <c r="AL8" s="500">
        <v>2191</v>
      </c>
      <c r="AM8" s="500">
        <v>332</v>
      </c>
      <c r="AN8" s="500">
        <v>1702</v>
      </c>
      <c r="AO8" s="500">
        <v>1510</v>
      </c>
      <c r="AP8" s="500">
        <v>192</v>
      </c>
      <c r="AQ8" s="501">
        <v>67.45937376139517</v>
      </c>
      <c r="AR8" s="500">
        <v>2723</v>
      </c>
      <c r="AS8" s="500">
        <v>2374</v>
      </c>
      <c r="AT8" s="500">
        <v>349</v>
      </c>
      <c r="AU8" s="500">
        <v>1803</v>
      </c>
      <c r="AV8" s="500">
        <v>1607</v>
      </c>
      <c r="AW8" s="500">
        <v>196</v>
      </c>
      <c r="AX8" s="501">
        <v>66.213734851266977</v>
      </c>
      <c r="AY8" s="500">
        <v>2263</v>
      </c>
      <c r="AZ8" s="500">
        <v>1998</v>
      </c>
      <c r="BA8" s="500">
        <v>265</v>
      </c>
      <c r="BB8" s="500">
        <v>1438</v>
      </c>
      <c r="BC8" s="500">
        <v>1294</v>
      </c>
      <c r="BD8" s="500">
        <v>144</v>
      </c>
      <c r="BE8" s="501">
        <v>63.543968183826784</v>
      </c>
      <c r="BF8" s="24">
        <v>2313</v>
      </c>
      <c r="BG8" s="24">
        <v>2008</v>
      </c>
      <c r="BH8" s="24">
        <v>305</v>
      </c>
      <c r="BI8" s="24">
        <v>1460</v>
      </c>
      <c r="BJ8" s="24">
        <v>1299</v>
      </c>
      <c r="BK8" s="24">
        <v>161</v>
      </c>
      <c r="BL8" s="501">
        <v>63.121487246000861</v>
      </c>
      <c r="BM8" s="24">
        <v>2174</v>
      </c>
      <c r="BN8" s="24">
        <v>1894</v>
      </c>
      <c r="BO8" s="24">
        <v>280</v>
      </c>
      <c r="BP8" s="24">
        <v>1326</v>
      </c>
      <c r="BQ8" s="24">
        <v>1186</v>
      </c>
      <c r="BR8" s="24">
        <v>140</v>
      </c>
      <c r="BS8" s="501">
        <v>60.993560257589699</v>
      </c>
    </row>
    <row r="9" spans="1:72" ht="20.100000000000001" customHeight="1">
      <c r="A9" s="44" t="s">
        <v>298</v>
      </c>
      <c r="B9" s="500">
        <v>105</v>
      </c>
      <c r="C9" s="500">
        <v>97</v>
      </c>
      <c r="D9" s="500">
        <v>8</v>
      </c>
      <c r="E9" s="500">
        <v>78</v>
      </c>
      <c r="F9" s="500">
        <v>76</v>
      </c>
      <c r="G9" s="500">
        <v>2</v>
      </c>
      <c r="H9" s="501">
        <v>74.285714285714292</v>
      </c>
      <c r="I9" s="500">
        <v>130</v>
      </c>
      <c r="J9" s="500">
        <v>111</v>
      </c>
      <c r="K9" s="500">
        <v>19</v>
      </c>
      <c r="L9" s="500">
        <v>71</v>
      </c>
      <c r="M9" s="500">
        <v>67</v>
      </c>
      <c r="N9" s="500">
        <v>4</v>
      </c>
      <c r="O9" s="501">
        <v>54.615384615384613</v>
      </c>
      <c r="P9" s="500">
        <v>96</v>
      </c>
      <c r="Q9" s="500">
        <v>92</v>
      </c>
      <c r="R9" s="500">
        <v>4</v>
      </c>
      <c r="S9" s="500">
        <v>36</v>
      </c>
      <c r="T9" s="500">
        <v>36</v>
      </c>
      <c r="U9" s="24">
        <v>0</v>
      </c>
      <c r="V9" s="501">
        <v>37.5</v>
      </c>
      <c r="W9" s="500">
        <v>53</v>
      </c>
      <c r="X9" s="500">
        <v>48</v>
      </c>
      <c r="Y9" s="500">
        <v>5</v>
      </c>
      <c r="Z9" s="500">
        <v>25</v>
      </c>
      <c r="AA9" s="500">
        <v>25</v>
      </c>
      <c r="AB9" s="24">
        <v>0</v>
      </c>
      <c r="AC9" s="501">
        <v>47.169811320754718</v>
      </c>
      <c r="AD9" s="500">
        <v>122</v>
      </c>
      <c r="AE9" s="500">
        <v>111</v>
      </c>
      <c r="AF9" s="500">
        <v>11</v>
      </c>
      <c r="AG9" s="500">
        <v>58</v>
      </c>
      <c r="AH9" s="500">
        <v>54</v>
      </c>
      <c r="AI9" s="24">
        <v>4</v>
      </c>
      <c r="AJ9" s="501">
        <v>47.540983606557376</v>
      </c>
      <c r="AK9" s="500">
        <v>151</v>
      </c>
      <c r="AL9" s="500">
        <v>129</v>
      </c>
      <c r="AM9" s="500">
        <v>22</v>
      </c>
      <c r="AN9" s="500">
        <v>82</v>
      </c>
      <c r="AO9" s="500">
        <v>75</v>
      </c>
      <c r="AP9" s="500">
        <v>7</v>
      </c>
      <c r="AQ9" s="501">
        <v>54.304635761589402</v>
      </c>
      <c r="AR9" s="500">
        <v>131</v>
      </c>
      <c r="AS9" s="500">
        <v>122</v>
      </c>
      <c r="AT9" s="500">
        <v>9</v>
      </c>
      <c r="AU9" s="500">
        <v>54</v>
      </c>
      <c r="AV9" s="500">
        <v>52</v>
      </c>
      <c r="AW9" s="500">
        <v>2</v>
      </c>
      <c r="AX9" s="501">
        <v>41.221374045801525</v>
      </c>
      <c r="AY9" s="500">
        <v>106</v>
      </c>
      <c r="AZ9" s="500">
        <v>100</v>
      </c>
      <c r="BA9" s="500">
        <v>6</v>
      </c>
      <c r="BB9" s="500">
        <v>51</v>
      </c>
      <c r="BC9" s="500">
        <v>47</v>
      </c>
      <c r="BD9" s="500">
        <v>4</v>
      </c>
      <c r="BE9" s="501">
        <v>48.113207547169814</v>
      </c>
      <c r="BF9" s="500">
        <v>237</v>
      </c>
      <c r="BG9" s="500">
        <v>226</v>
      </c>
      <c r="BH9" s="500">
        <v>11</v>
      </c>
      <c r="BI9" s="500">
        <v>120</v>
      </c>
      <c r="BJ9" s="500">
        <v>116</v>
      </c>
      <c r="BK9" s="480">
        <v>4</v>
      </c>
      <c r="BL9" s="501">
        <v>50.632911392405063</v>
      </c>
      <c r="BM9" s="500">
        <v>278</v>
      </c>
      <c r="BN9" s="500">
        <v>249</v>
      </c>
      <c r="BO9" s="500">
        <v>29</v>
      </c>
      <c r="BP9" s="500">
        <v>167</v>
      </c>
      <c r="BQ9" s="500">
        <v>164</v>
      </c>
      <c r="BR9" s="500">
        <v>3</v>
      </c>
      <c r="BS9" s="501">
        <v>60.071942446043167</v>
      </c>
    </row>
    <row r="10" spans="1:72" ht="20.100000000000001" customHeight="1">
      <c r="A10" s="181" t="s">
        <v>42</v>
      </c>
      <c r="B10" s="500">
        <v>14393</v>
      </c>
      <c r="C10" s="500">
        <v>9752</v>
      </c>
      <c r="D10" s="500">
        <v>4641</v>
      </c>
      <c r="E10" s="500">
        <v>8872</v>
      </c>
      <c r="F10" s="500">
        <v>5976</v>
      </c>
      <c r="G10" s="500">
        <v>2896</v>
      </c>
      <c r="H10" s="501">
        <v>61.641075522823598</v>
      </c>
      <c r="I10" s="500">
        <v>15307</v>
      </c>
      <c r="J10" s="500">
        <v>10766</v>
      </c>
      <c r="K10" s="500">
        <v>4541</v>
      </c>
      <c r="L10" s="500">
        <v>9451</v>
      </c>
      <c r="M10" s="500">
        <v>6570</v>
      </c>
      <c r="N10" s="500">
        <v>2881</v>
      </c>
      <c r="O10" s="501">
        <v>61.74299340171163</v>
      </c>
      <c r="P10" s="500">
        <v>14385</v>
      </c>
      <c r="Q10" s="500">
        <v>9454</v>
      </c>
      <c r="R10" s="500">
        <v>4931</v>
      </c>
      <c r="S10" s="500">
        <v>8694</v>
      </c>
      <c r="T10" s="500">
        <v>5720</v>
      </c>
      <c r="U10" s="500">
        <v>2974</v>
      </c>
      <c r="V10" s="501">
        <v>60.43795620437956</v>
      </c>
      <c r="W10" s="500">
        <v>13120</v>
      </c>
      <c r="X10" s="500">
        <v>8980</v>
      </c>
      <c r="Y10" s="500">
        <v>4140</v>
      </c>
      <c r="Z10" s="500">
        <v>7466</v>
      </c>
      <c r="AA10" s="500">
        <v>5037</v>
      </c>
      <c r="AB10" s="500">
        <v>2429</v>
      </c>
      <c r="AC10" s="501">
        <v>56.905487804878049</v>
      </c>
      <c r="AD10" s="500">
        <v>12347</v>
      </c>
      <c r="AE10" s="500">
        <v>9094</v>
      </c>
      <c r="AF10" s="500">
        <v>3253</v>
      </c>
      <c r="AG10" s="500">
        <v>6165</v>
      </c>
      <c r="AH10" s="500">
        <v>4541</v>
      </c>
      <c r="AI10" s="500">
        <v>1624</v>
      </c>
      <c r="AJ10" s="501">
        <v>49.93115736616182</v>
      </c>
      <c r="AK10" s="500">
        <v>11817</v>
      </c>
      <c r="AL10" s="500">
        <v>8678</v>
      </c>
      <c r="AM10" s="500">
        <v>3139</v>
      </c>
      <c r="AN10" s="500">
        <v>5523</v>
      </c>
      <c r="AO10" s="500">
        <v>3877</v>
      </c>
      <c r="AP10" s="500">
        <v>1646</v>
      </c>
      <c r="AQ10" s="501">
        <v>46.737750698146733</v>
      </c>
      <c r="AR10" s="500">
        <v>12988</v>
      </c>
      <c r="AS10" s="500">
        <v>9679</v>
      </c>
      <c r="AT10" s="500">
        <v>3309</v>
      </c>
      <c r="AU10" s="500">
        <v>6277</v>
      </c>
      <c r="AV10" s="500">
        <v>4528</v>
      </c>
      <c r="AW10" s="500">
        <v>1749</v>
      </c>
      <c r="AX10" s="501">
        <v>48.329226978749617</v>
      </c>
      <c r="AY10" s="500">
        <v>8575</v>
      </c>
      <c r="AZ10" s="500">
        <v>6234</v>
      </c>
      <c r="BA10" s="500">
        <v>2341</v>
      </c>
      <c r="BB10" s="500">
        <v>3760</v>
      </c>
      <c r="BC10" s="500">
        <v>2657</v>
      </c>
      <c r="BD10" s="500">
        <v>1103</v>
      </c>
      <c r="BE10" s="501">
        <v>43.848396501457728</v>
      </c>
      <c r="BF10" s="24">
        <v>8637</v>
      </c>
      <c r="BG10" s="24">
        <v>6412</v>
      </c>
      <c r="BH10" s="24">
        <v>2225</v>
      </c>
      <c r="BI10" s="24">
        <v>4498</v>
      </c>
      <c r="BJ10" s="24">
        <v>3246</v>
      </c>
      <c r="BK10" s="24">
        <v>1252</v>
      </c>
      <c r="BL10" s="501">
        <v>52.078267917100838</v>
      </c>
      <c r="BM10" s="24">
        <v>8954</v>
      </c>
      <c r="BN10" s="24">
        <v>6444</v>
      </c>
      <c r="BO10" s="24">
        <v>2510</v>
      </c>
      <c r="BP10" s="24">
        <v>4891</v>
      </c>
      <c r="BQ10" s="24">
        <v>3519</v>
      </c>
      <c r="BR10" s="24">
        <v>1372</v>
      </c>
      <c r="BS10" s="501">
        <v>54.623631896359171</v>
      </c>
    </row>
    <row r="11" spans="1:72" ht="20.100000000000001" customHeight="1">
      <c r="A11" s="44" t="s">
        <v>35</v>
      </c>
      <c r="B11" s="500">
        <v>43371</v>
      </c>
      <c r="C11" s="500">
        <v>34797</v>
      </c>
      <c r="D11" s="500">
        <v>8571</v>
      </c>
      <c r="E11" s="500">
        <v>23715</v>
      </c>
      <c r="F11" s="500">
        <v>20308</v>
      </c>
      <c r="G11" s="500">
        <v>3407</v>
      </c>
      <c r="H11" s="501">
        <v>54.679394065158746</v>
      </c>
      <c r="I11" s="500">
        <v>45355</v>
      </c>
      <c r="J11" s="500">
        <v>36787</v>
      </c>
      <c r="K11" s="500">
        <v>8561</v>
      </c>
      <c r="L11" s="500">
        <v>25219</v>
      </c>
      <c r="M11" s="500">
        <v>21661</v>
      </c>
      <c r="N11" s="500">
        <v>3558</v>
      </c>
      <c r="O11" s="501">
        <v>55.603571822290817</v>
      </c>
      <c r="P11" s="500">
        <v>45794</v>
      </c>
      <c r="Q11" s="500">
        <v>36952</v>
      </c>
      <c r="R11" s="500">
        <v>8834</v>
      </c>
      <c r="S11" s="500">
        <v>25280</v>
      </c>
      <c r="T11" s="500">
        <v>21718</v>
      </c>
      <c r="U11" s="500">
        <v>3562</v>
      </c>
      <c r="V11" s="501">
        <v>55.203738481023713</v>
      </c>
      <c r="W11" s="500">
        <v>48314</v>
      </c>
      <c r="X11" s="500">
        <v>38821</v>
      </c>
      <c r="Y11" s="500">
        <v>9490</v>
      </c>
      <c r="Z11" s="500">
        <v>26529</v>
      </c>
      <c r="AA11" s="500">
        <v>22626</v>
      </c>
      <c r="AB11" s="500">
        <v>3903</v>
      </c>
      <c r="AC11" s="501">
        <v>54.909550026907318</v>
      </c>
      <c r="AD11" s="500">
        <v>48169</v>
      </c>
      <c r="AE11" s="500">
        <v>38398</v>
      </c>
      <c r="AF11" s="500">
        <v>9768</v>
      </c>
      <c r="AG11" s="500">
        <v>26141</v>
      </c>
      <c r="AH11" s="500">
        <v>22142</v>
      </c>
      <c r="AI11" s="500">
        <v>3999</v>
      </c>
      <c r="AJ11" s="501">
        <v>54.269343353609166</v>
      </c>
      <c r="AK11" s="500">
        <v>49860</v>
      </c>
      <c r="AL11" s="500">
        <v>39784</v>
      </c>
      <c r="AM11" s="500">
        <v>10072</v>
      </c>
      <c r="AN11" s="500">
        <v>27015</v>
      </c>
      <c r="AO11" s="500">
        <v>22906</v>
      </c>
      <c r="AP11" s="500">
        <v>4109</v>
      </c>
      <c r="AQ11" s="501">
        <v>54.181708784596871</v>
      </c>
      <c r="AR11" s="500">
        <v>52704</v>
      </c>
      <c r="AS11" s="500">
        <v>41793</v>
      </c>
      <c r="AT11" s="500">
        <v>10908</v>
      </c>
      <c r="AU11" s="500">
        <v>28533</v>
      </c>
      <c r="AV11" s="500">
        <v>24054</v>
      </c>
      <c r="AW11" s="500">
        <v>4479</v>
      </c>
      <c r="AX11" s="501">
        <v>54.138205828779597</v>
      </c>
      <c r="AY11" s="500">
        <v>51277</v>
      </c>
      <c r="AZ11" s="500">
        <v>40095</v>
      </c>
      <c r="BA11" s="500">
        <v>11179</v>
      </c>
      <c r="BB11" s="500">
        <v>27609</v>
      </c>
      <c r="BC11" s="500">
        <v>23092</v>
      </c>
      <c r="BD11" s="500">
        <v>4517</v>
      </c>
      <c r="BE11" s="501">
        <v>53.842853521071824</v>
      </c>
      <c r="BF11" s="500">
        <v>60531</v>
      </c>
      <c r="BG11" s="500">
        <v>47183</v>
      </c>
      <c r="BH11" s="500">
        <v>13343</v>
      </c>
      <c r="BI11" s="500">
        <v>31565</v>
      </c>
      <c r="BJ11" s="500">
        <v>26564</v>
      </c>
      <c r="BK11" s="480">
        <v>5001</v>
      </c>
      <c r="BL11" s="501">
        <v>52.146833853727834</v>
      </c>
      <c r="BM11" s="500">
        <v>69093</v>
      </c>
      <c r="BN11" s="500">
        <v>53965</v>
      </c>
      <c r="BO11" s="500">
        <v>15120</v>
      </c>
      <c r="BP11" s="500">
        <v>36075</v>
      </c>
      <c r="BQ11" s="500">
        <v>30402</v>
      </c>
      <c r="BR11" s="500">
        <v>5673</v>
      </c>
      <c r="BS11" s="501">
        <v>52.212235682341188</v>
      </c>
    </row>
    <row r="12" spans="1:72" ht="20.100000000000001" customHeight="1">
      <c r="A12" s="196" t="s">
        <v>774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  <c r="BM12" s="71">
        <v>357</v>
      </c>
      <c r="BN12" s="71">
        <v>326</v>
      </c>
      <c r="BO12" s="71">
        <v>31</v>
      </c>
      <c r="BP12" s="71">
        <v>177</v>
      </c>
      <c r="BQ12" s="71">
        <v>163</v>
      </c>
      <c r="BR12" s="71">
        <v>14</v>
      </c>
      <c r="BS12" s="499">
        <v>49.579831932773111</v>
      </c>
    </row>
    <row r="13" spans="1:72" ht="20.100000000000001" customHeight="1">
      <c r="A13" s="44" t="s">
        <v>109</v>
      </c>
      <c r="B13" s="500">
        <v>235</v>
      </c>
      <c r="C13" s="500">
        <v>207</v>
      </c>
      <c r="D13" s="500">
        <v>28</v>
      </c>
      <c r="E13" s="500">
        <v>60</v>
      </c>
      <c r="F13" s="500">
        <v>52</v>
      </c>
      <c r="G13" s="500">
        <v>8</v>
      </c>
      <c r="H13" s="501">
        <v>25.531914893617021</v>
      </c>
      <c r="I13" s="500">
        <v>241</v>
      </c>
      <c r="J13" s="500">
        <v>222</v>
      </c>
      <c r="K13" s="500">
        <v>19</v>
      </c>
      <c r="L13" s="500">
        <v>96</v>
      </c>
      <c r="M13" s="500">
        <v>88</v>
      </c>
      <c r="N13" s="500">
        <v>8</v>
      </c>
      <c r="O13" s="501">
        <v>39.834024896265561</v>
      </c>
      <c r="P13" s="500">
        <v>279</v>
      </c>
      <c r="Q13" s="500">
        <v>250</v>
      </c>
      <c r="R13" s="500">
        <v>29</v>
      </c>
      <c r="S13" s="500">
        <v>69</v>
      </c>
      <c r="T13" s="500">
        <v>63</v>
      </c>
      <c r="U13" s="500">
        <v>6</v>
      </c>
      <c r="V13" s="501">
        <v>24.731182795698924</v>
      </c>
      <c r="W13" s="500">
        <v>771</v>
      </c>
      <c r="X13" s="500">
        <v>717</v>
      </c>
      <c r="Y13" s="500">
        <v>54</v>
      </c>
      <c r="Z13" s="500">
        <v>60</v>
      </c>
      <c r="AA13" s="500">
        <v>53</v>
      </c>
      <c r="AB13" s="500">
        <v>7</v>
      </c>
      <c r="AC13" s="501">
        <v>7.782101167315175</v>
      </c>
      <c r="AD13" s="500">
        <v>920</v>
      </c>
      <c r="AE13" s="500">
        <v>844</v>
      </c>
      <c r="AF13" s="500">
        <v>76</v>
      </c>
      <c r="AG13" s="500">
        <v>58</v>
      </c>
      <c r="AH13" s="500">
        <v>53</v>
      </c>
      <c r="AI13" s="500">
        <v>5</v>
      </c>
      <c r="AJ13" s="501">
        <v>6.3043478260869561</v>
      </c>
      <c r="AK13" s="500">
        <v>1016</v>
      </c>
      <c r="AL13" s="500">
        <v>943</v>
      </c>
      <c r="AM13" s="500">
        <v>73</v>
      </c>
      <c r="AN13" s="500">
        <v>101</v>
      </c>
      <c r="AO13" s="500">
        <v>94</v>
      </c>
      <c r="AP13" s="500">
        <v>7</v>
      </c>
      <c r="AQ13" s="501">
        <v>9.9409448818897648</v>
      </c>
      <c r="AR13" s="500">
        <v>4347</v>
      </c>
      <c r="AS13" s="500">
        <v>4073</v>
      </c>
      <c r="AT13" s="500">
        <v>274</v>
      </c>
      <c r="AU13" s="500">
        <v>788</v>
      </c>
      <c r="AV13" s="500">
        <v>772</v>
      </c>
      <c r="AW13" s="500">
        <v>16</v>
      </c>
      <c r="AX13" s="501">
        <v>18.127444214400736</v>
      </c>
      <c r="AY13" s="500">
        <v>7860</v>
      </c>
      <c r="AZ13" s="500">
        <v>7448</v>
      </c>
      <c r="BA13" s="500">
        <v>412</v>
      </c>
      <c r="BB13" s="500">
        <v>2492</v>
      </c>
      <c r="BC13" s="500">
        <v>2422</v>
      </c>
      <c r="BD13" s="500">
        <v>70</v>
      </c>
      <c r="BE13" s="501">
        <v>31.704834605597966</v>
      </c>
      <c r="BF13" s="24">
        <v>10497</v>
      </c>
      <c r="BG13" s="24">
        <v>9938</v>
      </c>
      <c r="BH13" s="24">
        <v>559</v>
      </c>
      <c r="BI13" s="24">
        <v>4603</v>
      </c>
      <c r="BJ13" s="24">
        <v>4485</v>
      </c>
      <c r="BK13" s="24">
        <v>118</v>
      </c>
      <c r="BL13" s="501">
        <v>43.850623987806046</v>
      </c>
      <c r="BM13" s="24">
        <v>8418</v>
      </c>
      <c r="BN13" s="24">
        <v>7948</v>
      </c>
      <c r="BO13" s="24">
        <v>470</v>
      </c>
      <c r="BP13" s="24">
        <v>3935</v>
      </c>
      <c r="BQ13" s="24">
        <v>3802</v>
      </c>
      <c r="BR13" s="24">
        <v>133</v>
      </c>
      <c r="BS13" s="501">
        <v>46.745070087906868</v>
      </c>
    </row>
    <row r="14" spans="1:72" ht="20.100000000000001" customHeight="1">
      <c r="A14" s="44" t="s">
        <v>454</v>
      </c>
      <c r="B14" s="500">
        <v>695</v>
      </c>
      <c r="C14" s="500">
        <v>626</v>
      </c>
      <c r="D14" s="500">
        <v>69</v>
      </c>
      <c r="E14" s="500">
        <v>482</v>
      </c>
      <c r="F14" s="500">
        <v>459</v>
      </c>
      <c r="G14" s="500">
        <v>23</v>
      </c>
      <c r="H14" s="501">
        <v>69.352517985611513</v>
      </c>
      <c r="I14" s="500">
        <v>703</v>
      </c>
      <c r="J14" s="500">
        <v>646</v>
      </c>
      <c r="K14" s="500">
        <v>57</v>
      </c>
      <c r="L14" s="500">
        <v>520</v>
      </c>
      <c r="M14" s="500">
        <v>503</v>
      </c>
      <c r="N14" s="500">
        <v>17</v>
      </c>
      <c r="O14" s="501">
        <v>73.968705547652917</v>
      </c>
      <c r="P14" s="500">
        <v>642</v>
      </c>
      <c r="Q14" s="500">
        <v>584</v>
      </c>
      <c r="R14" s="500">
        <v>58</v>
      </c>
      <c r="S14" s="500">
        <v>439</v>
      </c>
      <c r="T14" s="500">
        <v>421</v>
      </c>
      <c r="U14" s="500">
        <v>18</v>
      </c>
      <c r="V14" s="501">
        <v>68.380062305295951</v>
      </c>
      <c r="W14" s="500">
        <v>565</v>
      </c>
      <c r="X14" s="500">
        <v>504</v>
      </c>
      <c r="Y14" s="500">
        <v>61</v>
      </c>
      <c r="Z14" s="500">
        <v>368</v>
      </c>
      <c r="AA14" s="500">
        <v>351</v>
      </c>
      <c r="AB14" s="500">
        <v>17</v>
      </c>
      <c r="AC14" s="501">
        <v>65.13274336283186</v>
      </c>
      <c r="AD14" s="500">
        <v>446</v>
      </c>
      <c r="AE14" s="500">
        <v>399</v>
      </c>
      <c r="AF14" s="500">
        <v>47</v>
      </c>
      <c r="AG14" s="500">
        <v>261</v>
      </c>
      <c r="AH14" s="500">
        <v>253</v>
      </c>
      <c r="AI14" s="500">
        <v>8</v>
      </c>
      <c r="AJ14" s="501">
        <v>58.520179372197312</v>
      </c>
      <c r="AK14" s="500">
        <v>356</v>
      </c>
      <c r="AL14" s="500">
        <v>312</v>
      </c>
      <c r="AM14" s="500">
        <v>44</v>
      </c>
      <c r="AN14" s="500">
        <v>193</v>
      </c>
      <c r="AO14" s="500">
        <v>183</v>
      </c>
      <c r="AP14" s="500">
        <v>10</v>
      </c>
      <c r="AQ14" s="501">
        <v>54.213483146067418</v>
      </c>
      <c r="AR14" s="500">
        <v>381</v>
      </c>
      <c r="AS14" s="500">
        <v>321</v>
      </c>
      <c r="AT14" s="500">
        <v>60</v>
      </c>
      <c r="AU14" s="500">
        <v>198</v>
      </c>
      <c r="AV14" s="500">
        <v>185</v>
      </c>
      <c r="AW14" s="500">
        <v>13</v>
      </c>
      <c r="AX14" s="501">
        <v>51.968503937007867</v>
      </c>
      <c r="AY14" s="500">
        <v>329</v>
      </c>
      <c r="AZ14" s="500">
        <v>275</v>
      </c>
      <c r="BA14" s="500">
        <v>54</v>
      </c>
      <c r="BB14" s="500">
        <v>179</v>
      </c>
      <c r="BC14" s="500">
        <v>167</v>
      </c>
      <c r="BD14" s="500">
        <v>12</v>
      </c>
      <c r="BE14" s="501">
        <v>54.40729483282675</v>
      </c>
      <c r="BF14" s="500">
        <v>342</v>
      </c>
      <c r="BG14" s="500">
        <v>283</v>
      </c>
      <c r="BH14" s="500">
        <v>59</v>
      </c>
      <c r="BI14" s="500">
        <v>194</v>
      </c>
      <c r="BJ14" s="500">
        <v>174</v>
      </c>
      <c r="BK14" s="480">
        <v>20</v>
      </c>
      <c r="BL14" s="501">
        <v>56.725146198830409</v>
      </c>
      <c r="BM14" s="500">
        <v>380</v>
      </c>
      <c r="BN14" s="500">
        <v>309</v>
      </c>
      <c r="BO14" s="500">
        <v>71</v>
      </c>
      <c r="BP14" s="500">
        <v>177</v>
      </c>
      <c r="BQ14" s="500">
        <v>162</v>
      </c>
      <c r="BR14" s="500">
        <v>15</v>
      </c>
      <c r="BS14" s="501">
        <v>46.578947368421055</v>
      </c>
    </row>
    <row r="15" spans="1:72" ht="20.100000000000001" customHeight="1">
      <c r="A15" s="44" t="s">
        <v>104</v>
      </c>
      <c r="B15" s="500">
        <v>319</v>
      </c>
      <c r="C15" s="500">
        <v>218</v>
      </c>
      <c r="D15" s="500">
        <v>101</v>
      </c>
      <c r="E15" s="500">
        <v>163</v>
      </c>
      <c r="F15" s="500">
        <v>123</v>
      </c>
      <c r="G15" s="500">
        <v>40</v>
      </c>
      <c r="H15" s="501">
        <v>51.097178683385579</v>
      </c>
      <c r="I15" s="500">
        <v>413</v>
      </c>
      <c r="J15" s="500">
        <v>292</v>
      </c>
      <c r="K15" s="500">
        <v>121</v>
      </c>
      <c r="L15" s="500">
        <v>231</v>
      </c>
      <c r="M15" s="500">
        <v>182</v>
      </c>
      <c r="N15" s="500">
        <v>49</v>
      </c>
      <c r="O15" s="501">
        <v>55.932203389830505</v>
      </c>
      <c r="P15" s="500">
        <v>387</v>
      </c>
      <c r="Q15" s="500">
        <v>246</v>
      </c>
      <c r="R15" s="500">
        <v>141</v>
      </c>
      <c r="S15" s="500">
        <v>187</v>
      </c>
      <c r="T15" s="500">
        <v>125</v>
      </c>
      <c r="U15" s="500">
        <v>62</v>
      </c>
      <c r="V15" s="501">
        <v>48.320413436692505</v>
      </c>
      <c r="W15" s="500">
        <v>349</v>
      </c>
      <c r="X15" s="500">
        <v>218</v>
      </c>
      <c r="Y15" s="500">
        <v>131</v>
      </c>
      <c r="Z15" s="500">
        <v>190</v>
      </c>
      <c r="AA15" s="500">
        <v>120</v>
      </c>
      <c r="AB15" s="500">
        <v>70</v>
      </c>
      <c r="AC15" s="501">
        <v>54.441260744985676</v>
      </c>
      <c r="AD15" s="500">
        <v>391</v>
      </c>
      <c r="AE15" s="500">
        <v>250</v>
      </c>
      <c r="AF15" s="500">
        <v>141</v>
      </c>
      <c r="AG15" s="500">
        <v>207</v>
      </c>
      <c r="AH15" s="500">
        <v>144</v>
      </c>
      <c r="AI15" s="500">
        <v>63</v>
      </c>
      <c r="AJ15" s="501">
        <v>52.941176470588239</v>
      </c>
      <c r="AK15" s="500">
        <v>446</v>
      </c>
      <c r="AL15" s="500">
        <v>277</v>
      </c>
      <c r="AM15" s="500">
        <v>169</v>
      </c>
      <c r="AN15" s="500">
        <v>221</v>
      </c>
      <c r="AO15" s="500">
        <v>167</v>
      </c>
      <c r="AP15" s="500">
        <v>54</v>
      </c>
      <c r="AQ15" s="501">
        <v>49.551569506726459</v>
      </c>
      <c r="AR15" s="500">
        <v>470</v>
      </c>
      <c r="AS15" s="500">
        <v>301</v>
      </c>
      <c r="AT15" s="500">
        <v>169</v>
      </c>
      <c r="AU15" s="500">
        <v>253</v>
      </c>
      <c r="AV15" s="500">
        <v>177</v>
      </c>
      <c r="AW15" s="500">
        <v>76</v>
      </c>
      <c r="AX15" s="501">
        <v>53.829787234042556</v>
      </c>
      <c r="AY15" s="500">
        <v>412</v>
      </c>
      <c r="AZ15" s="500">
        <v>271</v>
      </c>
      <c r="BA15" s="500">
        <v>141</v>
      </c>
      <c r="BB15" s="500">
        <v>202</v>
      </c>
      <c r="BC15" s="500">
        <v>136</v>
      </c>
      <c r="BD15" s="500">
        <v>66</v>
      </c>
      <c r="BE15" s="501">
        <v>49.029126213592235</v>
      </c>
      <c r="BF15" s="24">
        <v>444</v>
      </c>
      <c r="BG15" s="24">
        <v>286</v>
      </c>
      <c r="BH15" s="24">
        <v>158</v>
      </c>
      <c r="BI15" s="24">
        <v>229</v>
      </c>
      <c r="BJ15" s="24">
        <v>165</v>
      </c>
      <c r="BK15" s="24">
        <v>64</v>
      </c>
      <c r="BL15" s="501">
        <v>51.576576576576571</v>
      </c>
      <c r="BM15" s="24">
        <v>429</v>
      </c>
      <c r="BN15" s="24">
        <v>259</v>
      </c>
      <c r="BO15" s="24">
        <v>170</v>
      </c>
      <c r="BP15" s="24">
        <v>195</v>
      </c>
      <c r="BQ15" s="24">
        <v>128</v>
      </c>
      <c r="BR15" s="24">
        <v>67</v>
      </c>
      <c r="BS15" s="501">
        <v>45.454545454545453</v>
      </c>
    </row>
    <row r="16" spans="1:72" ht="20.100000000000001" customHeight="1">
      <c r="A16" s="44" t="s">
        <v>105</v>
      </c>
      <c r="B16" s="500">
        <v>1151</v>
      </c>
      <c r="C16" s="500">
        <v>765</v>
      </c>
      <c r="D16" s="500">
        <v>385</v>
      </c>
      <c r="E16" s="500">
        <v>572</v>
      </c>
      <c r="F16" s="500">
        <v>381</v>
      </c>
      <c r="G16" s="500">
        <v>191</v>
      </c>
      <c r="H16" s="501">
        <v>49.695916594265853</v>
      </c>
      <c r="I16" s="500">
        <v>1269</v>
      </c>
      <c r="J16" s="500">
        <v>869</v>
      </c>
      <c r="K16" s="500">
        <v>400</v>
      </c>
      <c r="L16" s="500">
        <v>552</v>
      </c>
      <c r="M16" s="500">
        <v>401</v>
      </c>
      <c r="N16" s="500">
        <v>151</v>
      </c>
      <c r="O16" s="501">
        <v>43.498817966903076</v>
      </c>
      <c r="P16" s="500">
        <v>1377</v>
      </c>
      <c r="Q16" s="500">
        <v>967</v>
      </c>
      <c r="R16" s="500">
        <v>409</v>
      </c>
      <c r="S16" s="500">
        <v>651</v>
      </c>
      <c r="T16" s="500">
        <v>488</v>
      </c>
      <c r="U16" s="500">
        <v>163</v>
      </c>
      <c r="V16" s="501">
        <v>47.276688453159046</v>
      </c>
      <c r="W16" s="500">
        <v>1269</v>
      </c>
      <c r="X16" s="500">
        <v>886</v>
      </c>
      <c r="Y16" s="500">
        <v>383</v>
      </c>
      <c r="Z16" s="500">
        <v>598</v>
      </c>
      <c r="AA16" s="500">
        <v>435</v>
      </c>
      <c r="AB16" s="500">
        <v>163</v>
      </c>
      <c r="AC16" s="501">
        <v>47.123719464144997</v>
      </c>
      <c r="AD16" s="500">
        <v>1109</v>
      </c>
      <c r="AE16" s="500">
        <v>779</v>
      </c>
      <c r="AF16" s="500">
        <v>330</v>
      </c>
      <c r="AG16" s="500">
        <v>495</v>
      </c>
      <c r="AH16" s="500">
        <v>369</v>
      </c>
      <c r="AI16" s="500">
        <v>126</v>
      </c>
      <c r="AJ16" s="501">
        <v>44.634806131650137</v>
      </c>
      <c r="AK16" s="500">
        <v>1087</v>
      </c>
      <c r="AL16" s="500">
        <v>736</v>
      </c>
      <c r="AM16" s="500">
        <v>351</v>
      </c>
      <c r="AN16" s="500">
        <v>425</v>
      </c>
      <c r="AO16" s="500">
        <v>289</v>
      </c>
      <c r="AP16" s="500">
        <v>136</v>
      </c>
      <c r="AQ16" s="501">
        <v>39.098436062557496</v>
      </c>
      <c r="AR16" s="500">
        <v>1031</v>
      </c>
      <c r="AS16" s="500">
        <v>686</v>
      </c>
      <c r="AT16" s="500">
        <v>344</v>
      </c>
      <c r="AU16" s="500">
        <v>451</v>
      </c>
      <c r="AV16" s="500">
        <v>315</v>
      </c>
      <c r="AW16" s="500">
        <v>136</v>
      </c>
      <c r="AX16" s="501">
        <v>43.743937924345296</v>
      </c>
      <c r="AY16" s="500">
        <v>1001</v>
      </c>
      <c r="AZ16" s="500">
        <v>675</v>
      </c>
      <c r="BA16" s="500">
        <v>325</v>
      </c>
      <c r="BB16" s="500">
        <v>453</v>
      </c>
      <c r="BC16" s="500">
        <v>311</v>
      </c>
      <c r="BD16" s="500">
        <v>142</v>
      </c>
      <c r="BE16" s="501">
        <v>45.254745254745252</v>
      </c>
      <c r="BF16" s="24">
        <v>1017</v>
      </c>
      <c r="BG16" s="24">
        <v>649</v>
      </c>
      <c r="BH16" s="24">
        <v>368</v>
      </c>
      <c r="BI16" s="24">
        <v>472</v>
      </c>
      <c r="BJ16" s="24">
        <v>295</v>
      </c>
      <c r="BK16" s="24">
        <v>177</v>
      </c>
      <c r="BL16" s="501">
        <v>46.4110127826942</v>
      </c>
      <c r="BM16" s="24">
        <v>937</v>
      </c>
      <c r="BN16" s="24">
        <v>587</v>
      </c>
      <c r="BO16" s="24">
        <v>350</v>
      </c>
      <c r="BP16" s="24">
        <v>410</v>
      </c>
      <c r="BQ16" s="24">
        <v>255</v>
      </c>
      <c r="BR16" s="24">
        <v>155</v>
      </c>
      <c r="BS16" s="501">
        <v>43.756670224119532</v>
      </c>
    </row>
    <row r="17" spans="1:71" ht="20.45" customHeight="1">
      <c r="A17" s="44" t="s">
        <v>159</v>
      </c>
      <c r="B17" s="500">
        <v>2299</v>
      </c>
      <c r="C17" s="500">
        <v>1819</v>
      </c>
      <c r="D17" s="500">
        <v>480</v>
      </c>
      <c r="E17" s="500">
        <v>866</v>
      </c>
      <c r="F17" s="500">
        <v>754</v>
      </c>
      <c r="G17" s="500">
        <v>112</v>
      </c>
      <c r="H17" s="501">
        <v>37.668551544149629</v>
      </c>
      <c r="I17" s="500">
        <v>2098</v>
      </c>
      <c r="J17" s="500">
        <v>1746</v>
      </c>
      <c r="K17" s="500">
        <v>352</v>
      </c>
      <c r="L17" s="500">
        <v>922</v>
      </c>
      <c r="M17" s="500">
        <v>843</v>
      </c>
      <c r="N17" s="500">
        <v>79</v>
      </c>
      <c r="O17" s="501">
        <v>43.946615824594851</v>
      </c>
      <c r="P17" s="500">
        <v>1679</v>
      </c>
      <c r="Q17" s="500">
        <v>1376</v>
      </c>
      <c r="R17" s="500">
        <v>303</v>
      </c>
      <c r="S17" s="500">
        <v>814</v>
      </c>
      <c r="T17" s="500">
        <v>705</v>
      </c>
      <c r="U17" s="500">
        <v>109</v>
      </c>
      <c r="V17" s="501">
        <v>48.481238832638475</v>
      </c>
      <c r="W17" s="500">
        <v>1290</v>
      </c>
      <c r="X17" s="500">
        <v>1097</v>
      </c>
      <c r="Y17" s="500">
        <v>193</v>
      </c>
      <c r="Z17" s="500">
        <v>631</v>
      </c>
      <c r="AA17" s="500">
        <v>568</v>
      </c>
      <c r="AB17" s="500">
        <v>63</v>
      </c>
      <c r="AC17" s="501">
        <v>48.914728682170541</v>
      </c>
      <c r="AD17" s="500">
        <v>1053</v>
      </c>
      <c r="AE17" s="500">
        <v>885</v>
      </c>
      <c r="AF17" s="500">
        <v>168</v>
      </c>
      <c r="AG17" s="500">
        <v>453</v>
      </c>
      <c r="AH17" s="500">
        <v>424</v>
      </c>
      <c r="AI17" s="500">
        <v>29</v>
      </c>
      <c r="AJ17" s="501">
        <v>43.019943019943021</v>
      </c>
      <c r="AK17" s="500">
        <v>854</v>
      </c>
      <c r="AL17" s="500">
        <v>719</v>
      </c>
      <c r="AM17" s="500">
        <v>135</v>
      </c>
      <c r="AN17" s="500">
        <v>399</v>
      </c>
      <c r="AO17" s="500">
        <v>364</v>
      </c>
      <c r="AP17" s="500">
        <v>35</v>
      </c>
      <c r="AQ17" s="501">
        <v>46.721311475409841</v>
      </c>
      <c r="AR17" s="500">
        <v>785</v>
      </c>
      <c r="AS17" s="500">
        <v>653</v>
      </c>
      <c r="AT17" s="500">
        <v>132</v>
      </c>
      <c r="AU17" s="500">
        <v>298</v>
      </c>
      <c r="AV17" s="500">
        <v>273</v>
      </c>
      <c r="AW17" s="500">
        <v>25</v>
      </c>
      <c r="AX17" s="501">
        <v>37.961783439490446</v>
      </c>
      <c r="AY17" s="500">
        <v>560</v>
      </c>
      <c r="AZ17" s="500">
        <v>476</v>
      </c>
      <c r="BA17" s="500">
        <v>84</v>
      </c>
      <c r="BB17" s="500">
        <v>235</v>
      </c>
      <c r="BC17" s="500">
        <v>209</v>
      </c>
      <c r="BD17" s="500">
        <v>26</v>
      </c>
      <c r="BE17" s="501">
        <v>41.964285714285715</v>
      </c>
      <c r="BF17" s="500">
        <v>683</v>
      </c>
      <c r="BG17" s="500">
        <v>571</v>
      </c>
      <c r="BH17" s="500">
        <v>112</v>
      </c>
      <c r="BI17" s="500">
        <v>281</v>
      </c>
      <c r="BJ17" s="500">
        <v>250</v>
      </c>
      <c r="BK17" s="480">
        <v>31</v>
      </c>
      <c r="BL17" s="501">
        <v>41.142020497803806</v>
      </c>
      <c r="BM17" s="500">
        <v>673</v>
      </c>
      <c r="BN17" s="500">
        <v>564</v>
      </c>
      <c r="BO17" s="500">
        <v>107</v>
      </c>
      <c r="BP17" s="500">
        <v>257</v>
      </c>
      <c r="BQ17" s="500">
        <v>223</v>
      </c>
      <c r="BR17" s="500">
        <v>34</v>
      </c>
      <c r="BS17" s="501">
        <v>38.187221396731054</v>
      </c>
    </row>
    <row r="18" spans="1:71" ht="20.100000000000001" customHeight="1">
      <c r="A18" s="44" t="s">
        <v>160</v>
      </c>
      <c r="B18" s="500">
        <v>47</v>
      </c>
      <c r="C18" s="500">
        <v>44</v>
      </c>
      <c r="D18" s="500">
        <v>3</v>
      </c>
      <c r="E18" s="500">
        <v>22</v>
      </c>
      <c r="F18" s="500">
        <v>20</v>
      </c>
      <c r="G18" s="500">
        <v>2</v>
      </c>
      <c r="H18" s="501">
        <v>46.808510638297875</v>
      </c>
      <c r="I18" s="500">
        <v>70</v>
      </c>
      <c r="J18" s="500">
        <v>64</v>
      </c>
      <c r="K18" s="500">
        <v>6</v>
      </c>
      <c r="L18" s="500">
        <v>41</v>
      </c>
      <c r="M18" s="500">
        <v>36</v>
      </c>
      <c r="N18" s="500">
        <v>5</v>
      </c>
      <c r="O18" s="501">
        <v>58.571428571428577</v>
      </c>
      <c r="P18" s="500">
        <v>82</v>
      </c>
      <c r="Q18" s="500">
        <v>75</v>
      </c>
      <c r="R18" s="500">
        <v>7</v>
      </c>
      <c r="S18" s="500">
        <v>42</v>
      </c>
      <c r="T18" s="500">
        <v>41</v>
      </c>
      <c r="U18" s="500">
        <v>1</v>
      </c>
      <c r="V18" s="501">
        <v>51.219512195121951</v>
      </c>
      <c r="W18" s="500">
        <v>88</v>
      </c>
      <c r="X18" s="500">
        <v>80</v>
      </c>
      <c r="Y18" s="500">
        <v>8</v>
      </c>
      <c r="Z18" s="500">
        <v>59</v>
      </c>
      <c r="AA18" s="500">
        <v>55</v>
      </c>
      <c r="AB18" s="500">
        <v>4</v>
      </c>
      <c r="AC18" s="501">
        <v>67.045454545454547</v>
      </c>
      <c r="AD18" s="500">
        <v>68</v>
      </c>
      <c r="AE18" s="500">
        <v>61</v>
      </c>
      <c r="AF18" s="500">
        <v>7</v>
      </c>
      <c r="AG18" s="500">
        <v>29</v>
      </c>
      <c r="AH18" s="500">
        <v>25</v>
      </c>
      <c r="AI18" s="500">
        <v>4</v>
      </c>
      <c r="AJ18" s="501">
        <v>42.647058823529413</v>
      </c>
      <c r="AK18" s="500">
        <v>42</v>
      </c>
      <c r="AL18" s="500">
        <v>41</v>
      </c>
      <c r="AM18" s="500">
        <v>1</v>
      </c>
      <c r="AN18" s="500">
        <v>15</v>
      </c>
      <c r="AO18" s="500">
        <v>15</v>
      </c>
      <c r="AP18" s="24">
        <v>0</v>
      </c>
      <c r="AQ18" s="501">
        <v>35.714285714285715</v>
      </c>
      <c r="AR18" s="500">
        <v>68</v>
      </c>
      <c r="AS18" s="500">
        <v>67</v>
      </c>
      <c r="AT18" s="500">
        <v>1</v>
      </c>
      <c r="AU18" s="500">
        <v>34</v>
      </c>
      <c r="AV18" s="500">
        <v>34</v>
      </c>
      <c r="AW18" s="24">
        <v>0</v>
      </c>
      <c r="AX18" s="501">
        <v>50</v>
      </c>
      <c r="AY18" s="500">
        <v>48</v>
      </c>
      <c r="AZ18" s="500">
        <v>43</v>
      </c>
      <c r="BA18" s="500">
        <v>5</v>
      </c>
      <c r="BB18" s="500">
        <v>25</v>
      </c>
      <c r="BC18" s="500">
        <v>20</v>
      </c>
      <c r="BD18" s="24">
        <v>5</v>
      </c>
      <c r="BE18" s="501">
        <v>52.083333333333336</v>
      </c>
      <c r="BF18" s="24">
        <v>60</v>
      </c>
      <c r="BG18" s="24">
        <v>59</v>
      </c>
      <c r="BH18" s="24">
        <v>1</v>
      </c>
      <c r="BI18" s="24">
        <v>29</v>
      </c>
      <c r="BJ18" s="24">
        <v>28</v>
      </c>
      <c r="BK18" s="24">
        <v>1</v>
      </c>
      <c r="BL18" s="501">
        <v>48.333333333333336</v>
      </c>
      <c r="BM18" s="24">
        <v>43</v>
      </c>
      <c r="BN18" s="24">
        <v>41</v>
      </c>
      <c r="BO18" s="24">
        <v>2</v>
      </c>
      <c r="BP18" s="24">
        <v>16</v>
      </c>
      <c r="BQ18" s="24">
        <v>15</v>
      </c>
      <c r="BR18" s="24">
        <v>1</v>
      </c>
      <c r="BS18" s="501">
        <v>37.209302325581397</v>
      </c>
    </row>
    <row r="19" spans="1:71" ht="20.100000000000001" customHeight="1">
      <c r="A19" s="44" t="s">
        <v>294</v>
      </c>
      <c r="B19" s="500">
        <v>3231</v>
      </c>
      <c r="C19" s="500">
        <v>2771</v>
      </c>
      <c r="D19" s="500">
        <v>460</v>
      </c>
      <c r="E19" s="500">
        <v>1115</v>
      </c>
      <c r="F19" s="500">
        <v>1027</v>
      </c>
      <c r="G19" s="500">
        <v>88</v>
      </c>
      <c r="H19" s="501">
        <v>34.509439801918909</v>
      </c>
      <c r="I19" s="500">
        <v>3234</v>
      </c>
      <c r="J19" s="500">
        <v>2780</v>
      </c>
      <c r="K19" s="500">
        <v>454</v>
      </c>
      <c r="L19" s="500">
        <v>1146</v>
      </c>
      <c r="M19" s="500">
        <v>1068</v>
      </c>
      <c r="N19" s="500">
        <v>78</v>
      </c>
      <c r="O19" s="501">
        <v>35.435992578849721</v>
      </c>
      <c r="P19" s="500">
        <v>2939</v>
      </c>
      <c r="Q19" s="500">
        <v>2526</v>
      </c>
      <c r="R19" s="500">
        <v>413</v>
      </c>
      <c r="S19" s="500">
        <v>982</v>
      </c>
      <c r="T19" s="500">
        <v>899</v>
      </c>
      <c r="U19" s="500">
        <v>83</v>
      </c>
      <c r="V19" s="501">
        <v>33.412725416808435</v>
      </c>
      <c r="W19" s="500">
        <v>2630</v>
      </c>
      <c r="X19" s="500">
        <v>2268</v>
      </c>
      <c r="Y19" s="500">
        <v>362</v>
      </c>
      <c r="Z19" s="500">
        <v>867</v>
      </c>
      <c r="AA19" s="500">
        <v>773</v>
      </c>
      <c r="AB19" s="500">
        <v>94</v>
      </c>
      <c r="AC19" s="501">
        <v>32.965779467680605</v>
      </c>
      <c r="AD19" s="500">
        <v>2515</v>
      </c>
      <c r="AE19" s="500">
        <v>2180</v>
      </c>
      <c r="AF19" s="500">
        <v>335</v>
      </c>
      <c r="AG19" s="500">
        <v>773</v>
      </c>
      <c r="AH19" s="500">
        <v>711</v>
      </c>
      <c r="AI19" s="500">
        <v>62</v>
      </c>
      <c r="AJ19" s="501">
        <v>30.735586481113319</v>
      </c>
      <c r="AK19" s="500">
        <v>2460</v>
      </c>
      <c r="AL19" s="500">
        <v>2128</v>
      </c>
      <c r="AM19" s="500">
        <v>332</v>
      </c>
      <c r="AN19" s="500">
        <v>786</v>
      </c>
      <c r="AO19" s="500">
        <v>721</v>
      </c>
      <c r="AP19" s="500">
        <v>65</v>
      </c>
      <c r="AQ19" s="501">
        <v>31.951219512195124</v>
      </c>
      <c r="AR19" s="500">
        <v>2831</v>
      </c>
      <c r="AS19" s="500">
        <v>2446</v>
      </c>
      <c r="AT19" s="500">
        <v>385</v>
      </c>
      <c r="AU19" s="500">
        <v>994</v>
      </c>
      <c r="AV19" s="500">
        <v>918</v>
      </c>
      <c r="AW19" s="500">
        <v>76</v>
      </c>
      <c r="AX19" s="501">
        <v>35.111268103143765</v>
      </c>
      <c r="AY19" s="500">
        <v>2809</v>
      </c>
      <c r="AZ19" s="500">
        <v>2429</v>
      </c>
      <c r="BA19" s="500">
        <v>380</v>
      </c>
      <c r="BB19" s="500">
        <v>830</v>
      </c>
      <c r="BC19" s="500">
        <v>776</v>
      </c>
      <c r="BD19" s="500">
        <v>54</v>
      </c>
      <c r="BE19" s="501">
        <v>29.547881808472766</v>
      </c>
      <c r="BF19" s="500">
        <v>3411</v>
      </c>
      <c r="BG19" s="500">
        <v>2869</v>
      </c>
      <c r="BH19" s="500">
        <v>542</v>
      </c>
      <c r="BI19" s="500">
        <v>1077</v>
      </c>
      <c r="BJ19" s="500">
        <v>967</v>
      </c>
      <c r="BK19" s="480">
        <v>110</v>
      </c>
      <c r="BL19" s="501">
        <v>31.574318381706245</v>
      </c>
      <c r="BM19" s="500">
        <v>3240</v>
      </c>
      <c r="BN19" s="500">
        <v>2758</v>
      </c>
      <c r="BO19" s="500">
        <v>482</v>
      </c>
      <c r="BP19" s="500">
        <v>1132</v>
      </c>
      <c r="BQ19" s="500">
        <v>1038</v>
      </c>
      <c r="BR19" s="500">
        <v>94</v>
      </c>
      <c r="BS19" s="501">
        <v>34.938271604938272</v>
      </c>
    </row>
    <row r="20" spans="1:71" ht="20.100000000000001" customHeight="1">
      <c r="A20" s="44" t="s">
        <v>64</v>
      </c>
      <c r="B20" s="500">
        <v>3443</v>
      </c>
      <c r="C20" s="500">
        <v>2345</v>
      </c>
      <c r="D20" s="500">
        <v>1098</v>
      </c>
      <c r="E20" s="500">
        <v>2032</v>
      </c>
      <c r="F20" s="500">
        <v>1509</v>
      </c>
      <c r="G20" s="500">
        <v>523</v>
      </c>
      <c r="H20" s="501">
        <v>59.018297995933779</v>
      </c>
      <c r="I20" s="500">
        <v>3900</v>
      </c>
      <c r="J20" s="500">
        <v>2629</v>
      </c>
      <c r="K20" s="500">
        <v>1271</v>
      </c>
      <c r="L20" s="500">
        <v>2245</v>
      </c>
      <c r="M20" s="500">
        <v>1655</v>
      </c>
      <c r="N20" s="500">
        <v>590</v>
      </c>
      <c r="O20" s="501">
        <v>57.564102564102562</v>
      </c>
      <c r="P20" s="500">
        <v>3337</v>
      </c>
      <c r="Q20" s="500">
        <v>2264</v>
      </c>
      <c r="R20" s="500">
        <v>1073</v>
      </c>
      <c r="S20" s="500">
        <v>1740</v>
      </c>
      <c r="T20" s="500">
        <v>1328</v>
      </c>
      <c r="U20" s="500">
        <v>412</v>
      </c>
      <c r="V20" s="501">
        <v>52.142643092598142</v>
      </c>
      <c r="W20" s="500">
        <v>3277</v>
      </c>
      <c r="X20" s="500">
        <v>2223</v>
      </c>
      <c r="Y20" s="500">
        <v>1054</v>
      </c>
      <c r="Z20" s="500">
        <v>1672</v>
      </c>
      <c r="AA20" s="500">
        <v>1283</v>
      </c>
      <c r="AB20" s="500">
        <v>389</v>
      </c>
      <c r="AC20" s="501">
        <v>51.022276472383275</v>
      </c>
      <c r="AD20" s="500">
        <v>3122</v>
      </c>
      <c r="AE20" s="500">
        <v>2148</v>
      </c>
      <c r="AF20" s="500">
        <v>974</v>
      </c>
      <c r="AG20" s="500">
        <v>1320</v>
      </c>
      <c r="AH20" s="500">
        <v>1049</v>
      </c>
      <c r="AI20" s="500">
        <v>271</v>
      </c>
      <c r="AJ20" s="501">
        <v>42.280589365791158</v>
      </c>
      <c r="AK20" s="500">
        <v>2846</v>
      </c>
      <c r="AL20" s="500">
        <v>2000</v>
      </c>
      <c r="AM20" s="500">
        <v>846</v>
      </c>
      <c r="AN20" s="500">
        <v>1207</v>
      </c>
      <c r="AO20" s="500">
        <v>955</v>
      </c>
      <c r="AP20" s="500">
        <v>252</v>
      </c>
      <c r="AQ20" s="501">
        <v>42.41040056219255</v>
      </c>
      <c r="AR20" s="500">
        <v>2616</v>
      </c>
      <c r="AS20" s="500">
        <v>1860</v>
      </c>
      <c r="AT20" s="500">
        <v>756</v>
      </c>
      <c r="AU20" s="500">
        <v>1180</v>
      </c>
      <c r="AV20" s="500">
        <v>924</v>
      </c>
      <c r="AW20" s="500">
        <v>256</v>
      </c>
      <c r="AX20" s="501">
        <v>45.107033639143729</v>
      </c>
      <c r="AY20" s="500">
        <v>2278</v>
      </c>
      <c r="AZ20" s="500">
        <v>1625</v>
      </c>
      <c r="BA20" s="500">
        <v>652</v>
      </c>
      <c r="BB20" s="500">
        <v>892</v>
      </c>
      <c r="BC20" s="500">
        <v>705</v>
      </c>
      <c r="BD20" s="500">
        <v>187</v>
      </c>
      <c r="BE20" s="501">
        <v>39.157155399473218</v>
      </c>
      <c r="BF20" s="24">
        <v>2124</v>
      </c>
      <c r="BG20" s="24">
        <v>1501</v>
      </c>
      <c r="BH20" s="24">
        <v>623</v>
      </c>
      <c r="BI20" s="24">
        <v>803</v>
      </c>
      <c r="BJ20" s="24">
        <v>637</v>
      </c>
      <c r="BK20" s="24">
        <v>166</v>
      </c>
      <c r="BL20" s="501">
        <v>37.806026365348401</v>
      </c>
      <c r="BM20" s="24">
        <v>1989</v>
      </c>
      <c r="BN20" s="24">
        <v>1427</v>
      </c>
      <c r="BO20" s="24">
        <v>562</v>
      </c>
      <c r="BP20" s="24">
        <v>691</v>
      </c>
      <c r="BQ20" s="24">
        <v>538</v>
      </c>
      <c r="BR20" s="24">
        <v>153</v>
      </c>
      <c r="BS20" s="501">
        <v>34.741075917546503</v>
      </c>
    </row>
    <row r="21" spans="1:71" ht="20.100000000000001" customHeight="1">
      <c r="A21" s="62" t="s">
        <v>60</v>
      </c>
      <c r="B21" s="500">
        <v>4709</v>
      </c>
      <c r="C21" s="500">
        <v>4620</v>
      </c>
      <c r="D21" s="500">
        <v>89</v>
      </c>
      <c r="E21" s="500">
        <v>2174</v>
      </c>
      <c r="F21" s="500">
        <v>2150</v>
      </c>
      <c r="G21" s="500">
        <v>24</v>
      </c>
      <c r="H21" s="501">
        <v>46.166914419197283</v>
      </c>
      <c r="I21" s="500">
        <v>4656</v>
      </c>
      <c r="J21" s="500">
        <v>4570</v>
      </c>
      <c r="K21" s="500">
        <v>86</v>
      </c>
      <c r="L21" s="500">
        <v>2045</v>
      </c>
      <c r="M21" s="500">
        <v>2022</v>
      </c>
      <c r="N21" s="500">
        <v>23</v>
      </c>
      <c r="O21" s="501">
        <v>43.921821305841924</v>
      </c>
      <c r="P21" s="500">
        <v>4650</v>
      </c>
      <c r="Q21" s="500">
        <v>4580</v>
      </c>
      <c r="R21" s="500">
        <v>70</v>
      </c>
      <c r="S21" s="500">
        <v>1959</v>
      </c>
      <c r="T21" s="500">
        <v>1944</v>
      </c>
      <c r="U21" s="500">
        <v>15</v>
      </c>
      <c r="V21" s="501">
        <v>42.129032258064512</v>
      </c>
      <c r="W21" s="500">
        <v>4612</v>
      </c>
      <c r="X21" s="500">
        <v>4538</v>
      </c>
      <c r="Y21" s="500">
        <v>74</v>
      </c>
      <c r="Z21" s="500">
        <v>1843</v>
      </c>
      <c r="AA21" s="500">
        <v>1830</v>
      </c>
      <c r="AB21" s="500">
        <v>13</v>
      </c>
      <c r="AC21" s="501">
        <v>39.960971379011276</v>
      </c>
      <c r="AD21" s="500">
        <v>4250</v>
      </c>
      <c r="AE21" s="500">
        <v>4176</v>
      </c>
      <c r="AF21" s="500">
        <v>74</v>
      </c>
      <c r="AG21" s="500">
        <v>1708</v>
      </c>
      <c r="AH21" s="500">
        <v>1689</v>
      </c>
      <c r="AI21" s="500">
        <v>19</v>
      </c>
      <c r="AJ21" s="501">
        <v>40.188235294117646</v>
      </c>
      <c r="AK21" s="500">
        <v>4525</v>
      </c>
      <c r="AL21" s="500">
        <v>4449</v>
      </c>
      <c r="AM21" s="500">
        <v>76</v>
      </c>
      <c r="AN21" s="500">
        <v>1800</v>
      </c>
      <c r="AO21" s="500">
        <v>1784</v>
      </c>
      <c r="AP21" s="500">
        <v>16</v>
      </c>
      <c r="AQ21" s="501">
        <v>39.77900552486188</v>
      </c>
      <c r="AR21" s="500">
        <v>4813</v>
      </c>
      <c r="AS21" s="500">
        <v>4728</v>
      </c>
      <c r="AT21" s="500">
        <v>85</v>
      </c>
      <c r="AU21" s="500">
        <v>1721</v>
      </c>
      <c r="AV21" s="500">
        <v>1708</v>
      </c>
      <c r="AW21" s="500">
        <v>13</v>
      </c>
      <c r="AX21" s="501">
        <v>35.757323914398505</v>
      </c>
      <c r="AY21" s="500">
        <v>4682</v>
      </c>
      <c r="AZ21" s="500">
        <v>4587</v>
      </c>
      <c r="BA21" s="500">
        <v>95</v>
      </c>
      <c r="BB21" s="500">
        <v>1714</v>
      </c>
      <c r="BC21" s="500">
        <v>1696</v>
      </c>
      <c r="BD21" s="500">
        <v>18</v>
      </c>
      <c r="BE21" s="501">
        <v>36.608287056813325</v>
      </c>
      <c r="BF21" s="24">
        <v>5170</v>
      </c>
      <c r="BG21" s="24">
        <v>5061</v>
      </c>
      <c r="BH21" s="24">
        <v>109</v>
      </c>
      <c r="BI21" s="24">
        <v>1752</v>
      </c>
      <c r="BJ21" s="24">
        <v>1733</v>
      </c>
      <c r="BK21" s="24">
        <v>19</v>
      </c>
      <c r="BL21" s="501">
        <v>33.887814313346226</v>
      </c>
      <c r="BM21" s="24">
        <v>5417</v>
      </c>
      <c r="BN21" s="24">
        <v>5320</v>
      </c>
      <c r="BO21" s="24">
        <v>97</v>
      </c>
      <c r="BP21" s="24">
        <v>1799</v>
      </c>
      <c r="BQ21" s="24">
        <v>1775</v>
      </c>
      <c r="BR21" s="24">
        <v>24</v>
      </c>
      <c r="BS21" s="501">
        <v>33.210263983754842</v>
      </c>
    </row>
    <row r="22" spans="1:71" ht="20.100000000000001" customHeight="1">
      <c r="A22" s="44" t="s">
        <v>292</v>
      </c>
      <c r="B22" s="500">
        <v>5147</v>
      </c>
      <c r="C22" s="500">
        <v>4198</v>
      </c>
      <c r="D22" s="500">
        <v>931</v>
      </c>
      <c r="E22" s="500">
        <v>1574</v>
      </c>
      <c r="F22" s="500">
        <v>1349</v>
      </c>
      <c r="G22" s="500">
        <v>225</v>
      </c>
      <c r="H22" s="501">
        <v>30.580920924810567</v>
      </c>
      <c r="I22" s="500">
        <v>5311</v>
      </c>
      <c r="J22" s="500">
        <v>4317</v>
      </c>
      <c r="K22" s="500">
        <v>981</v>
      </c>
      <c r="L22" s="500">
        <v>1639</v>
      </c>
      <c r="M22" s="500">
        <v>1403</v>
      </c>
      <c r="N22" s="500">
        <v>236</v>
      </c>
      <c r="O22" s="501">
        <v>30.860478252683109</v>
      </c>
      <c r="P22" s="500">
        <v>5537</v>
      </c>
      <c r="Q22" s="500">
        <v>4544</v>
      </c>
      <c r="R22" s="500">
        <v>978</v>
      </c>
      <c r="S22" s="500">
        <v>1678</v>
      </c>
      <c r="T22" s="500">
        <v>1453</v>
      </c>
      <c r="U22" s="500">
        <v>225</v>
      </c>
      <c r="V22" s="501">
        <v>30.305219432905904</v>
      </c>
      <c r="W22" s="500">
        <v>5360</v>
      </c>
      <c r="X22" s="500">
        <v>4363</v>
      </c>
      <c r="Y22" s="500">
        <v>985</v>
      </c>
      <c r="Z22" s="500">
        <v>1652</v>
      </c>
      <c r="AA22" s="500">
        <v>1398</v>
      </c>
      <c r="AB22" s="500">
        <v>254</v>
      </c>
      <c r="AC22" s="501">
        <v>30.82089552238806</v>
      </c>
      <c r="AD22" s="500">
        <v>5019</v>
      </c>
      <c r="AE22" s="500">
        <v>4095</v>
      </c>
      <c r="AF22" s="500">
        <v>909</v>
      </c>
      <c r="AG22" s="500">
        <v>1612</v>
      </c>
      <c r="AH22" s="500">
        <v>1377</v>
      </c>
      <c r="AI22" s="500">
        <v>235</v>
      </c>
      <c r="AJ22" s="501">
        <v>32.117951783223745</v>
      </c>
      <c r="AK22" s="500">
        <v>5129</v>
      </c>
      <c r="AL22" s="500">
        <v>4152</v>
      </c>
      <c r="AM22" s="500">
        <v>971</v>
      </c>
      <c r="AN22" s="500">
        <v>1595</v>
      </c>
      <c r="AO22" s="500">
        <v>1336</v>
      </c>
      <c r="AP22" s="500">
        <v>259</v>
      </c>
      <c r="AQ22" s="501">
        <v>31.097679859621756</v>
      </c>
      <c r="AR22" s="500">
        <v>5330</v>
      </c>
      <c r="AS22" s="500">
        <v>4345</v>
      </c>
      <c r="AT22" s="500">
        <v>971</v>
      </c>
      <c r="AU22" s="500">
        <v>1689</v>
      </c>
      <c r="AV22" s="500">
        <v>1420</v>
      </c>
      <c r="AW22" s="500">
        <v>269</v>
      </c>
      <c r="AX22" s="501">
        <v>31.688555347091935</v>
      </c>
      <c r="AY22" s="500">
        <v>5068</v>
      </c>
      <c r="AZ22" s="500">
        <v>4096</v>
      </c>
      <c r="BA22" s="500">
        <v>953</v>
      </c>
      <c r="BB22" s="500">
        <v>1694</v>
      </c>
      <c r="BC22" s="500">
        <v>1442</v>
      </c>
      <c r="BD22" s="500">
        <v>252</v>
      </c>
      <c r="BE22" s="501">
        <v>33.425414364640879</v>
      </c>
      <c r="BF22" s="24">
        <v>5374</v>
      </c>
      <c r="BG22" s="24">
        <v>4378</v>
      </c>
      <c r="BH22" s="24">
        <v>976</v>
      </c>
      <c r="BI22" s="24">
        <v>1775</v>
      </c>
      <c r="BJ22" s="24">
        <v>1504</v>
      </c>
      <c r="BK22" s="24">
        <v>271</v>
      </c>
      <c r="BL22" s="501">
        <v>33.029400818756976</v>
      </c>
      <c r="BM22" s="24">
        <v>5697</v>
      </c>
      <c r="BN22" s="24">
        <v>4554</v>
      </c>
      <c r="BO22" s="24">
        <v>1129</v>
      </c>
      <c r="BP22" s="24">
        <v>1855</v>
      </c>
      <c r="BQ22" s="24">
        <v>1560</v>
      </c>
      <c r="BR22" s="24">
        <v>295</v>
      </c>
      <c r="BS22" s="501">
        <v>32.560997015973321</v>
      </c>
    </row>
    <row r="23" spans="1:71" ht="20.100000000000001" customHeight="1">
      <c r="A23" s="63" t="s">
        <v>633</v>
      </c>
      <c r="B23" s="500">
        <v>1939</v>
      </c>
      <c r="C23" s="500">
        <v>1783</v>
      </c>
      <c r="D23" s="500">
        <v>156</v>
      </c>
      <c r="E23" s="500">
        <v>784</v>
      </c>
      <c r="F23" s="500">
        <v>751</v>
      </c>
      <c r="G23" s="500">
        <v>33</v>
      </c>
      <c r="H23" s="501">
        <v>40.433212996389891</v>
      </c>
      <c r="I23" s="500">
        <v>1900</v>
      </c>
      <c r="J23" s="500">
        <v>1707</v>
      </c>
      <c r="K23" s="500">
        <v>193</v>
      </c>
      <c r="L23" s="500">
        <v>750</v>
      </c>
      <c r="M23" s="500">
        <v>713</v>
      </c>
      <c r="N23" s="500">
        <v>37</v>
      </c>
      <c r="O23" s="501">
        <v>39.473684210526315</v>
      </c>
      <c r="P23" s="500">
        <v>2312</v>
      </c>
      <c r="Q23" s="500">
        <v>2113</v>
      </c>
      <c r="R23" s="500">
        <v>199</v>
      </c>
      <c r="S23" s="500">
        <v>776</v>
      </c>
      <c r="T23" s="500">
        <v>730</v>
      </c>
      <c r="U23" s="500">
        <v>46</v>
      </c>
      <c r="V23" s="501">
        <v>33.564013840830448</v>
      </c>
      <c r="W23" s="500">
        <v>2207</v>
      </c>
      <c r="X23" s="500">
        <v>2008</v>
      </c>
      <c r="Y23" s="500">
        <v>199</v>
      </c>
      <c r="Z23" s="500">
        <v>693</v>
      </c>
      <c r="AA23" s="500">
        <v>658</v>
      </c>
      <c r="AB23" s="500">
        <v>35</v>
      </c>
      <c r="AC23" s="501">
        <v>31.400090620752152</v>
      </c>
      <c r="AD23" s="500">
        <v>1951</v>
      </c>
      <c r="AE23" s="500">
        <v>1770</v>
      </c>
      <c r="AF23" s="500">
        <v>181</v>
      </c>
      <c r="AG23" s="500">
        <v>517</v>
      </c>
      <c r="AH23" s="500">
        <v>482</v>
      </c>
      <c r="AI23" s="500">
        <v>35</v>
      </c>
      <c r="AJ23" s="501">
        <v>26.499231163505893</v>
      </c>
      <c r="AK23" s="500">
        <v>1798</v>
      </c>
      <c r="AL23" s="500">
        <v>1602</v>
      </c>
      <c r="AM23" s="500">
        <v>196</v>
      </c>
      <c r="AN23" s="500">
        <v>423</v>
      </c>
      <c r="AO23" s="500">
        <v>384</v>
      </c>
      <c r="AP23" s="500">
        <v>39</v>
      </c>
      <c r="AQ23" s="501">
        <v>23.526140155728587</v>
      </c>
      <c r="AR23" s="500">
        <v>1660</v>
      </c>
      <c r="AS23" s="500">
        <v>1482</v>
      </c>
      <c r="AT23" s="500">
        <v>178</v>
      </c>
      <c r="AU23" s="500">
        <v>456</v>
      </c>
      <c r="AV23" s="500">
        <v>420</v>
      </c>
      <c r="AW23" s="500">
        <v>36</v>
      </c>
      <c r="AX23" s="501">
        <v>27.469879518072286</v>
      </c>
      <c r="AY23" s="500">
        <v>1752</v>
      </c>
      <c r="AZ23" s="500">
        <v>1558</v>
      </c>
      <c r="BA23" s="500">
        <v>194</v>
      </c>
      <c r="BB23" s="500">
        <v>699</v>
      </c>
      <c r="BC23" s="500">
        <v>638</v>
      </c>
      <c r="BD23" s="500">
        <v>61</v>
      </c>
      <c r="BE23" s="501">
        <v>39.897260273972599</v>
      </c>
      <c r="BF23" s="24">
        <v>1887</v>
      </c>
      <c r="BG23" s="24">
        <v>1692</v>
      </c>
      <c r="BH23" s="24">
        <v>195</v>
      </c>
      <c r="BI23" s="24">
        <v>683</v>
      </c>
      <c r="BJ23" s="24">
        <v>654</v>
      </c>
      <c r="BK23" s="24">
        <v>29</v>
      </c>
      <c r="BL23" s="501">
        <v>36.19501854795972</v>
      </c>
      <c r="BM23" s="24">
        <v>1434</v>
      </c>
      <c r="BN23" s="24">
        <v>1269</v>
      </c>
      <c r="BO23" s="24">
        <v>165</v>
      </c>
      <c r="BP23" s="24">
        <v>456</v>
      </c>
      <c r="BQ23" s="24">
        <v>417</v>
      </c>
      <c r="BR23" s="24">
        <v>39</v>
      </c>
      <c r="BS23" s="501">
        <v>31.799163179916317</v>
      </c>
    </row>
    <row r="24" spans="1:71" ht="20.100000000000001" customHeight="1">
      <c r="A24" s="62" t="s">
        <v>33</v>
      </c>
      <c r="B24" s="500">
        <v>65348</v>
      </c>
      <c r="C24" s="500">
        <v>51029</v>
      </c>
      <c r="D24" s="500">
        <v>14302</v>
      </c>
      <c r="E24" s="500">
        <v>21162</v>
      </c>
      <c r="F24" s="500">
        <v>17017</v>
      </c>
      <c r="G24" s="500">
        <v>4145</v>
      </c>
      <c r="H24" s="501">
        <v>32.383546550774319</v>
      </c>
      <c r="I24" s="500">
        <v>66941</v>
      </c>
      <c r="J24" s="500">
        <v>52322</v>
      </c>
      <c r="K24" s="500">
        <v>14602</v>
      </c>
      <c r="L24" s="500">
        <v>21939</v>
      </c>
      <c r="M24" s="500">
        <v>17755</v>
      </c>
      <c r="N24" s="500">
        <v>4184</v>
      </c>
      <c r="O24" s="501">
        <v>32.773636485860685</v>
      </c>
      <c r="P24" s="500">
        <v>72690</v>
      </c>
      <c r="Q24" s="500">
        <v>56618</v>
      </c>
      <c r="R24" s="500">
        <v>16054</v>
      </c>
      <c r="S24" s="500">
        <v>23799</v>
      </c>
      <c r="T24" s="500">
        <v>19071</v>
      </c>
      <c r="U24" s="500">
        <v>4728</v>
      </c>
      <c r="V24" s="501">
        <v>32.740404457284356</v>
      </c>
      <c r="W24" s="500">
        <v>75847</v>
      </c>
      <c r="X24" s="500">
        <v>59197</v>
      </c>
      <c r="Y24" s="500">
        <v>16634</v>
      </c>
      <c r="Z24" s="500">
        <v>24621</v>
      </c>
      <c r="AA24" s="500">
        <v>19794</v>
      </c>
      <c r="AB24" s="500">
        <v>4827</v>
      </c>
      <c r="AC24" s="501">
        <v>32.461402560417682</v>
      </c>
      <c r="AD24" s="500">
        <v>78096</v>
      </c>
      <c r="AE24" s="500">
        <v>60708</v>
      </c>
      <c r="AF24" s="500">
        <v>17378</v>
      </c>
      <c r="AG24" s="500">
        <v>25282</v>
      </c>
      <c r="AH24" s="500">
        <v>20371</v>
      </c>
      <c r="AI24" s="500">
        <v>4911</v>
      </c>
      <c r="AJ24" s="501">
        <v>32.372976849006349</v>
      </c>
      <c r="AK24" s="500">
        <v>84988</v>
      </c>
      <c r="AL24" s="500">
        <v>66102</v>
      </c>
      <c r="AM24" s="500">
        <v>18872</v>
      </c>
      <c r="AN24" s="500">
        <v>27487</v>
      </c>
      <c r="AO24" s="500">
        <v>22159</v>
      </c>
      <c r="AP24" s="500">
        <v>5328</v>
      </c>
      <c r="AQ24" s="501">
        <v>32.34221301830847</v>
      </c>
      <c r="AR24" s="500">
        <v>89749</v>
      </c>
      <c r="AS24" s="500">
        <v>69390</v>
      </c>
      <c r="AT24" s="500">
        <v>20348</v>
      </c>
      <c r="AU24" s="500">
        <v>29903</v>
      </c>
      <c r="AV24" s="500">
        <v>23939</v>
      </c>
      <c r="AW24" s="500">
        <v>5964</v>
      </c>
      <c r="AX24" s="501">
        <v>33.318477086095669</v>
      </c>
      <c r="AY24" s="500">
        <v>90312</v>
      </c>
      <c r="AZ24" s="500">
        <v>69275</v>
      </c>
      <c r="BA24" s="500">
        <v>21031</v>
      </c>
      <c r="BB24" s="500">
        <v>28771</v>
      </c>
      <c r="BC24" s="500">
        <v>23004</v>
      </c>
      <c r="BD24" s="500">
        <v>5767</v>
      </c>
      <c r="BE24" s="501">
        <v>31.857339002568875</v>
      </c>
      <c r="BF24" s="24">
        <v>93365</v>
      </c>
      <c r="BG24" s="24">
        <v>71913</v>
      </c>
      <c r="BH24" s="24">
        <v>21439</v>
      </c>
      <c r="BI24" s="24">
        <v>30488</v>
      </c>
      <c r="BJ24" s="24">
        <v>24515</v>
      </c>
      <c r="BK24" s="24">
        <v>5973</v>
      </c>
      <c r="BL24" s="501">
        <v>32.654635034541855</v>
      </c>
      <c r="BM24" s="24">
        <v>106177</v>
      </c>
      <c r="BN24" s="24">
        <v>80457</v>
      </c>
      <c r="BO24" s="24">
        <v>25704</v>
      </c>
      <c r="BP24" s="24">
        <v>32359</v>
      </c>
      <c r="BQ24" s="24">
        <v>25565</v>
      </c>
      <c r="BR24" s="24">
        <v>6794</v>
      </c>
      <c r="BS24" s="501">
        <v>30.476468538384022</v>
      </c>
    </row>
    <row r="25" spans="1:71" ht="20.100000000000001" customHeight="1">
      <c r="A25" s="63" t="s">
        <v>157</v>
      </c>
      <c r="B25" s="500">
        <v>118</v>
      </c>
      <c r="C25" s="500">
        <v>77</v>
      </c>
      <c r="D25" s="500">
        <v>41</v>
      </c>
      <c r="E25" s="500">
        <v>17</v>
      </c>
      <c r="F25" s="500">
        <v>14</v>
      </c>
      <c r="G25" s="500">
        <v>3</v>
      </c>
      <c r="H25" s="501">
        <v>14.40677966101695</v>
      </c>
      <c r="I25" s="500">
        <v>111</v>
      </c>
      <c r="J25" s="500">
        <v>80</v>
      </c>
      <c r="K25" s="500">
        <v>31</v>
      </c>
      <c r="L25" s="500">
        <v>25</v>
      </c>
      <c r="M25" s="500">
        <v>13</v>
      </c>
      <c r="N25" s="500">
        <v>12</v>
      </c>
      <c r="O25" s="501">
        <v>22.522522522522522</v>
      </c>
      <c r="P25" s="500">
        <v>139</v>
      </c>
      <c r="Q25" s="500">
        <v>101</v>
      </c>
      <c r="R25" s="500">
        <v>38</v>
      </c>
      <c r="S25" s="500">
        <v>22</v>
      </c>
      <c r="T25" s="500">
        <v>15</v>
      </c>
      <c r="U25" s="500">
        <v>7</v>
      </c>
      <c r="V25" s="501">
        <v>15.827338129496402</v>
      </c>
      <c r="W25" s="500">
        <v>132</v>
      </c>
      <c r="X25" s="500">
        <v>92</v>
      </c>
      <c r="Y25" s="500">
        <v>40</v>
      </c>
      <c r="Z25" s="500">
        <v>20</v>
      </c>
      <c r="AA25" s="500">
        <v>13</v>
      </c>
      <c r="AB25" s="500">
        <v>7</v>
      </c>
      <c r="AC25" s="501">
        <v>15.151515151515152</v>
      </c>
      <c r="AD25" s="500">
        <v>107</v>
      </c>
      <c r="AE25" s="500">
        <v>82</v>
      </c>
      <c r="AF25" s="500">
        <v>25</v>
      </c>
      <c r="AG25" s="500">
        <v>14</v>
      </c>
      <c r="AH25" s="500">
        <v>13</v>
      </c>
      <c r="AI25" s="500">
        <v>1</v>
      </c>
      <c r="AJ25" s="501">
        <v>13.084112149532709</v>
      </c>
      <c r="AK25" s="500">
        <v>124</v>
      </c>
      <c r="AL25" s="500">
        <v>89</v>
      </c>
      <c r="AM25" s="500">
        <v>35</v>
      </c>
      <c r="AN25" s="500">
        <v>23</v>
      </c>
      <c r="AO25" s="500">
        <v>14</v>
      </c>
      <c r="AP25" s="500">
        <v>9</v>
      </c>
      <c r="AQ25" s="501">
        <v>18.548387096774192</v>
      </c>
      <c r="AR25" s="500">
        <v>154</v>
      </c>
      <c r="AS25" s="500">
        <v>108</v>
      </c>
      <c r="AT25" s="500">
        <v>46</v>
      </c>
      <c r="AU25" s="500">
        <v>21</v>
      </c>
      <c r="AV25" s="500">
        <v>15</v>
      </c>
      <c r="AW25" s="500">
        <v>6</v>
      </c>
      <c r="AX25" s="501">
        <v>13.636363636363635</v>
      </c>
      <c r="AY25" s="500">
        <v>116</v>
      </c>
      <c r="AZ25" s="500">
        <v>88</v>
      </c>
      <c r="BA25" s="500">
        <v>28</v>
      </c>
      <c r="BB25" s="500">
        <v>35</v>
      </c>
      <c r="BC25" s="500">
        <v>27</v>
      </c>
      <c r="BD25" s="500">
        <v>8</v>
      </c>
      <c r="BE25" s="501">
        <v>30.172413793103448</v>
      </c>
      <c r="BF25" s="24">
        <v>131</v>
      </c>
      <c r="BG25" s="24">
        <v>87</v>
      </c>
      <c r="BH25" s="24">
        <v>44</v>
      </c>
      <c r="BI25" s="24">
        <v>23</v>
      </c>
      <c r="BJ25" s="24">
        <v>17</v>
      </c>
      <c r="BK25" s="24">
        <v>6</v>
      </c>
      <c r="BL25" s="501">
        <v>17.557251908396946</v>
      </c>
      <c r="BM25" s="24">
        <v>103</v>
      </c>
      <c r="BN25" s="24">
        <v>72</v>
      </c>
      <c r="BO25" s="24">
        <v>31</v>
      </c>
      <c r="BP25" s="24">
        <v>31</v>
      </c>
      <c r="BQ25" s="24">
        <v>20</v>
      </c>
      <c r="BR25" s="24">
        <v>11</v>
      </c>
      <c r="BS25" s="501">
        <v>30.097087378640776</v>
      </c>
    </row>
    <row r="26" spans="1:71" ht="20.100000000000001" customHeight="1">
      <c r="A26" s="502" t="s">
        <v>36</v>
      </c>
      <c r="B26" s="498">
        <v>19298</v>
      </c>
      <c r="C26" s="498">
        <v>12634</v>
      </c>
      <c r="D26" s="498">
        <v>6654</v>
      </c>
      <c r="E26" s="498">
        <v>6517</v>
      </c>
      <c r="F26" s="498">
        <v>4685</v>
      </c>
      <c r="G26" s="498">
        <v>1832</v>
      </c>
      <c r="H26" s="499">
        <v>33.770338895222302</v>
      </c>
      <c r="I26" s="498">
        <v>19851</v>
      </c>
      <c r="J26" s="498">
        <v>12949</v>
      </c>
      <c r="K26" s="498">
        <v>6886</v>
      </c>
      <c r="L26" s="498">
        <v>5791</v>
      </c>
      <c r="M26" s="498">
        <v>4188</v>
      </c>
      <c r="N26" s="498">
        <v>1603</v>
      </c>
      <c r="O26" s="499">
        <v>29.172333887461587</v>
      </c>
      <c r="P26" s="498">
        <v>18696</v>
      </c>
      <c r="Q26" s="498">
        <v>12017</v>
      </c>
      <c r="R26" s="498">
        <v>6669</v>
      </c>
      <c r="S26" s="498">
        <v>5118</v>
      </c>
      <c r="T26" s="498">
        <v>3711</v>
      </c>
      <c r="U26" s="498">
        <v>1407</v>
      </c>
      <c r="V26" s="499">
        <v>27.374839537869061</v>
      </c>
      <c r="W26" s="498">
        <v>17519</v>
      </c>
      <c r="X26" s="498">
        <v>11352</v>
      </c>
      <c r="Y26" s="498">
        <v>6155</v>
      </c>
      <c r="Z26" s="498">
        <v>4999</v>
      </c>
      <c r="AA26" s="498">
        <v>3596</v>
      </c>
      <c r="AB26" s="498">
        <v>1403</v>
      </c>
      <c r="AC26" s="499">
        <v>28.534733717677952</v>
      </c>
      <c r="AD26" s="498">
        <v>16161</v>
      </c>
      <c r="AE26" s="498">
        <v>10601</v>
      </c>
      <c r="AF26" s="498">
        <v>5551</v>
      </c>
      <c r="AG26" s="498">
        <v>4863</v>
      </c>
      <c r="AH26" s="498">
        <v>3462</v>
      </c>
      <c r="AI26" s="498">
        <v>1401</v>
      </c>
      <c r="AJ26" s="499">
        <v>30.090959717839244</v>
      </c>
      <c r="AK26" s="498">
        <v>15489</v>
      </c>
      <c r="AL26" s="498">
        <v>10155</v>
      </c>
      <c r="AM26" s="498">
        <v>5321</v>
      </c>
      <c r="AN26" s="498">
        <v>4680</v>
      </c>
      <c r="AO26" s="498">
        <v>3394</v>
      </c>
      <c r="AP26" s="498">
        <v>1286</v>
      </c>
      <c r="AQ26" s="499">
        <v>30.214991284137128</v>
      </c>
      <c r="AR26" s="498">
        <v>16542</v>
      </c>
      <c r="AS26" s="498">
        <v>10748</v>
      </c>
      <c r="AT26" s="498">
        <v>5784</v>
      </c>
      <c r="AU26" s="498">
        <v>4785</v>
      </c>
      <c r="AV26" s="498">
        <v>3489</v>
      </c>
      <c r="AW26" s="498">
        <v>1296</v>
      </c>
      <c r="AX26" s="499">
        <v>28.926369241929635</v>
      </c>
      <c r="AY26" s="498">
        <v>16122</v>
      </c>
      <c r="AZ26" s="498">
        <v>10501</v>
      </c>
      <c r="BA26" s="498">
        <v>5616</v>
      </c>
      <c r="BB26" s="498">
        <v>4538</v>
      </c>
      <c r="BC26" s="498">
        <v>3188</v>
      </c>
      <c r="BD26" s="498">
        <v>1350</v>
      </c>
      <c r="BE26" s="499">
        <v>28.147872472397967</v>
      </c>
      <c r="BF26" s="71">
        <v>18339</v>
      </c>
      <c r="BG26" s="71">
        <v>12059</v>
      </c>
      <c r="BH26" s="71">
        <v>6273</v>
      </c>
      <c r="BI26" s="71">
        <v>4744</v>
      </c>
      <c r="BJ26" s="71">
        <v>3373</v>
      </c>
      <c r="BK26" s="71">
        <v>1371</v>
      </c>
      <c r="BL26" s="499">
        <v>25.868367958994494</v>
      </c>
      <c r="BM26" s="71">
        <v>17480</v>
      </c>
      <c r="BN26" s="71">
        <v>11872</v>
      </c>
      <c r="BO26" s="71">
        <v>5597</v>
      </c>
      <c r="BP26" s="71">
        <v>4737</v>
      </c>
      <c r="BQ26" s="71">
        <v>3593</v>
      </c>
      <c r="BR26" s="71">
        <v>1144</v>
      </c>
      <c r="BS26" s="499">
        <v>27.09954233409611</v>
      </c>
    </row>
    <row r="27" spans="1:71" ht="20.100000000000001" customHeight="1">
      <c r="A27" s="44" t="s">
        <v>158</v>
      </c>
      <c r="B27" s="500">
        <v>95</v>
      </c>
      <c r="C27" s="500">
        <v>73</v>
      </c>
      <c r="D27" s="500">
        <v>22</v>
      </c>
      <c r="E27" s="500">
        <v>42</v>
      </c>
      <c r="F27" s="500">
        <v>33</v>
      </c>
      <c r="G27" s="500">
        <v>9</v>
      </c>
      <c r="H27" s="501">
        <v>44.210526315789473</v>
      </c>
      <c r="I27" s="500">
        <v>75</v>
      </c>
      <c r="J27" s="500">
        <v>63</v>
      </c>
      <c r="K27" s="500">
        <v>12</v>
      </c>
      <c r="L27" s="500">
        <v>30</v>
      </c>
      <c r="M27" s="500">
        <v>26</v>
      </c>
      <c r="N27" s="500">
        <v>4</v>
      </c>
      <c r="O27" s="501">
        <v>40</v>
      </c>
      <c r="P27" s="500">
        <v>120</v>
      </c>
      <c r="Q27" s="500">
        <v>106</v>
      </c>
      <c r="R27" s="500">
        <v>14</v>
      </c>
      <c r="S27" s="500">
        <v>44</v>
      </c>
      <c r="T27" s="500">
        <v>43</v>
      </c>
      <c r="U27" s="500">
        <v>1</v>
      </c>
      <c r="V27" s="501">
        <v>36.666666666666664</v>
      </c>
      <c r="W27" s="500">
        <v>116</v>
      </c>
      <c r="X27" s="500">
        <v>100</v>
      </c>
      <c r="Y27" s="500">
        <v>16</v>
      </c>
      <c r="Z27" s="500">
        <v>53</v>
      </c>
      <c r="AA27" s="500">
        <v>50</v>
      </c>
      <c r="AB27" s="500">
        <v>3</v>
      </c>
      <c r="AC27" s="501">
        <v>45.689655172413794</v>
      </c>
      <c r="AD27" s="500">
        <v>101</v>
      </c>
      <c r="AE27" s="500">
        <v>76</v>
      </c>
      <c r="AF27" s="500">
        <v>25</v>
      </c>
      <c r="AG27" s="500">
        <v>32</v>
      </c>
      <c r="AH27" s="500">
        <v>29</v>
      </c>
      <c r="AI27" s="500">
        <v>3</v>
      </c>
      <c r="AJ27" s="501">
        <v>31.683168316831683</v>
      </c>
      <c r="AK27" s="500">
        <v>68</v>
      </c>
      <c r="AL27" s="500">
        <v>58</v>
      </c>
      <c r="AM27" s="500">
        <v>10</v>
      </c>
      <c r="AN27" s="500">
        <v>12</v>
      </c>
      <c r="AO27" s="500">
        <v>11</v>
      </c>
      <c r="AP27" s="500">
        <v>1</v>
      </c>
      <c r="AQ27" s="501">
        <v>17.647058823529413</v>
      </c>
      <c r="AR27" s="500">
        <v>57</v>
      </c>
      <c r="AS27" s="500">
        <v>39</v>
      </c>
      <c r="AT27" s="500">
        <v>18</v>
      </c>
      <c r="AU27" s="500">
        <v>18</v>
      </c>
      <c r="AV27" s="500">
        <v>18</v>
      </c>
      <c r="AW27" s="24">
        <v>0</v>
      </c>
      <c r="AX27" s="501">
        <v>31.578947368421051</v>
      </c>
      <c r="AY27" s="500">
        <v>85</v>
      </c>
      <c r="AZ27" s="500">
        <v>58</v>
      </c>
      <c r="BA27" s="500">
        <v>27</v>
      </c>
      <c r="BB27" s="500">
        <v>24</v>
      </c>
      <c r="BC27" s="500">
        <v>21</v>
      </c>
      <c r="BD27" s="24">
        <v>3</v>
      </c>
      <c r="BE27" s="501">
        <v>28.235294117647058</v>
      </c>
      <c r="BF27" s="24">
        <v>104</v>
      </c>
      <c r="BG27" s="24">
        <v>78</v>
      </c>
      <c r="BH27" s="24">
        <v>26</v>
      </c>
      <c r="BI27" s="24">
        <v>29</v>
      </c>
      <c r="BJ27" s="24">
        <v>26</v>
      </c>
      <c r="BK27" s="24">
        <v>3</v>
      </c>
      <c r="BL27" s="501">
        <v>27.884615384615387</v>
      </c>
      <c r="BM27" s="24">
        <v>158</v>
      </c>
      <c r="BN27" s="24">
        <v>123</v>
      </c>
      <c r="BO27" s="24">
        <v>35</v>
      </c>
      <c r="BP27" s="24">
        <v>41</v>
      </c>
      <c r="BQ27" s="24">
        <v>40</v>
      </c>
      <c r="BR27" s="24">
        <v>1</v>
      </c>
      <c r="BS27" s="501">
        <v>25.949367088607595</v>
      </c>
    </row>
    <row r="28" spans="1:71" ht="20.100000000000001" customHeight="1">
      <c r="A28" s="44" t="s">
        <v>41</v>
      </c>
      <c r="B28" s="500">
        <v>7827</v>
      </c>
      <c r="C28" s="500">
        <v>6202</v>
      </c>
      <c r="D28" s="500">
        <v>1619</v>
      </c>
      <c r="E28" s="500">
        <v>1709</v>
      </c>
      <c r="F28" s="500">
        <v>1433</v>
      </c>
      <c r="G28" s="500">
        <v>276</v>
      </c>
      <c r="H28" s="501">
        <v>21.834674843490482</v>
      </c>
      <c r="I28" s="500">
        <v>8085</v>
      </c>
      <c r="J28" s="500">
        <v>6341</v>
      </c>
      <c r="K28" s="500">
        <v>1736</v>
      </c>
      <c r="L28" s="500">
        <v>1856</v>
      </c>
      <c r="M28" s="500">
        <v>1587</v>
      </c>
      <c r="N28" s="500">
        <v>269</v>
      </c>
      <c r="O28" s="501">
        <v>22.956091527520098</v>
      </c>
      <c r="P28" s="500">
        <v>8980</v>
      </c>
      <c r="Q28" s="500">
        <v>7101</v>
      </c>
      <c r="R28" s="500">
        <v>1873</v>
      </c>
      <c r="S28" s="500">
        <v>2200</v>
      </c>
      <c r="T28" s="500">
        <v>1866</v>
      </c>
      <c r="U28" s="500">
        <v>334</v>
      </c>
      <c r="V28" s="501">
        <v>24.498886414253899</v>
      </c>
      <c r="W28" s="500">
        <v>10118</v>
      </c>
      <c r="X28" s="500">
        <v>8156</v>
      </c>
      <c r="Y28" s="500">
        <v>1952</v>
      </c>
      <c r="Z28" s="500">
        <v>2507</v>
      </c>
      <c r="AA28" s="500">
        <v>2196</v>
      </c>
      <c r="AB28" s="500">
        <v>311</v>
      </c>
      <c r="AC28" s="501">
        <v>24.777624036370824</v>
      </c>
      <c r="AD28" s="500">
        <v>10788</v>
      </c>
      <c r="AE28" s="500">
        <v>8781</v>
      </c>
      <c r="AF28" s="500">
        <v>2001</v>
      </c>
      <c r="AG28" s="500">
        <v>2724</v>
      </c>
      <c r="AH28" s="500">
        <v>2406</v>
      </c>
      <c r="AI28" s="500">
        <v>318</v>
      </c>
      <c r="AJ28" s="501">
        <v>25.250278086763071</v>
      </c>
      <c r="AK28" s="500">
        <v>11779</v>
      </c>
      <c r="AL28" s="500">
        <v>9458</v>
      </c>
      <c r="AM28" s="500">
        <v>2316</v>
      </c>
      <c r="AN28" s="500">
        <v>3137</v>
      </c>
      <c r="AO28" s="500">
        <v>2760</v>
      </c>
      <c r="AP28" s="500">
        <v>377</v>
      </c>
      <c r="AQ28" s="501">
        <v>26.632141947533743</v>
      </c>
      <c r="AR28" s="500">
        <v>12456</v>
      </c>
      <c r="AS28" s="500">
        <v>9924</v>
      </c>
      <c r="AT28" s="500">
        <v>2532</v>
      </c>
      <c r="AU28" s="500">
        <v>3055</v>
      </c>
      <c r="AV28" s="500">
        <v>2731</v>
      </c>
      <c r="AW28" s="500">
        <v>324</v>
      </c>
      <c r="AX28" s="501">
        <v>24.526332691072575</v>
      </c>
      <c r="AY28" s="500">
        <v>12755</v>
      </c>
      <c r="AZ28" s="500">
        <v>10203</v>
      </c>
      <c r="BA28" s="500">
        <v>2549</v>
      </c>
      <c r="BB28" s="500">
        <v>3232</v>
      </c>
      <c r="BC28" s="500">
        <v>2819</v>
      </c>
      <c r="BD28" s="500">
        <v>413</v>
      </c>
      <c r="BE28" s="501">
        <v>25.339082712661703</v>
      </c>
      <c r="BF28" s="500">
        <v>14556</v>
      </c>
      <c r="BG28" s="500">
        <v>11653</v>
      </c>
      <c r="BH28" s="500">
        <v>2900</v>
      </c>
      <c r="BI28" s="500">
        <v>3579</v>
      </c>
      <c r="BJ28" s="500">
        <v>3109</v>
      </c>
      <c r="BK28" s="480">
        <v>470</v>
      </c>
      <c r="BL28" s="501">
        <v>24.587798845836769</v>
      </c>
      <c r="BM28" s="500">
        <v>15695</v>
      </c>
      <c r="BN28" s="500">
        <v>12246</v>
      </c>
      <c r="BO28" s="500">
        <v>3447</v>
      </c>
      <c r="BP28" s="500">
        <v>3881</v>
      </c>
      <c r="BQ28" s="500">
        <v>3310</v>
      </c>
      <c r="BR28" s="500">
        <v>571</v>
      </c>
      <c r="BS28" s="501">
        <v>24.727620261229692</v>
      </c>
    </row>
    <row r="29" spans="1:71" ht="20.100000000000001" customHeight="1">
      <c r="A29" s="44" t="s">
        <v>625</v>
      </c>
      <c r="B29" s="500">
        <v>9934</v>
      </c>
      <c r="C29" s="500">
        <v>8225</v>
      </c>
      <c r="D29" s="500">
        <v>1706</v>
      </c>
      <c r="E29" s="500">
        <v>3148</v>
      </c>
      <c r="F29" s="500">
        <v>2785</v>
      </c>
      <c r="G29" s="500">
        <v>363</v>
      </c>
      <c r="H29" s="501">
        <v>31.689148379303401</v>
      </c>
      <c r="I29" s="500">
        <v>10411</v>
      </c>
      <c r="J29" s="500">
        <v>8463</v>
      </c>
      <c r="K29" s="500">
        <v>1948</v>
      </c>
      <c r="L29" s="500">
        <v>3195</v>
      </c>
      <c r="M29" s="500">
        <v>2793</v>
      </c>
      <c r="N29" s="500">
        <v>402</v>
      </c>
      <c r="O29" s="501">
        <v>30.688694649889541</v>
      </c>
      <c r="P29" s="500">
        <v>11139</v>
      </c>
      <c r="Q29" s="500">
        <v>9049</v>
      </c>
      <c r="R29" s="500">
        <v>2090</v>
      </c>
      <c r="S29" s="500">
        <v>3342</v>
      </c>
      <c r="T29" s="500">
        <v>2873</v>
      </c>
      <c r="U29" s="500">
        <v>469</v>
      </c>
      <c r="V29" s="501">
        <v>30.00269323996768</v>
      </c>
      <c r="W29" s="500">
        <v>11697</v>
      </c>
      <c r="X29" s="500">
        <v>9389</v>
      </c>
      <c r="Y29" s="500">
        <v>2308</v>
      </c>
      <c r="Z29" s="500">
        <v>3252</v>
      </c>
      <c r="AA29" s="500">
        <v>2790</v>
      </c>
      <c r="AB29" s="500">
        <v>462</v>
      </c>
      <c r="AC29" s="501">
        <v>27.802000512952041</v>
      </c>
      <c r="AD29" s="500">
        <v>11770</v>
      </c>
      <c r="AE29" s="500">
        <v>9342</v>
      </c>
      <c r="AF29" s="500">
        <v>2427</v>
      </c>
      <c r="AG29" s="500">
        <v>3012</v>
      </c>
      <c r="AH29" s="500">
        <v>2612</v>
      </c>
      <c r="AI29" s="500">
        <v>400</v>
      </c>
      <c r="AJ29" s="501">
        <v>25.590484282073067</v>
      </c>
      <c r="AK29" s="500">
        <v>12118</v>
      </c>
      <c r="AL29" s="500">
        <v>9505</v>
      </c>
      <c r="AM29" s="500">
        <v>2612</v>
      </c>
      <c r="AN29" s="500">
        <v>2900</v>
      </c>
      <c r="AO29" s="500">
        <v>2512</v>
      </c>
      <c r="AP29" s="500">
        <v>388</v>
      </c>
      <c r="AQ29" s="501">
        <v>23.93134180557848</v>
      </c>
      <c r="AR29" s="500">
        <v>11596</v>
      </c>
      <c r="AS29" s="500">
        <v>9045</v>
      </c>
      <c r="AT29" s="500">
        <v>2550</v>
      </c>
      <c r="AU29" s="500">
        <v>2877</v>
      </c>
      <c r="AV29" s="500">
        <v>2475</v>
      </c>
      <c r="AW29" s="500">
        <v>402</v>
      </c>
      <c r="AX29" s="501">
        <v>24.810279406691961</v>
      </c>
      <c r="AY29" s="500">
        <v>11610</v>
      </c>
      <c r="AZ29" s="500">
        <v>9002</v>
      </c>
      <c r="BA29" s="500">
        <v>2606</v>
      </c>
      <c r="BB29" s="500">
        <v>2674</v>
      </c>
      <c r="BC29" s="500">
        <v>2266</v>
      </c>
      <c r="BD29" s="500">
        <v>408</v>
      </c>
      <c r="BE29" s="501">
        <v>23.031869078380709</v>
      </c>
      <c r="BF29" s="24">
        <v>13174</v>
      </c>
      <c r="BG29" s="24">
        <v>10198</v>
      </c>
      <c r="BH29" s="24">
        <v>2976</v>
      </c>
      <c r="BI29" s="24">
        <v>3086</v>
      </c>
      <c r="BJ29" s="24">
        <v>2578</v>
      </c>
      <c r="BK29" s="24">
        <v>508</v>
      </c>
      <c r="BL29" s="501">
        <v>23.424927888264762</v>
      </c>
      <c r="BM29" s="24">
        <v>15053</v>
      </c>
      <c r="BN29" s="24">
        <v>11565</v>
      </c>
      <c r="BO29" s="24">
        <v>3488</v>
      </c>
      <c r="BP29" s="24">
        <v>3135</v>
      </c>
      <c r="BQ29" s="24">
        <v>2665</v>
      </c>
      <c r="BR29" s="24">
        <v>470</v>
      </c>
      <c r="BS29" s="501">
        <v>20.826413339533648</v>
      </c>
    </row>
    <row r="30" spans="1:71" ht="20.100000000000001" customHeight="1">
      <c r="A30" s="181" t="s">
        <v>632</v>
      </c>
      <c r="B30" s="500">
        <v>53150</v>
      </c>
      <c r="C30" s="500">
        <v>37315</v>
      </c>
      <c r="D30" s="500">
        <v>15809</v>
      </c>
      <c r="E30" s="500">
        <v>10140</v>
      </c>
      <c r="F30" s="500">
        <v>7723</v>
      </c>
      <c r="G30" s="500">
        <v>2417</v>
      </c>
      <c r="H30" s="501">
        <v>19.078080903104421</v>
      </c>
      <c r="I30" s="500">
        <v>56300</v>
      </c>
      <c r="J30" s="500">
        <v>39449</v>
      </c>
      <c r="K30" s="500">
        <v>16814</v>
      </c>
      <c r="L30" s="500">
        <v>11563</v>
      </c>
      <c r="M30" s="500">
        <v>8824</v>
      </c>
      <c r="N30" s="500">
        <v>2739</v>
      </c>
      <c r="O30" s="501">
        <v>20.538188277087034</v>
      </c>
      <c r="P30" s="500">
        <v>70470</v>
      </c>
      <c r="Q30" s="500">
        <v>49846</v>
      </c>
      <c r="R30" s="500">
        <v>20577</v>
      </c>
      <c r="S30" s="500">
        <v>17097</v>
      </c>
      <c r="T30" s="500">
        <v>13367</v>
      </c>
      <c r="U30" s="500">
        <v>3730</v>
      </c>
      <c r="V30" s="501">
        <v>24.261387824606214</v>
      </c>
      <c r="W30" s="500">
        <v>83803</v>
      </c>
      <c r="X30" s="500">
        <v>58410</v>
      </c>
      <c r="Y30" s="500">
        <v>25349</v>
      </c>
      <c r="Z30" s="500">
        <v>20952</v>
      </c>
      <c r="AA30" s="500">
        <v>16135</v>
      </c>
      <c r="AB30" s="500">
        <v>4817</v>
      </c>
      <c r="AC30" s="501">
        <v>25.001491593379711</v>
      </c>
      <c r="AD30" s="500">
        <v>91127</v>
      </c>
      <c r="AE30" s="500">
        <v>63261</v>
      </c>
      <c r="AF30" s="500">
        <v>27842</v>
      </c>
      <c r="AG30" s="500">
        <v>19336</v>
      </c>
      <c r="AH30" s="500">
        <v>14825</v>
      </c>
      <c r="AI30" s="500">
        <v>4511</v>
      </c>
      <c r="AJ30" s="501">
        <v>21.21873868337595</v>
      </c>
      <c r="AK30" s="500">
        <v>87686</v>
      </c>
      <c r="AL30" s="500">
        <v>61103</v>
      </c>
      <c r="AM30" s="500">
        <v>26556</v>
      </c>
      <c r="AN30" s="500">
        <v>16822</v>
      </c>
      <c r="AO30" s="500">
        <v>13357</v>
      </c>
      <c r="AP30" s="500">
        <v>3465</v>
      </c>
      <c r="AQ30" s="501">
        <v>19.184362383960952</v>
      </c>
      <c r="AR30" s="500">
        <v>115553</v>
      </c>
      <c r="AS30" s="500">
        <v>78822</v>
      </c>
      <c r="AT30" s="500">
        <v>36700</v>
      </c>
      <c r="AU30" s="500">
        <v>24696</v>
      </c>
      <c r="AV30" s="500">
        <v>19039</v>
      </c>
      <c r="AW30" s="500">
        <v>5657</v>
      </c>
      <c r="AX30" s="501">
        <v>21.372011111784204</v>
      </c>
      <c r="AY30" s="500">
        <v>129760</v>
      </c>
      <c r="AZ30" s="500">
        <v>89122</v>
      </c>
      <c r="BA30" s="500">
        <v>40614</v>
      </c>
      <c r="BB30" s="500">
        <v>29334</v>
      </c>
      <c r="BC30" s="500">
        <v>23325</v>
      </c>
      <c r="BD30" s="500">
        <v>6009</v>
      </c>
      <c r="BE30" s="501">
        <v>22.606350184956845</v>
      </c>
      <c r="BF30" s="500">
        <v>166112</v>
      </c>
      <c r="BG30" s="500">
        <v>115151</v>
      </c>
      <c r="BH30" s="500">
        <v>50941</v>
      </c>
      <c r="BI30" s="500">
        <v>33959</v>
      </c>
      <c r="BJ30" s="500">
        <v>27356</v>
      </c>
      <c r="BK30" s="480">
        <v>6603</v>
      </c>
      <c r="BL30" s="501">
        <v>20.443435754189945</v>
      </c>
      <c r="BM30" s="500">
        <v>202509</v>
      </c>
      <c r="BN30" s="500">
        <v>139148</v>
      </c>
      <c r="BO30" s="500">
        <v>63333</v>
      </c>
      <c r="BP30" s="500">
        <v>38362</v>
      </c>
      <c r="BQ30" s="500">
        <v>31745</v>
      </c>
      <c r="BR30" s="500">
        <v>6617</v>
      </c>
      <c r="BS30" s="501">
        <v>18.943355603948469</v>
      </c>
    </row>
    <row r="31" spans="1:71" ht="20.100000000000001" customHeight="1">
      <c r="A31" s="44" t="s">
        <v>110</v>
      </c>
      <c r="B31" s="500">
        <v>2938</v>
      </c>
      <c r="C31" s="500">
        <v>1434</v>
      </c>
      <c r="D31" s="500">
        <v>1504</v>
      </c>
      <c r="E31" s="500">
        <v>546</v>
      </c>
      <c r="F31" s="500">
        <v>292</v>
      </c>
      <c r="G31" s="500">
        <v>254</v>
      </c>
      <c r="H31" s="501">
        <v>18.584070796460178</v>
      </c>
      <c r="I31" s="500">
        <v>5222</v>
      </c>
      <c r="J31" s="500">
        <v>2828</v>
      </c>
      <c r="K31" s="500">
        <v>2394</v>
      </c>
      <c r="L31" s="500">
        <v>1063</v>
      </c>
      <c r="M31" s="500">
        <v>642</v>
      </c>
      <c r="N31" s="500">
        <v>421</v>
      </c>
      <c r="O31" s="501">
        <v>20.356185369590197</v>
      </c>
      <c r="P31" s="500">
        <v>1727</v>
      </c>
      <c r="Q31" s="500">
        <v>917</v>
      </c>
      <c r="R31" s="500">
        <v>810</v>
      </c>
      <c r="S31" s="500">
        <v>780</v>
      </c>
      <c r="T31" s="500">
        <v>451</v>
      </c>
      <c r="U31" s="500">
        <v>329</v>
      </c>
      <c r="V31" s="501">
        <v>45.165026056745802</v>
      </c>
      <c r="W31" s="500">
        <v>79</v>
      </c>
      <c r="X31" s="500">
        <v>39</v>
      </c>
      <c r="Y31" s="500">
        <v>40</v>
      </c>
      <c r="Z31" s="500">
        <v>17</v>
      </c>
      <c r="AA31" s="500">
        <v>12</v>
      </c>
      <c r="AB31" s="500">
        <v>5</v>
      </c>
      <c r="AC31" s="501">
        <v>21.518987341772153</v>
      </c>
      <c r="AD31" s="500">
        <v>3847</v>
      </c>
      <c r="AE31" s="500">
        <v>2134</v>
      </c>
      <c r="AF31" s="500">
        <v>1713</v>
      </c>
      <c r="AG31" s="500">
        <v>487</v>
      </c>
      <c r="AH31" s="500">
        <v>279</v>
      </c>
      <c r="AI31" s="500">
        <v>208</v>
      </c>
      <c r="AJ31" s="501">
        <v>12.659214972706003</v>
      </c>
      <c r="AK31" s="500">
        <v>5292</v>
      </c>
      <c r="AL31" s="500">
        <v>2810</v>
      </c>
      <c r="AM31" s="500">
        <v>2482</v>
      </c>
      <c r="AN31" s="500">
        <v>906</v>
      </c>
      <c r="AO31" s="500">
        <v>500</v>
      </c>
      <c r="AP31" s="500">
        <v>406</v>
      </c>
      <c r="AQ31" s="501">
        <v>17.120181405895689</v>
      </c>
      <c r="AR31" s="500">
        <v>629</v>
      </c>
      <c r="AS31" s="500">
        <v>323</v>
      </c>
      <c r="AT31" s="500">
        <v>306</v>
      </c>
      <c r="AU31" s="500">
        <v>75</v>
      </c>
      <c r="AV31" s="500">
        <v>49</v>
      </c>
      <c r="AW31" s="500">
        <v>26</v>
      </c>
      <c r="AX31" s="501">
        <v>11.923688394276629</v>
      </c>
      <c r="AY31" s="500">
        <v>29</v>
      </c>
      <c r="AZ31" s="500">
        <v>24</v>
      </c>
      <c r="BA31" s="500">
        <v>5</v>
      </c>
      <c r="BB31" s="500">
        <v>7</v>
      </c>
      <c r="BC31" s="500">
        <v>4</v>
      </c>
      <c r="BD31" s="500">
        <v>3</v>
      </c>
      <c r="BE31" s="501">
        <v>24.137931034482758</v>
      </c>
      <c r="BF31" s="24">
        <v>3615</v>
      </c>
      <c r="BG31" s="24">
        <v>1964</v>
      </c>
      <c r="BH31" s="24">
        <v>1651</v>
      </c>
      <c r="BI31" s="24">
        <v>365</v>
      </c>
      <c r="BJ31" s="24">
        <v>201</v>
      </c>
      <c r="BK31" s="24">
        <v>164</v>
      </c>
      <c r="BL31" s="501">
        <v>10.096818810511756</v>
      </c>
      <c r="BM31" s="24">
        <v>3989</v>
      </c>
      <c r="BN31" s="24">
        <v>2124</v>
      </c>
      <c r="BO31" s="24">
        <v>1865</v>
      </c>
      <c r="BP31" s="24">
        <v>680</v>
      </c>
      <c r="BQ31" s="24">
        <v>383</v>
      </c>
      <c r="BR31" s="24">
        <v>297</v>
      </c>
      <c r="BS31" s="501">
        <v>17.046878917021811</v>
      </c>
    </row>
    <row r="32" spans="1:71" ht="20.100000000000001" customHeight="1">
      <c r="A32" s="44" t="s">
        <v>63</v>
      </c>
      <c r="B32" s="500">
        <v>1076</v>
      </c>
      <c r="C32" s="500">
        <v>786</v>
      </c>
      <c r="D32" s="500">
        <v>287</v>
      </c>
      <c r="E32" s="500">
        <v>188</v>
      </c>
      <c r="F32" s="500">
        <v>165</v>
      </c>
      <c r="G32" s="500">
        <v>23</v>
      </c>
      <c r="H32" s="501">
        <v>17.472118959107807</v>
      </c>
      <c r="I32" s="500">
        <v>1078</v>
      </c>
      <c r="J32" s="500">
        <v>791</v>
      </c>
      <c r="K32" s="500">
        <v>284</v>
      </c>
      <c r="L32" s="500">
        <v>199</v>
      </c>
      <c r="M32" s="500">
        <v>190</v>
      </c>
      <c r="N32" s="500">
        <v>9</v>
      </c>
      <c r="O32" s="501">
        <v>18.460111317254174</v>
      </c>
      <c r="P32" s="500">
        <v>1138</v>
      </c>
      <c r="Q32" s="500">
        <v>857</v>
      </c>
      <c r="R32" s="500">
        <v>281</v>
      </c>
      <c r="S32" s="500">
        <v>211</v>
      </c>
      <c r="T32" s="500">
        <v>194</v>
      </c>
      <c r="U32" s="500">
        <v>17</v>
      </c>
      <c r="V32" s="501">
        <v>18.541300527240772</v>
      </c>
      <c r="W32" s="500">
        <v>1208</v>
      </c>
      <c r="X32" s="500">
        <v>903</v>
      </c>
      <c r="Y32" s="500">
        <v>304</v>
      </c>
      <c r="Z32" s="500">
        <v>260</v>
      </c>
      <c r="AA32" s="500">
        <v>235</v>
      </c>
      <c r="AB32" s="500">
        <v>25</v>
      </c>
      <c r="AC32" s="501">
        <v>21.523178807947019</v>
      </c>
      <c r="AD32" s="500">
        <v>1306</v>
      </c>
      <c r="AE32" s="500">
        <v>982</v>
      </c>
      <c r="AF32" s="500">
        <v>324</v>
      </c>
      <c r="AG32" s="500">
        <v>268</v>
      </c>
      <c r="AH32" s="500">
        <v>241</v>
      </c>
      <c r="AI32" s="500">
        <v>27</v>
      </c>
      <c r="AJ32" s="501">
        <v>20.520673813169985</v>
      </c>
      <c r="AK32" s="500">
        <v>1588</v>
      </c>
      <c r="AL32" s="500">
        <v>1213</v>
      </c>
      <c r="AM32" s="500">
        <v>375</v>
      </c>
      <c r="AN32" s="500">
        <v>323</v>
      </c>
      <c r="AO32" s="500">
        <v>295</v>
      </c>
      <c r="AP32" s="500">
        <v>28</v>
      </c>
      <c r="AQ32" s="501">
        <v>20.340050377833755</v>
      </c>
      <c r="AR32" s="500">
        <v>1690</v>
      </c>
      <c r="AS32" s="500">
        <v>1296</v>
      </c>
      <c r="AT32" s="500">
        <v>394</v>
      </c>
      <c r="AU32" s="500">
        <v>380</v>
      </c>
      <c r="AV32" s="500">
        <v>344</v>
      </c>
      <c r="AW32" s="500">
        <v>36</v>
      </c>
      <c r="AX32" s="501">
        <v>22.485207100591715</v>
      </c>
      <c r="AY32" s="500">
        <v>1964</v>
      </c>
      <c r="AZ32" s="500">
        <v>1488</v>
      </c>
      <c r="BA32" s="500">
        <v>475</v>
      </c>
      <c r="BB32" s="500">
        <v>402</v>
      </c>
      <c r="BC32" s="500">
        <v>363</v>
      </c>
      <c r="BD32" s="500">
        <v>39</v>
      </c>
      <c r="BE32" s="501">
        <v>20.468431771894092</v>
      </c>
      <c r="BF32" s="500">
        <v>2317</v>
      </c>
      <c r="BG32" s="500">
        <v>1725</v>
      </c>
      <c r="BH32" s="500">
        <v>592</v>
      </c>
      <c r="BI32" s="500">
        <v>451</v>
      </c>
      <c r="BJ32" s="500">
        <v>409</v>
      </c>
      <c r="BK32" s="480">
        <v>42</v>
      </c>
      <c r="BL32" s="501">
        <v>19.464825205006477</v>
      </c>
      <c r="BM32" s="500">
        <v>2343</v>
      </c>
      <c r="BN32" s="500">
        <v>1705</v>
      </c>
      <c r="BO32" s="500">
        <v>637</v>
      </c>
      <c r="BP32" s="500">
        <v>397</v>
      </c>
      <c r="BQ32" s="500">
        <v>350</v>
      </c>
      <c r="BR32" s="500">
        <v>47</v>
      </c>
      <c r="BS32" s="501">
        <v>16.94408877507469</v>
      </c>
    </row>
    <row r="33" spans="1:71" ht="20.100000000000001" customHeight="1">
      <c r="A33" s="44" t="s">
        <v>37</v>
      </c>
      <c r="B33" s="500">
        <v>14701</v>
      </c>
      <c r="C33" s="500">
        <v>11882</v>
      </c>
      <c r="D33" s="500">
        <v>2818</v>
      </c>
      <c r="E33" s="500">
        <v>3908</v>
      </c>
      <c r="F33" s="500">
        <v>3524</v>
      </c>
      <c r="G33" s="500">
        <v>384</v>
      </c>
      <c r="H33" s="501">
        <v>26.583225630909464</v>
      </c>
      <c r="I33" s="500">
        <v>15248</v>
      </c>
      <c r="J33" s="500">
        <v>12375</v>
      </c>
      <c r="K33" s="500">
        <v>2872</v>
      </c>
      <c r="L33" s="500">
        <v>4072</v>
      </c>
      <c r="M33" s="500">
        <v>3634</v>
      </c>
      <c r="N33" s="500">
        <v>438</v>
      </c>
      <c r="O33" s="501">
        <v>26.705141657922347</v>
      </c>
      <c r="P33" s="500">
        <v>17311</v>
      </c>
      <c r="Q33" s="500">
        <v>14142</v>
      </c>
      <c r="R33" s="500">
        <v>3169</v>
      </c>
      <c r="S33" s="500">
        <v>4250</v>
      </c>
      <c r="T33" s="500">
        <v>3826</v>
      </c>
      <c r="U33" s="500">
        <v>424</v>
      </c>
      <c r="V33" s="501">
        <v>24.550863612731789</v>
      </c>
      <c r="W33" s="500">
        <v>18803</v>
      </c>
      <c r="X33" s="500">
        <v>15347</v>
      </c>
      <c r="Y33" s="500">
        <v>3455</v>
      </c>
      <c r="Z33" s="500">
        <v>4384</v>
      </c>
      <c r="AA33" s="500">
        <v>3967</v>
      </c>
      <c r="AB33" s="500">
        <v>417</v>
      </c>
      <c r="AC33" s="501">
        <v>23.315428389086847</v>
      </c>
      <c r="AD33" s="500">
        <v>19605</v>
      </c>
      <c r="AE33" s="500">
        <v>15914</v>
      </c>
      <c r="AF33" s="500">
        <v>3691</v>
      </c>
      <c r="AG33" s="500">
        <v>4244</v>
      </c>
      <c r="AH33" s="500">
        <v>3823</v>
      </c>
      <c r="AI33" s="500">
        <v>421</v>
      </c>
      <c r="AJ33" s="501">
        <v>21.647538893139505</v>
      </c>
      <c r="AK33" s="500">
        <v>21263</v>
      </c>
      <c r="AL33" s="500">
        <v>17364</v>
      </c>
      <c r="AM33" s="500">
        <v>3899</v>
      </c>
      <c r="AN33" s="500">
        <v>4183</v>
      </c>
      <c r="AO33" s="500">
        <v>3780</v>
      </c>
      <c r="AP33" s="500">
        <v>403</v>
      </c>
      <c r="AQ33" s="501">
        <v>19.672670836664629</v>
      </c>
      <c r="AR33" s="500">
        <v>22981</v>
      </c>
      <c r="AS33" s="500">
        <v>18759</v>
      </c>
      <c r="AT33" s="500">
        <v>4222</v>
      </c>
      <c r="AU33" s="500">
        <v>4327</v>
      </c>
      <c r="AV33" s="500">
        <v>3889</v>
      </c>
      <c r="AW33" s="500">
        <v>438</v>
      </c>
      <c r="AX33" s="501">
        <v>18.828597537095863</v>
      </c>
      <c r="AY33" s="500">
        <v>26000</v>
      </c>
      <c r="AZ33" s="500">
        <v>21231</v>
      </c>
      <c r="BA33" s="500">
        <v>4768</v>
      </c>
      <c r="BB33" s="500">
        <v>4625</v>
      </c>
      <c r="BC33" s="500">
        <v>4182</v>
      </c>
      <c r="BD33" s="500">
        <v>443</v>
      </c>
      <c r="BE33" s="501">
        <v>17.78846153846154</v>
      </c>
      <c r="BF33" s="500">
        <v>32173</v>
      </c>
      <c r="BG33" s="500">
        <v>26027</v>
      </c>
      <c r="BH33" s="500">
        <v>6145</v>
      </c>
      <c r="BI33" s="500">
        <v>5557</v>
      </c>
      <c r="BJ33" s="500">
        <v>4975</v>
      </c>
      <c r="BK33" s="480">
        <v>582</v>
      </c>
      <c r="BL33" s="501">
        <v>17.272246915115158</v>
      </c>
      <c r="BM33" s="500">
        <v>33543</v>
      </c>
      <c r="BN33" s="500">
        <v>27131</v>
      </c>
      <c r="BO33" s="500">
        <v>6411</v>
      </c>
      <c r="BP33" s="500">
        <v>5557</v>
      </c>
      <c r="BQ33" s="500">
        <v>4925</v>
      </c>
      <c r="BR33" s="500">
        <v>632</v>
      </c>
      <c r="BS33" s="501">
        <v>16.566794860328535</v>
      </c>
    </row>
    <row r="34" spans="1:71" ht="20.100000000000001" customHeight="1">
      <c r="A34" s="44" t="s">
        <v>296</v>
      </c>
      <c r="B34" s="500">
        <v>2320</v>
      </c>
      <c r="C34" s="500">
        <v>1610</v>
      </c>
      <c r="D34" s="500">
        <v>710</v>
      </c>
      <c r="E34" s="500">
        <v>499</v>
      </c>
      <c r="F34" s="500">
        <v>400</v>
      </c>
      <c r="G34" s="500">
        <v>99</v>
      </c>
      <c r="H34" s="501">
        <v>21.508620689655171</v>
      </c>
      <c r="I34" s="500">
        <v>2146</v>
      </c>
      <c r="J34" s="500">
        <v>1390</v>
      </c>
      <c r="K34" s="500">
        <v>755</v>
      </c>
      <c r="L34" s="500">
        <v>442</v>
      </c>
      <c r="M34" s="500">
        <v>339</v>
      </c>
      <c r="N34" s="500">
        <v>103</v>
      </c>
      <c r="O34" s="501">
        <v>20.596458527493013</v>
      </c>
      <c r="P34" s="500">
        <v>2040</v>
      </c>
      <c r="Q34" s="500">
        <v>1355</v>
      </c>
      <c r="R34" s="500">
        <v>685</v>
      </c>
      <c r="S34" s="500">
        <v>392</v>
      </c>
      <c r="T34" s="500">
        <v>326</v>
      </c>
      <c r="U34" s="500">
        <v>66</v>
      </c>
      <c r="V34" s="501">
        <v>19.215686274509807</v>
      </c>
      <c r="W34" s="500">
        <v>2032</v>
      </c>
      <c r="X34" s="500">
        <v>1303</v>
      </c>
      <c r="Y34" s="500">
        <v>729</v>
      </c>
      <c r="Z34" s="500">
        <v>427</v>
      </c>
      <c r="AA34" s="500">
        <v>314</v>
      </c>
      <c r="AB34" s="500">
        <v>113</v>
      </c>
      <c r="AC34" s="501">
        <v>21.013779527559056</v>
      </c>
      <c r="AD34" s="500">
        <v>1818</v>
      </c>
      <c r="AE34" s="500">
        <v>1180</v>
      </c>
      <c r="AF34" s="500">
        <v>638</v>
      </c>
      <c r="AG34" s="500">
        <v>370</v>
      </c>
      <c r="AH34" s="500">
        <v>289</v>
      </c>
      <c r="AI34" s="500">
        <v>81</v>
      </c>
      <c r="AJ34" s="501">
        <v>20.352035203520352</v>
      </c>
      <c r="AK34" s="500">
        <v>1874</v>
      </c>
      <c r="AL34" s="500">
        <v>1246</v>
      </c>
      <c r="AM34" s="500">
        <v>628</v>
      </c>
      <c r="AN34" s="500">
        <v>380</v>
      </c>
      <c r="AO34" s="500">
        <v>299</v>
      </c>
      <c r="AP34" s="500">
        <v>81</v>
      </c>
      <c r="AQ34" s="501">
        <v>20.277481323372466</v>
      </c>
      <c r="AR34" s="500">
        <v>1740</v>
      </c>
      <c r="AS34" s="500">
        <v>1124</v>
      </c>
      <c r="AT34" s="500">
        <v>616</v>
      </c>
      <c r="AU34" s="500">
        <v>300</v>
      </c>
      <c r="AV34" s="500">
        <v>247</v>
      </c>
      <c r="AW34" s="500">
        <v>53</v>
      </c>
      <c r="AX34" s="501">
        <v>17.241379310344829</v>
      </c>
      <c r="AY34" s="500">
        <v>1323</v>
      </c>
      <c r="AZ34" s="500">
        <v>840</v>
      </c>
      <c r="BA34" s="500">
        <v>483</v>
      </c>
      <c r="BB34" s="500">
        <v>245</v>
      </c>
      <c r="BC34" s="500">
        <v>195</v>
      </c>
      <c r="BD34" s="500">
        <v>50</v>
      </c>
      <c r="BE34" s="501">
        <v>18.518518518518519</v>
      </c>
      <c r="BF34" s="24">
        <v>1369</v>
      </c>
      <c r="BG34" s="24">
        <v>868</v>
      </c>
      <c r="BH34" s="24">
        <v>501</v>
      </c>
      <c r="BI34" s="24">
        <v>241</v>
      </c>
      <c r="BJ34" s="24">
        <v>186</v>
      </c>
      <c r="BK34" s="24">
        <v>55</v>
      </c>
      <c r="BL34" s="501">
        <v>17.604090577063548</v>
      </c>
      <c r="BM34" s="24">
        <v>1352</v>
      </c>
      <c r="BN34" s="24">
        <v>834</v>
      </c>
      <c r="BO34" s="24">
        <v>518</v>
      </c>
      <c r="BP34" s="24">
        <v>206</v>
      </c>
      <c r="BQ34" s="24">
        <v>156</v>
      </c>
      <c r="BR34" s="24">
        <v>50</v>
      </c>
      <c r="BS34" s="501">
        <v>15.236686390532544</v>
      </c>
    </row>
    <row r="35" spans="1:71" ht="20.100000000000001" customHeight="1">
      <c r="A35" s="44" t="s">
        <v>38</v>
      </c>
      <c r="B35" s="500">
        <v>15434</v>
      </c>
      <c r="C35" s="500">
        <v>10692</v>
      </c>
      <c r="D35" s="500">
        <v>4736</v>
      </c>
      <c r="E35" s="500">
        <v>2502</v>
      </c>
      <c r="F35" s="500">
        <v>1927</v>
      </c>
      <c r="G35" s="500">
        <v>575</v>
      </c>
      <c r="H35" s="501">
        <v>16.210962809381886</v>
      </c>
      <c r="I35" s="500">
        <v>15178</v>
      </c>
      <c r="J35" s="500">
        <v>10442</v>
      </c>
      <c r="K35" s="500">
        <v>4730</v>
      </c>
      <c r="L35" s="500">
        <v>2300</v>
      </c>
      <c r="M35" s="500">
        <v>1812</v>
      </c>
      <c r="N35" s="500">
        <v>488</v>
      </c>
      <c r="O35" s="501">
        <v>15.153511661615497</v>
      </c>
      <c r="P35" s="500">
        <v>15820</v>
      </c>
      <c r="Q35" s="500">
        <v>11224</v>
      </c>
      <c r="R35" s="500">
        <v>4585</v>
      </c>
      <c r="S35" s="500">
        <v>2519</v>
      </c>
      <c r="T35" s="500">
        <v>2027</v>
      </c>
      <c r="U35" s="500">
        <v>492</v>
      </c>
      <c r="V35" s="501">
        <v>15.922882427307206</v>
      </c>
      <c r="W35" s="500">
        <v>16927</v>
      </c>
      <c r="X35" s="500">
        <v>11848</v>
      </c>
      <c r="Y35" s="500">
        <v>5073</v>
      </c>
      <c r="Z35" s="500">
        <v>2746</v>
      </c>
      <c r="AA35" s="500">
        <v>2139</v>
      </c>
      <c r="AB35" s="500">
        <v>607</v>
      </c>
      <c r="AC35" s="501">
        <v>16.222602942045253</v>
      </c>
      <c r="AD35" s="500">
        <v>17329</v>
      </c>
      <c r="AE35" s="500">
        <v>12038</v>
      </c>
      <c r="AF35" s="500">
        <v>5285</v>
      </c>
      <c r="AG35" s="500">
        <v>2634</v>
      </c>
      <c r="AH35" s="500">
        <v>2043</v>
      </c>
      <c r="AI35" s="500">
        <v>591</v>
      </c>
      <c r="AJ35" s="501">
        <v>15.199953834612497</v>
      </c>
      <c r="AK35" s="500">
        <v>17668</v>
      </c>
      <c r="AL35" s="500">
        <v>12253</v>
      </c>
      <c r="AM35" s="500">
        <v>5412</v>
      </c>
      <c r="AN35" s="500">
        <v>2592</v>
      </c>
      <c r="AO35" s="500">
        <v>1980</v>
      </c>
      <c r="AP35" s="500">
        <v>612</v>
      </c>
      <c r="AQ35" s="501">
        <v>14.670590898800089</v>
      </c>
      <c r="AR35" s="500">
        <v>18666</v>
      </c>
      <c r="AS35" s="500">
        <v>13011</v>
      </c>
      <c r="AT35" s="500">
        <v>5653</v>
      </c>
      <c r="AU35" s="500">
        <v>2754</v>
      </c>
      <c r="AV35" s="500">
        <v>2136</v>
      </c>
      <c r="AW35" s="500">
        <v>618</v>
      </c>
      <c r="AX35" s="501">
        <v>14.754098360655737</v>
      </c>
      <c r="AY35" s="500">
        <v>18068</v>
      </c>
      <c r="AZ35" s="500">
        <v>12473</v>
      </c>
      <c r="BA35" s="500">
        <v>5595</v>
      </c>
      <c r="BB35" s="500">
        <v>2697</v>
      </c>
      <c r="BC35" s="500">
        <v>2064</v>
      </c>
      <c r="BD35" s="500">
        <v>633</v>
      </c>
      <c r="BE35" s="501">
        <v>14.926942661058224</v>
      </c>
      <c r="BF35" s="500">
        <v>21775</v>
      </c>
      <c r="BG35" s="500">
        <v>15332</v>
      </c>
      <c r="BH35" s="500">
        <v>6435</v>
      </c>
      <c r="BI35" s="500">
        <v>2847</v>
      </c>
      <c r="BJ35" s="500">
        <v>2185</v>
      </c>
      <c r="BK35" s="480">
        <v>662</v>
      </c>
      <c r="BL35" s="501">
        <v>13.074626865671643</v>
      </c>
      <c r="BM35" s="500">
        <v>24212</v>
      </c>
      <c r="BN35" s="500">
        <v>16898</v>
      </c>
      <c r="BO35" s="500">
        <v>7314</v>
      </c>
      <c r="BP35" s="500">
        <v>3444</v>
      </c>
      <c r="BQ35" s="500">
        <v>2629</v>
      </c>
      <c r="BR35" s="500">
        <v>815</v>
      </c>
      <c r="BS35" s="501">
        <v>14.224351561209318</v>
      </c>
    </row>
    <row r="36" spans="1:71" ht="20.100000000000001" customHeight="1">
      <c r="A36" s="44" t="s">
        <v>40</v>
      </c>
      <c r="B36" s="500">
        <v>12330</v>
      </c>
      <c r="C36" s="500">
        <v>7803</v>
      </c>
      <c r="D36" s="500">
        <v>4524</v>
      </c>
      <c r="E36" s="500">
        <v>1905</v>
      </c>
      <c r="F36" s="500">
        <v>1193</v>
      </c>
      <c r="G36" s="500">
        <v>712</v>
      </c>
      <c r="H36" s="501">
        <v>15.450121654501217</v>
      </c>
      <c r="I36" s="500">
        <v>12159</v>
      </c>
      <c r="J36" s="500">
        <v>7538</v>
      </c>
      <c r="K36" s="500">
        <v>4600</v>
      </c>
      <c r="L36" s="500">
        <v>1783</v>
      </c>
      <c r="M36" s="500">
        <v>1147</v>
      </c>
      <c r="N36" s="500">
        <v>636</v>
      </c>
      <c r="O36" s="501">
        <v>14.664034871288759</v>
      </c>
      <c r="P36" s="500">
        <v>12950</v>
      </c>
      <c r="Q36" s="500">
        <v>8068</v>
      </c>
      <c r="R36" s="500">
        <v>4876</v>
      </c>
      <c r="S36" s="500">
        <v>2084</v>
      </c>
      <c r="T36" s="500">
        <v>1373</v>
      </c>
      <c r="U36" s="500">
        <v>711</v>
      </c>
      <c r="V36" s="501">
        <v>16.092664092664094</v>
      </c>
      <c r="W36" s="500">
        <v>15353</v>
      </c>
      <c r="X36" s="500">
        <v>9639</v>
      </c>
      <c r="Y36" s="500">
        <v>5714</v>
      </c>
      <c r="Z36" s="500">
        <v>2395</v>
      </c>
      <c r="AA36" s="500">
        <v>1532</v>
      </c>
      <c r="AB36" s="500">
        <v>863</v>
      </c>
      <c r="AC36" s="501">
        <v>15.59955708981958</v>
      </c>
      <c r="AD36" s="500">
        <v>17442</v>
      </c>
      <c r="AE36" s="500">
        <v>10999</v>
      </c>
      <c r="AF36" s="500">
        <v>6438</v>
      </c>
      <c r="AG36" s="500">
        <v>2562</v>
      </c>
      <c r="AH36" s="500">
        <v>1672</v>
      </c>
      <c r="AI36" s="500">
        <v>890</v>
      </c>
      <c r="AJ36" s="501">
        <v>14.688682490540076</v>
      </c>
      <c r="AK36" s="500">
        <v>18535</v>
      </c>
      <c r="AL36" s="500">
        <v>11676</v>
      </c>
      <c r="AM36" s="500">
        <v>6854</v>
      </c>
      <c r="AN36" s="500">
        <v>2696</v>
      </c>
      <c r="AO36" s="500">
        <v>1803</v>
      </c>
      <c r="AP36" s="500">
        <v>893</v>
      </c>
      <c r="AQ36" s="501">
        <v>14.545454545454545</v>
      </c>
      <c r="AR36" s="500">
        <v>21774</v>
      </c>
      <c r="AS36" s="500">
        <v>14077</v>
      </c>
      <c r="AT36" s="500">
        <v>7695</v>
      </c>
      <c r="AU36" s="500">
        <v>2928</v>
      </c>
      <c r="AV36" s="500">
        <v>1986</v>
      </c>
      <c r="AW36" s="500">
        <v>942</v>
      </c>
      <c r="AX36" s="501">
        <v>13.447230642050151</v>
      </c>
      <c r="AY36" s="500">
        <v>21431</v>
      </c>
      <c r="AZ36" s="500">
        <v>13681</v>
      </c>
      <c r="BA36" s="500">
        <v>7743</v>
      </c>
      <c r="BB36" s="500">
        <v>3070</v>
      </c>
      <c r="BC36" s="500">
        <v>2175</v>
      </c>
      <c r="BD36" s="500">
        <v>895</v>
      </c>
      <c r="BE36" s="501">
        <v>14.325043161775</v>
      </c>
      <c r="BF36" s="500">
        <v>23981</v>
      </c>
      <c r="BG36" s="500">
        <v>15157</v>
      </c>
      <c r="BH36" s="500">
        <v>8820</v>
      </c>
      <c r="BI36" s="500">
        <v>3224</v>
      </c>
      <c r="BJ36" s="500">
        <v>2279</v>
      </c>
      <c r="BK36" s="480">
        <v>945</v>
      </c>
      <c r="BL36" s="501">
        <v>13.443976481381092</v>
      </c>
      <c r="BM36" s="500">
        <v>24339</v>
      </c>
      <c r="BN36" s="500">
        <v>15408</v>
      </c>
      <c r="BO36" s="500">
        <v>8929</v>
      </c>
      <c r="BP36" s="500">
        <v>3080</v>
      </c>
      <c r="BQ36" s="500">
        <v>2197</v>
      </c>
      <c r="BR36" s="500">
        <v>883</v>
      </c>
      <c r="BS36" s="501">
        <v>12.654587287891861</v>
      </c>
    </row>
    <row r="37" spans="1:71" ht="20.100000000000001" customHeight="1">
      <c r="A37" s="44" t="s">
        <v>613</v>
      </c>
      <c r="B37" s="500">
        <v>2892</v>
      </c>
      <c r="C37" s="500">
        <v>2472</v>
      </c>
      <c r="D37" s="500">
        <v>420</v>
      </c>
      <c r="E37" s="500">
        <v>1048</v>
      </c>
      <c r="F37" s="500">
        <v>961</v>
      </c>
      <c r="G37" s="500">
        <v>87</v>
      </c>
      <c r="H37" s="501">
        <v>36.23789764868603</v>
      </c>
      <c r="I37" s="500">
        <v>2791</v>
      </c>
      <c r="J37" s="500">
        <v>2347</v>
      </c>
      <c r="K37" s="500">
        <v>444</v>
      </c>
      <c r="L37" s="500">
        <v>1039</v>
      </c>
      <c r="M37" s="500">
        <v>956</v>
      </c>
      <c r="N37" s="500">
        <v>83</v>
      </c>
      <c r="O37" s="501">
        <v>37.226800429953421</v>
      </c>
      <c r="P37" s="500">
        <v>2660</v>
      </c>
      <c r="Q37" s="500">
        <v>2216</v>
      </c>
      <c r="R37" s="500">
        <v>444</v>
      </c>
      <c r="S37" s="500">
        <v>750</v>
      </c>
      <c r="T37" s="500">
        <v>679</v>
      </c>
      <c r="U37" s="500">
        <v>71</v>
      </c>
      <c r="V37" s="501">
        <v>28.195488721804512</v>
      </c>
      <c r="W37" s="500">
        <v>2017</v>
      </c>
      <c r="X37" s="500">
        <v>1736</v>
      </c>
      <c r="Y37" s="500">
        <v>281</v>
      </c>
      <c r="Z37" s="500">
        <v>565</v>
      </c>
      <c r="AA37" s="500">
        <v>521</v>
      </c>
      <c r="AB37" s="500">
        <v>44</v>
      </c>
      <c r="AC37" s="501">
        <v>28.011898859692614</v>
      </c>
      <c r="AD37" s="500">
        <v>1467</v>
      </c>
      <c r="AE37" s="500">
        <v>1228</v>
      </c>
      <c r="AF37" s="500">
        <v>239</v>
      </c>
      <c r="AG37" s="500">
        <v>386</v>
      </c>
      <c r="AH37" s="500">
        <v>350</v>
      </c>
      <c r="AI37" s="500">
        <v>36</v>
      </c>
      <c r="AJ37" s="501">
        <v>26.312201772324471</v>
      </c>
      <c r="AK37" s="500">
        <v>1348</v>
      </c>
      <c r="AL37" s="500">
        <v>1136</v>
      </c>
      <c r="AM37" s="500">
        <v>211</v>
      </c>
      <c r="AN37" s="500">
        <v>332</v>
      </c>
      <c r="AO37" s="500">
        <v>301</v>
      </c>
      <c r="AP37" s="500">
        <v>31</v>
      </c>
      <c r="AQ37" s="501">
        <v>24.629080118694365</v>
      </c>
      <c r="AR37" s="500">
        <v>2166</v>
      </c>
      <c r="AS37" s="500">
        <v>1806</v>
      </c>
      <c r="AT37" s="500">
        <v>360</v>
      </c>
      <c r="AU37" s="500">
        <v>452</v>
      </c>
      <c r="AV37" s="500">
        <v>419</v>
      </c>
      <c r="AW37" s="500">
        <v>33</v>
      </c>
      <c r="AX37" s="501">
        <v>20.867959372114498</v>
      </c>
      <c r="AY37" s="500">
        <v>1652</v>
      </c>
      <c r="AZ37" s="500">
        <v>1407</v>
      </c>
      <c r="BA37" s="500">
        <v>245</v>
      </c>
      <c r="BB37" s="500">
        <v>332</v>
      </c>
      <c r="BC37" s="500">
        <v>303</v>
      </c>
      <c r="BD37" s="500">
        <v>29</v>
      </c>
      <c r="BE37" s="501">
        <v>20.09685230024213</v>
      </c>
      <c r="BF37" s="500">
        <v>2075</v>
      </c>
      <c r="BG37" s="500">
        <v>1739</v>
      </c>
      <c r="BH37" s="500">
        <v>336</v>
      </c>
      <c r="BI37" s="500">
        <v>280</v>
      </c>
      <c r="BJ37" s="500">
        <v>261</v>
      </c>
      <c r="BK37" s="480">
        <v>19</v>
      </c>
      <c r="BL37" s="501">
        <v>13.493975903614459</v>
      </c>
      <c r="BM37" s="500">
        <v>1575</v>
      </c>
      <c r="BN37" s="500">
        <v>1288</v>
      </c>
      <c r="BO37" s="500">
        <v>284</v>
      </c>
      <c r="BP37" s="500">
        <v>193</v>
      </c>
      <c r="BQ37" s="500">
        <v>174</v>
      </c>
      <c r="BR37" s="500">
        <v>19</v>
      </c>
      <c r="BS37" s="501">
        <v>12.253968253968255</v>
      </c>
    </row>
    <row r="38" spans="1:71" ht="20.100000000000001" customHeight="1">
      <c r="A38" s="44" t="s">
        <v>156</v>
      </c>
      <c r="B38" s="500">
        <v>36</v>
      </c>
      <c r="C38" s="500">
        <v>32</v>
      </c>
      <c r="D38" s="500">
        <v>4</v>
      </c>
      <c r="E38" s="500">
        <v>8</v>
      </c>
      <c r="F38" s="500">
        <v>7</v>
      </c>
      <c r="G38" s="500">
        <v>1</v>
      </c>
      <c r="H38" s="501">
        <v>22.222222222222221</v>
      </c>
      <c r="I38" s="500">
        <v>39</v>
      </c>
      <c r="J38" s="500">
        <v>29</v>
      </c>
      <c r="K38" s="500">
        <v>10</v>
      </c>
      <c r="L38" s="500">
        <v>7</v>
      </c>
      <c r="M38" s="500">
        <v>6</v>
      </c>
      <c r="N38" s="500">
        <v>1</v>
      </c>
      <c r="O38" s="501">
        <v>17.948717948717949</v>
      </c>
      <c r="P38" s="500">
        <v>60</v>
      </c>
      <c r="Q38" s="500">
        <v>38</v>
      </c>
      <c r="R38" s="500">
        <v>21</v>
      </c>
      <c r="S38" s="500">
        <v>12</v>
      </c>
      <c r="T38" s="500">
        <v>9</v>
      </c>
      <c r="U38" s="500">
        <v>3</v>
      </c>
      <c r="V38" s="501">
        <v>20</v>
      </c>
      <c r="W38" s="500">
        <v>88</v>
      </c>
      <c r="X38" s="500">
        <v>76</v>
      </c>
      <c r="Y38" s="500">
        <v>12</v>
      </c>
      <c r="Z38" s="500">
        <v>59</v>
      </c>
      <c r="AA38" s="500">
        <v>55</v>
      </c>
      <c r="AB38" s="500">
        <v>4</v>
      </c>
      <c r="AC38" s="501">
        <v>67.045454545454547</v>
      </c>
      <c r="AD38" s="500">
        <v>42</v>
      </c>
      <c r="AE38" s="500">
        <v>31</v>
      </c>
      <c r="AF38" s="500">
        <v>10</v>
      </c>
      <c r="AG38" s="500">
        <v>19</v>
      </c>
      <c r="AH38" s="500">
        <v>17</v>
      </c>
      <c r="AI38" s="500">
        <v>2</v>
      </c>
      <c r="AJ38" s="501">
        <v>45.238095238095241</v>
      </c>
      <c r="AK38" s="500">
        <v>32</v>
      </c>
      <c r="AL38" s="500">
        <v>23</v>
      </c>
      <c r="AM38" s="500">
        <v>9</v>
      </c>
      <c r="AN38" s="500">
        <v>12</v>
      </c>
      <c r="AO38" s="500">
        <v>9</v>
      </c>
      <c r="AP38" s="500">
        <v>3</v>
      </c>
      <c r="AQ38" s="501">
        <v>37.5</v>
      </c>
      <c r="AR38" s="500">
        <v>72</v>
      </c>
      <c r="AS38" s="500">
        <v>52</v>
      </c>
      <c r="AT38" s="500">
        <v>20</v>
      </c>
      <c r="AU38" s="500">
        <v>13</v>
      </c>
      <c r="AV38" s="500">
        <v>7</v>
      </c>
      <c r="AW38" s="500">
        <v>6</v>
      </c>
      <c r="AX38" s="501">
        <v>18.055555555555554</v>
      </c>
      <c r="AY38" s="500">
        <v>39</v>
      </c>
      <c r="AZ38" s="500">
        <v>24</v>
      </c>
      <c r="BA38" s="500">
        <v>15</v>
      </c>
      <c r="BB38" s="500">
        <v>12</v>
      </c>
      <c r="BC38" s="500">
        <v>6</v>
      </c>
      <c r="BD38" s="500">
        <v>6</v>
      </c>
      <c r="BE38" s="501">
        <v>30.76923076923077</v>
      </c>
      <c r="BF38" s="24">
        <v>86</v>
      </c>
      <c r="BG38" s="24">
        <v>57</v>
      </c>
      <c r="BH38" s="24">
        <v>29</v>
      </c>
      <c r="BI38" s="24">
        <v>21</v>
      </c>
      <c r="BJ38" s="24">
        <v>18</v>
      </c>
      <c r="BK38" s="24">
        <v>3</v>
      </c>
      <c r="BL38" s="501">
        <v>24.418604651162788</v>
      </c>
      <c r="BM38" s="24">
        <v>85</v>
      </c>
      <c r="BN38" s="24">
        <v>67</v>
      </c>
      <c r="BO38" s="24">
        <v>18</v>
      </c>
      <c r="BP38" s="24">
        <v>10</v>
      </c>
      <c r="BQ38" s="24">
        <v>8</v>
      </c>
      <c r="BR38" s="24">
        <v>2</v>
      </c>
      <c r="BS38" s="501">
        <v>11.76470588235294</v>
      </c>
    </row>
    <row r="39" spans="1:71" ht="20.100000000000001" customHeight="1">
      <c r="A39" s="44" t="s">
        <v>155</v>
      </c>
      <c r="B39" s="500">
        <v>164</v>
      </c>
      <c r="C39" s="500">
        <v>130</v>
      </c>
      <c r="D39" s="500">
        <v>31</v>
      </c>
      <c r="E39" s="500">
        <v>17</v>
      </c>
      <c r="F39" s="500">
        <v>16</v>
      </c>
      <c r="G39" s="500">
        <v>1</v>
      </c>
      <c r="H39" s="501">
        <v>10.365853658536585</v>
      </c>
      <c r="I39" s="500">
        <v>170</v>
      </c>
      <c r="J39" s="500">
        <v>125</v>
      </c>
      <c r="K39" s="500">
        <v>42</v>
      </c>
      <c r="L39" s="500">
        <v>22</v>
      </c>
      <c r="M39" s="500">
        <v>19</v>
      </c>
      <c r="N39" s="500">
        <v>3</v>
      </c>
      <c r="O39" s="501">
        <v>12.941176470588237</v>
      </c>
      <c r="P39" s="500">
        <v>172</v>
      </c>
      <c r="Q39" s="500">
        <v>136</v>
      </c>
      <c r="R39" s="500">
        <v>36</v>
      </c>
      <c r="S39" s="500">
        <v>27</v>
      </c>
      <c r="T39" s="500">
        <v>22</v>
      </c>
      <c r="U39" s="500">
        <v>5</v>
      </c>
      <c r="V39" s="501">
        <v>15.697674418604651</v>
      </c>
      <c r="W39" s="500">
        <v>200</v>
      </c>
      <c r="X39" s="500">
        <v>138</v>
      </c>
      <c r="Y39" s="500">
        <v>62</v>
      </c>
      <c r="Z39" s="500">
        <v>15</v>
      </c>
      <c r="AA39" s="500">
        <v>13</v>
      </c>
      <c r="AB39" s="500">
        <v>2</v>
      </c>
      <c r="AC39" s="501">
        <v>7.5</v>
      </c>
      <c r="AD39" s="500">
        <v>325</v>
      </c>
      <c r="AE39" s="500">
        <v>243</v>
      </c>
      <c r="AF39" s="500">
        <v>78</v>
      </c>
      <c r="AG39" s="500">
        <v>42</v>
      </c>
      <c r="AH39" s="500">
        <v>36</v>
      </c>
      <c r="AI39" s="500">
        <v>6</v>
      </c>
      <c r="AJ39" s="501">
        <v>12.923076923076923</v>
      </c>
      <c r="AK39" s="500">
        <v>226</v>
      </c>
      <c r="AL39" s="500">
        <v>159</v>
      </c>
      <c r="AM39" s="500">
        <v>65</v>
      </c>
      <c r="AN39" s="500">
        <v>32</v>
      </c>
      <c r="AO39" s="500">
        <v>27</v>
      </c>
      <c r="AP39" s="500">
        <v>5</v>
      </c>
      <c r="AQ39" s="501">
        <v>14.159292035398231</v>
      </c>
      <c r="AR39" s="500">
        <v>318</v>
      </c>
      <c r="AS39" s="500">
        <v>224</v>
      </c>
      <c r="AT39" s="500">
        <v>89</v>
      </c>
      <c r="AU39" s="500">
        <v>43</v>
      </c>
      <c r="AV39" s="500">
        <v>31</v>
      </c>
      <c r="AW39" s="500">
        <v>12</v>
      </c>
      <c r="AX39" s="501">
        <v>13.522012578616351</v>
      </c>
      <c r="AY39" s="500">
        <v>597</v>
      </c>
      <c r="AZ39" s="500">
        <v>359</v>
      </c>
      <c r="BA39" s="500">
        <v>234</v>
      </c>
      <c r="BB39" s="500">
        <v>36</v>
      </c>
      <c r="BC39" s="500">
        <v>29</v>
      </c>
      <c r="BD39" s="500">
        <v>7</v>
      </c>
      <c r="BE39" s="501">
        <v>6.0301507537688437</v>
      </c>
      <c r="BF39" s="24">
        <v>400</v>
      </c>
      <c r="BG39" s="24">
        <v>282</v>
      </c>
      <c r="BH39" s="24">
        <v>114</v>
      </c>
      <c r="BI39" s="24">
        <v>33</v>
      </c>
      <c r="BJ39" s="24">
        <v>29</v>
      </c>
      <c r="BK39" s="24">
        <v>4</v>
      </c>
      <c r="BL39" s="501">
        <v>8.25</v>
      </c>
      <c r="BM39" s="24">
        <v>290</v>
      </c>
      <c r="BN39" s="24">
        <v>171</v>
      </c>
      <c r="BO39" s="24">
        <v>117</v>
      </c>
      <c r="BP39" s="24">
        <v>33</v>
      </c>
      <c r="BQ39" s="24">
        <v>22</v>
      </c>
      <c r="BR39" s="24">
        <v>11</v>
      </c>
      <c r="BS39" s="501">
        <v>11.379310344827587</v>
      </c>
    </row>
    <row r="40" spans="1:71" ht="19.5" customHeight="1">
      <c r="A40" s="44" t="s">
        <v>154</v>
      </c>
      <c r="B40" s="500">
        <v>458</v>
      </c>
      <c r="C40" s="500">
        <v>395</v>
      </c>
      <c r="D40" s="500">
        <v>63</v>
      </c>
      <c r="E40" s="500">
        <v>65</v>
      </c>
      <c r="F40" s="500">
        <v>61</v>
      </c>
      <c r="G40" s="500">
        <v>4</v>
      </c>
      <c r="H40" s="501">
        <v>14.192139737991265</v>
      </c>
      <c r="I40" s="500">
        <v>556</v>
      </c>
      <c r="J40" s="500">
        <v>465</v>
      </c>
      <c r="K40" s="500">
        <v>91</v>
      </c>
      <c r="L40" s="500">
        <v>35</v>
      </c>
      <c r="M40" s="500">
        <v>32</v>
      </c>
      <c r="N40" s="500">
        <v>3</v>
      </c>
      <c r="O40" s="501">
        <v>6.2949640287769784</v>
      </c>
      <c r="P40" s="500">
        <v>397</v>
      </c>
      <c r="Q40" s="500">
        <v>335</v>
      </c>
      <c r="R40" s="500">
        <v>62</v>
      </c>
      <c r="S40" s="500">
        <v>58</v>
      </c>
      <c r="T40" s="500">
        <v>49</v>
      </c>
      <c r="U40" s="500">
        <v>9</v>
      </c>
      <c r="V40" s="501">
        <v>14.609571788413097</v>
      </c>
      <c r="W40" s="500">
        <v>385</v>
      </c>
      <c r="X40" s="500">
        <v>327</v>
      </c>
      <c r="Y40" s="500">
        <v>57</v>
      </c>
      <c r="Z40" s="500">
        <v>33</v>
      </c>
      <c r="AA40" s="500">
        <v>28</v>
      </c>
      <c r="AB40" s="500">
        <v>5</v>
      </c>
      <c r="AC40" s="501">
        <v>8.5714285714285712</v>
      </c>
      <c r="AD40" s="500">
        <v>310</v>
      </c>
      <c r="AE40" s="500">
        <v>240</v>
      </c>
      <c r="AF40" s="500">
        <v>70</v>
      </c>
      <c r="AG40" s="500">
        <v>29</v>
      </c>
      <c r="AH40" s="500">
        <v>28</v>
      </c>
      <c r="AI40" s="500">
        <v>1</v>
      </c>
      <c r="AJ40" s="501">
        <v>9.3548387096774199</v>
      </c>
      <c r="AK40" s="500">
        <v>340</v>
      </c>
      <c r="AL40" s="500">
        <v>256</v>
      </c>
      <c r="AM40" s="500">
        <v>84</v>
      </c>
      <c r="AN40" s="500">
        <v>65</v>
      </c>
      <c r="AO40" s="500">
        <v>43</v>
      </c>
      <c r="AP40" s="500">
        <v>22</v>
      </c>
      <c r="AQ40" s="501">
        <v>19.117647058823529</v>
      </c>
      <c r="AR40" s="500">
        <v>429</v>
      </c>
      <c r="AS40" s="500">
        <v>332</v>
      </c>
      <c r="AT40" s="500">
        <v>96</v>
      </c>
      <c r="AU40" s="500">
        <v>61</v>
      </c>
      <c r="AV40" s="500">
        <v>56</v>
      </c>
      <c r="AW40" s="500">
        <v>5</v>
      </c>
      <c r="AX40" s="501">
        <v>14.219114219114218</v>
      </c>
      <c r="AY40" s="500">
        <v>319</v>
      </c>
      <c r="AZ40" s="500">
        <v>257</v>
      </c>
      <c r="BA40" s="500">
        <v>62</v>
      </c>
      <c r="BB40" s="500">
        <v>30</v>
      </c>
      <c r="BC40" s="500">
        <v>28</v>
      </c>
      <c r="BD40" s="500">
        <v>2</v>
      </c>
      <c r="BE40" s="501">
        <v>9.4043887147335425</v>
      </c>
      <c r="BF40" s="24">
        <v>397</v>
      </c>
      <c r="BG40" s="24">
        <v>306</v>
      </c>
      <c r="BH40" s="24">
        <v>91</v>
      </c>
      <c r="BI40" s="24">
        <v>52</v>
      </c>
      <c r="BJ40" s="24">
        <v>37</v>
      </c>
      <c r="BK40" s="24">
        <v>15</v>
      </c>
      <c r="BL40" s="501">
        <v>13.09823677581864</v>
      </c>
      <c r="BM40" s="24">
        <v>353</v>
      </c>
      <c r="BN40" s="24">
        <v>285</v>
      </c>
      <c r="BO40" s="24">
        <v>67</v>
      </c>
      <c r="BP40" s="24">
        <v>32</v>
      </c>
      <c r="BQ40" s="24">
        <v>24</v>
      </c>
      <c r="BR40" s="24">
        <v>8</v>
      </c>
      <c r="BS40" s="501">
        <v>9.0651558073654392</v>
      </c>
    </row>
    <row r="41" spans="1:71" ht="20.100000000000001" customHeight="1">
      <c r="A41" s="181" t="s">
        <v>295</v>
      </c>
      <c r="B41" s="500">
        <v>3925</v>
      </c>
      <c r="C41" s="500">
        <v>2498</v>
      </c>
      <c r="D41" s="500">
        <v>1424</v>
      </c>
      <c r="E41" s="500">
        <v>395</v>
      </c>
      <c r="F41" s="500">
        <v>276</v>
      </c>
      <c r="G41" s="500">
        <v>119</v>
      </c>
      <c r="H41" s="501">
        <v>10.063694267515924</v>
      </c>
      <c r="I41" s="500">
        <v>4185</v>
      </c>
      <c r="J41" s="500">
        <v>2559</v>
      </c>
      <c r="K41" s="500">
        <v>1625</v>
      </c>
      <c r="L41" s="500">
        <v>405</v>
      </c>
      <c r="M41" s="500">
        <v>261</v>
      </c>
      <c r="N41" s="500">
        <v>144</v>
      </c>
      <c r="O41" s="501">
        <v>9.67741935483871</v>
      </c>
      <c r="P41" s="500">
        <v>3934</v>
      </c>
      <c r="Q41" s="500">
        <v>2467</v>
      </c>
      <c r="R41" s="500">
        <v>1464</v>
      </c>
      <c r="S41" s="500">
        <v>390</v>
      </c>
      <c r="T41" s="500">
        <v>268</v>
      </c>
      <c r="U41" s="500">
        <v>122</v>
      </c>
      <c r="V41" s="501">
        <v>9.9135739705134736</v>
      </c>
      <c r="W41" s="500">
        <v>4069</v>
      </c>
      <c r="X41" s="500">
        <v>2489</v>
      </c>
      <c r="Y41" s="500">
        <v>1579</v>
      </c>
      <c r="Z41" s="500">
        <v>375</v>
      </c>
      <c r="AA41" s="500">
        <v>261</v>
      </c>
      <c r="AB41" s="500">
        <v>114</v>
      </c>
      <c r="AC41" s="501">
        <v>9.2160235930203971</v>
      </c>
      <c r="AD41" s="500">
        <v>3881</v>
      </c>
      <c r="AE41" s="500">
        <v>2351</v>
      </c>
      <c r="AF41" s="500">
        <v>1528</v>
      </c>
      <c r="AG41" s="500">
        <v>380</v>
      </c>
      <c r="AH41" s="500">
        <v>256</v>
      </c>
      <c r="AI41" s="500">
        <v>124</v>
      </c>
      <c r="AJ41" s="501">
        <v>9.7912909044060807</v>
      </c>
      <c r="AK41" s="500">
        <v>4059</v>
      </c>
      <c r="AL41" s="500">
        <v>2409</v>
      </c>
      <c r="AM41" s="500">
        <v>1648</v>
      </c>
      <c r="AN41" s="500">
        <v>354</v>
      </c>
      <c r="AO41" s="500">
        <v>238</v>
      </c>
      <c r="AP41" s="500">
        <v>116</v>
      </c>
      <c r="AQ41" s="501">
        <v>8.7213599408721372</v>
      </c>
      <c r="AR41" s="500">
        <v>4050</v>
      </c>
      <c r="AS41" s="500">
        <v>2417</v>
      </c>
      <c r="AT41" s="500">
        <v>1633</v>
      </c>
      <c r="AU41" s="500">
        <v>322</v>
      </c>
      <c r="AV41" s="500">
        <v>229</v>
      </c>
      <c r="AW41" s="500">
        <v>93</v>
      </c>
      <c r="AX41" s="501">
        <v>7.9506172839506171</v>
      </c>
      <c r="AY41" s="500">
        <v>3628</v>
      </c>
      <c r="AZ41" s="500">
        <v>2201</v>
      </c>
      <c r="BA41" s="500">
        <v>1427</v>
      </c>
      <c r="BB41" s="500">
        <v>328</v>
      </c>
      <c r="BC41" s="500">
        <v>222</v>
      </c>
      <c r="BD41" s="500">
        <v>106</v>
      </c>
      <c r="BE41" s="501">
        <v>9.040793825799339</v>
      </c>
      <c r="BF41" s="24">
        <v>3998</v>
      </c>
      <c r="BG41" s="24">
        <v>2434</v>
      </c>
      <c r="BH41" s="24">
        <v>1564</v>
      </c>
      <c r="BI41" s="24">
        <v>340</v>
      </c>
      <c r="BJ41" s="24">
        <v>245</v>
      </c>
      <c r="BK41" s="24">
        <v>95</v>
      </c>
      <c r="BL41" s="501">
        <v>8.5042521260630313</v>
      </c>
      <c r="BM41" s="24">
        <v>4421</v>
      </c>
      <c r="BN41" s="24">
        <v>2616</v>
      </c>
      <c r="BO41" s="24">
        <v>1804</v>
      </c>
      <c r="BP41" s="24">
        <v>326</v>
      </c>
      <c r="BQ41" s="24">
        <v>247</v>
      </c>
      <c r="BR41" s="24">
        <v>79</v>
      </c>
      <c r="BS41" s="501">
        <v>7.3738973083012889</v>
      </c>
    </row>
    <row r="42" spans="1:71" ht="20.100000000000001" customHeight="1">
      <c r="A42" s="44" t="s">
        <v>112</v>
      </c>
      <c r="B42" s="500">
        <v>831</v>
      </c>
      <c r="C42" s="500">
        <v>603</v>
      </c>
      <c r="D42" s="500">
        <v>227</v>
      </c>
      <c r="E42" s="500">
        <v>74</v>
      </c>
      <c r="F42" s="500">
        <v>63</v>
      </c>
      <c r="G42" s="500">
        <v>11</v>
      </c>
      <c r="H42" s="501">
        <v>8.9049338146811063</v>
      </c>
      <c r="I42" s="500">
        <v>942</v>
      </c>
      <c r="J42" s="500">
        <v>679</v>
      </c>
      <c r="K42" s="500">
        <v>263</v>
      </c>
      <c r="L42" s="500">
        <v>82</v>
      </c>
      <c r="M42" s="500">
        <v>59</v>
      </c>
      <c r="N42" s="500">
        <v>23</v>
      </c>
      <c r="O42" s="501">
        <v>8.7048832271762198</v>
      </c>
      <c r="P42" s="500">
        <v>1021</v>
      </c>
      <c r="Q42" s="500">
        <v>727</v>
      </c>
      <c r="R42" s="500">
        <v>293</v>
      </c>
      <c r="S42" s="500">
        <v>101</v>
      </c>
      <c r="T42" s="500">
        <v>81</v>
      </c>
      <c r="U42" s="500">
        <v>20</v>
      </c>
      <c r="V42" s="501">
        <v>9.892262487757101</v>
      </c>
      <c r="W42" s="500">
        <v>975</v>
      </c>
      <c r="X42" s="500">
        <v>709</v>
      </c>
      <c r="Y42" s="500">
        <v>266</v>
      </c>
      <c r="Z42" s="500">
        <v>102</v>
      </c>
      <c r="AA42" s="500">
        <v>79</v>
      </c>
      <c r="AB42" s="500">
        <v>23</v>
      </c>
      <c r="AC42" s="501">
        <v>10.461538461538462</v>
      </c>
      <c r="AD42" s="500">
        <v>1058</v>
      </c>
      <c r="AE42" s="500">
        <v>759</v>
      </c>
      <c r="AF42" s="500">
        <v>298</v>
      </c>
      <c r="AG42" s="500">
        <v>106</v>
      </c>
      <c r="AH42" s="500">
        <v>80</v>
      </c>
      <c r="AI42" s="500">
        <v>26</v>
      </c>
      <c r="AJ42" s="501">
        <v>10.01890359168242</v>
      </c>
      <c r="AK42" s="500">
        <v>1232</v>
      </c>
      <c r="AL42" s="500">
        <v>918</v>
      </c>
      <c r="AM42" s="500">
        <v>313</v>
      </c>
      <c r="AN42" s="500">
        <v>90</v>
      </c>
      <c r="AO42" s="500">
        <v>70</v>
      </c>
      <c r="AP42" s="500">
        <v>20</v>
      </c>
      <c r="AQ42" s="501">
        <v>7.3051948051948052</v>
      </c>
      <c r="AR42" s="500">
        <v>1800</v>
      </c>
      <c r="AS42" s="500">
        <v>1261</v>
      </c>
      <c r="AT42" s="500">
        <v>538</v>
      </c>
      <c r="AU42" s="500">
        <v>126</v>
      </c>
      <c r="AV42" s="500">
        <v>82</v>
      </c>
      <c r="AW42" s="500">
        <v>44</v>
      </c>
      <c r="AX42" s="501">
        <v>7.0000000000000009</v>
      </c>
      <c r="AY42" s="500">
        <v>1925</v>
      </c>
      <c r="AZ42" s="500">
        <v>1351</v>
      </c>
      <c r="BA42" s="500">
        <v>572</v>
      </c>
      <c r="BB42" s="500">
        <v>128</v>
      </c>
      <c r="BC42" s="500">
        <v>91</v>
      </c>
      <c r="BD42" s="500">
        <v>37</v>
      </c>
      <c r="BE42" s="501">
        <v>6.6493506493506498</v>
      </c>
      <c r="BF42" s="500">
        <v>2602</v>
      </c>
      <c r="BG42" s="500">
        <v>1866</v>
      </c>
      <c r="BH42" s="500">
        <v>734</v>
      </c>
      <c r="BI42" s="500">
        <v>183</v>
      </c>
      <c r="BJ42" s="500">
        <v>152</v>
      </c>
      <c r="BK42" s="480">
        <v>31</v>
      </c>
      <c r="BL42" s="501">
        <v>7.0330514988470414</v>
      </c>
      <c r="BM42" s="500">
        <v>2358</v>
      </c>
      <c r="BN42" s="500">
        <v>1666</v>
      </c>
      <c r="BO42" s="500">
        <v>691</v>
      </c>
      <c r="BP42" s="500">
        <v>172</v>
      </c>
      <c r="BQ42" s="500">
        <v>129</v>
      </c>
      <c r="BR42" s="500">
        <v>43</v>
      </c>
      <c r="BS42" s="501">
        <v>7.29431721798134</v>
      </c>
    </row>
    <row r="43" spans="1:71" ht="20.100000000000001" customHeight="1">
      <c r="A43" s="44" t="s">
        <v>611</v>
      </c>
      <c r="B43" s="500">
        <v>3620</v>
      </c>
      <c r="C43" s="500">
        <v>2520</v>
      </c>
      <c r="D43" s="500">
        <v>1096</v>
      </c>
      <c r="E43" s="500">
        <v>223</v>
      </c>
      <c r="F43" s="500">
        <v>170</v>
      </c>
      <c r="G43" s="500">
        <v>53</v>
      </c>
      <c r="H43" s="501">
        <v>6.1602209944751376</v>
      </c>
      <c r="I43" s="500">
        <v>3824</v>
      </c>
      <c r="J43" s="500">
        <v>2611</v>
      </c>
      <c r="K43" s="500">
        <v>1212</v>
      </c>
      <c r="L43" s="500">
        <v>213</v>
      </c>
      <c r="M43" s="500">
        <v>158</v>
      </c>
      <c r="N43" s="500">
        <v>55</v>
      </c>
      <c r="O43" s="501">
        <v>5.5700836820083683</v>
      </c>
      <c r="P43" s="500">
        <v>3652</v>
      </c>
      <c r="Q43" s="500">
        <v>2453</v>
      </c>
      <c r="R43" s="500">
        <v>1196</v>
      </c>
      <c r="S43" s="500">
        <v>201</v>
      </c>
      <c r="T43" s="500">
        <v>137</v>
      </c>
      <c r="U43" s="500">
        <v>64</v>
      </c>
      <c r="V43" s="501">
        <v>5.5038335158817082</v>
      </c>
      <c r="W43" s="500">
        <v>3552</v>
      </c>
      <c r="X43" s="500">
        <v>2499</v>
      </c>
      <c r="Y43" s="500">
        <v>1049</v>
      </c>
      <c r="Z43" s="500">
        <v>217</v>
      </c>
      <c r="AA43" s="500">
        <v>167</v>
      </c>
      <c r="AB43" s="500">
        <v>50</v>
      </c>
      <c r="AC43" s="501">
        <v>6.1092342342342345</v>
      </c>
      <c r="AD43" s="500">
        <v>3529</v>
      </c>
      <c r="AE43" s="500">
        <v>2391</v>
      </c>
      <c r="AF43" s="500">
        <v>1136</v>
      </c>
      <c r="AG43" s="500">
        <v>171</v>
      </c>
      <c r="AH43" s="500">
        <v>118</v>
      </c>
      <c r="AI43" s="500">
        <v>53</v>
      </c>
      <c r="AJ43" s="501">
        <v>4.8455653159535279</v>
      </c>
      <c r="AK43" s="500">
        <v>3756</v>
      </c>
      <c r="AL43" s="500">
        <v>2648</v>
      </c>
      <c r="AM43" s="500">
        <v>1104</v>
      </c>
      <c r="AN43" s="500">
        <v>143</v>
      </c>
      <c r="AO43" s="500">
        <v>102</v>
      </c>
      <c r="AP43" s="500">
        <v>41</v>
      </c>
      <c r="AQ43" s="501">
        <v>3.807241746538871</v>
      </c>
      <c r="AR43" s="500">
        <v>4625</v>
      </c>
      <c r="AS43" s="500">
        <v>3239</v>
      </c>
      <c r="AT43" s="500">
        <v>1382</v>
      </c>
      <c r="AU43" s="500">
        <v>179</v>
      </c>
      <c r="AV43" s="500">
        <v>123</v>
      </c>
      <c r="AW43" s="500">
        <v>56</v>
      </c>
      <c r="AX43" s="501">
        <v>3.8702702702702698</v>
      </c>
      <c r="AY43" s="500">
        <v>3440</v>
      </c>
      <c r="AZ43" s="500">
        <v>2356</v>
      </c>
      <c r="BA43" s="500">
        <v>1082</v>
      </c>
      <c r="BB43" s="500">
        <v>149</v>
      </c>
      <c r="BC43" s="500">
        <v>107</v>
      </c>
      <c r="BD43" s="500">
        <v>42</v>
      </c>
      <c r="BE43" s="501">
        <v>4.3313953488372094</v>
      </c>
      <c r="BF43" s="500">
        <v>3777</v>
      </c>
      <c r="BG43" s="500">
        <v>2554</v>
      </c>
      <c r="BH43" s="500">
        <v>1221</v>
      </c>
      <c r="BI43" s="500">
        <v>203</v>
      </c>
      <c r="BJ43" s="500">
        <v>159</v>
      </c>
      <c r="BK43" s="480">
        <v>44</v>
      </c>
      <c r="BL43" s="501">
        <v>5.3746359544612128</v>
      </c>
      <c r="BM43" s="500">
        <v>3515</v>
      </c>
      <c r="BN43" s="500">
        <v>2392</v>
      </c>
      <c r="BO43" s="500">
        <v>1121</v>
      </c>
      <c r="BP43" s="500">
        <v>153</v>
      </c>
      <c r="BQ43" s="500">
        <v>115</v>
      </c>
      <c r="BR43" s="500">
        <v>38</v>
      </c>
      <c r="BS43" s="501">
        <v>4.3527738264580371</v>
      </c>
    </row>
    <row r="44" spans="1:71" ht="20.100000000000001" customHeight="1">
      <c r="A44" s="44" t="s">
        <v>153</v>
      </c>
      <c r="B44" s="500">
        <v>843</v>
      </c>
      <c r="C44" s="500">
        <v>482</v>
      </c>
      <c r="D44" s="500">
        <v>361</v>
      </c>
      <c r="E44" s="500">
        <v>36</v>
      </c>
      <c r="F44" s="500">
        <v>10</v>
      </c>
      <c r="G44" s="500">
        <v>26</v>
      </c>
      <c r="H44" s="501">
        <v>4.2704626334519578</v>
      </c>
      <c r="I44" s="500">
        <v>905</v>
      </c>
      <c r="J44" s="500">
        <v>490</v>
      </c>
      <c r="K44" s="500">
        <v>415</v>
      </c>
      <c r="L44" s="500">
        <v>13</v>
      </c>
      <c r="M44" s="500">
        <v>6</v>
      </c>
      <c r="N44" s="500">
        <v>7</v>
      </c>
      <c r="O44" s="501">
        <v>1.4364640883977902</v>
      </c>
      <c r="P44" s="500">
        <v>785</v>
      </c>
      <c r="Q44" s="500">
        <v>418</v>
      </c>
      <c r="R44" s="500">
        <v>367</v>
      </c>
      <c r="S44" s="500">
        <v>31</v>
      </c>
      <c r="T44" s="500">
        <v>17</v>
      </c>
      <c r="U44" s="500">
        <v>14</v>
      </c>
      <c r="V44" s="501">
        <v>3.9490445859872612</v>
      </c>
      <c r="W44" s="500">
        <v>689</v>
      </c>
      <c r="X44" s="500">
        <v>366</v>
      </c>
      <c r="Y44" s="500">
        <v>323</v>
      </c>
      <c r="Z44" s="500">
        <v>25</v>
      </c>
      <c r="AA44" s="500">
        <v>11</v>
      </c>
      <c r="AB44" s="500">
        <v>14</v>
      </c>
      <c r="AC44" s="501">
        <v>3.6284470246734397</v>
      </c>
      <c r="AD44" s="500">
        <v>646</v>
      </c>
      <c r="AE44" s="500">
        <v>354</v>
      </c>
      <c r="AF44" s="500">
        <v>292</v>
      </c>
      <c r="AG44" s="500">
        <v>31</v>
      </c>
      <c r="AH44" s="500">
        <v>11</v>
      </c>
      <c r="AI44" s="500">
        <v>20</v>
      </c>
      <c r="AJ44" s="501">
        <v>4.7987616099071211</v>
      </c>
      <c r="AK44" s="500">
        <v>581</v>
      </c>
      <c r="AL44" s="500">
        <v>308</v>
      </c>
      <c r="AM44" s="500">
        <v>272</v>
      </c>
      <c r="AN44" s="500">
        <v>12</v>
      </c>
      <c r="AO44" s="500">
        <v>4</v>
      </c>
      <c r="AP44" s="500">
        <v>8</v>
      </c>
      <c r="AQ44" s="501">
        <v>2.0654044750430294</v>
      </c>
      <c r="AR44" s="500">
        <v>601</v>
      </c>
      <c r="AS44" s="500">
        <v>296</v>
      </c>
      <c r="AT44" s="500">
        <v>305</v>
      </c>
      <c r="AU44" s="500">
        <v>23</v>
      </c>
      <c r="AV44" s="500">
        <v>8</v>
      </c>
      <c r="AW44" s="500">
        <v>15</v>
      </c>
      <c r="AX44" s="501">
        <v>3.8269550748752081</v>
      </c>
      <c r="AY44" s="500">
        <v>538</v>
      </c>
      <c r="AZ44" s="500">
        <v>292</v>
      </c>
      <c r="BA44" s="500">
        <v>246</v>
      </c>
      <c r="BB44" s="500">
        <v>34</v>
      </c>
      <c r="BC44" s="500">
        <v>26</v>
      </c>
      <c r="BD44" s="500">
        <v>8</v>
      </c>
      <c r="BE44" s="501">
        <v>6.3197026022304827</v>
      </c>
      <c r="BF44" s="24">
        <v>583</v>
      </c>
      <c r="BG44" s="24">
        <v>281</v>
      </c>
      <c r="BH44" s="24">
        <v>302</v>
      </c>
      <c r="BI44" s="24">
        <v>21</v>
      </c>
      <c r="BJ44" s="24">
        <v>12</v>
      </c>
      <c r="BK44" s="24">
        <v>9</v>
      </c>
      <c r="BL44" s="501">
        <v>3.6020583190394513</v>
      </c>
      <c r="BM44" s="24">
        <v>660</v>
      </c>
      <c r="BN44" s="24">
        <v>337</v>
      </c>
      <c r="BO44" s="24">
        <v>322</v>
      </c>
      <c r="BP44" s="24">
        <v>18</v>
      </c>
      <c r="BQ44" s="24">
        <v>10</v>
      </c>
      <c r="BR44" s="24">
        <v>8</v>
      </c>
      <c r="BS44" s="501">
        <v>2.7272727272727271</v>
      </c>
    </row>
    <row r="45" spans="1:71" s="91" customFormat="1" ht="20.100000000000001" customHeight="1">
      <c r="A45" s="44" t="s">
        <v>46</v>
      </c>
      <c r="B45" s="500">
        <v>3173</v>
      </c>
      <c r="C45" s="500">
        <v>1673</v>
      </c>
      <c r="D45" s="500">
        <v>1500</v>
      </c>
      <c r="E45" s="500">
        <v>716</v>
      </c>
      <c r="F45" s="500">
        <v>352</v>
      </c>
      <c r="G45" s="500">
        <v>364</v>
      </c>
      <c r="H45" s="501">
        <v>22.565395524739991</v>
      </c>
      <c r="I45" s="500">
        <v>3255</v>
      </c>
      <c r="J45" s="500">
        <v>1693</v>
      </c>
      <c r="K45" s="500">
        <v>1562</v>
      </c>
      <c r="L45" s="500">
        <v>618</v>
      </c>
      <c r="M45" s="500">
        <v>300</v>
      </c>
      <c r="N45" s="500">
        <v>318</v>
      </c>
      <c r="O45" s="501">
        <v>18.986175115207374</v>
      </c>
      <c r="P45" s="500">
        <v>3218</v>
      </c>
      <c r="Q45" s="500">
        <v>1642</v>
      </c>
      <c r="R45" s="500">
        <v>1576</v>
      </c>
      <c r="S45" s="500">
        <v>635</v>
      </c>
      <c r="T45" s="500">
        <v>308</v>
      </c>
      <c r="U45" s="500">
        <v>327</v>
      </c>
      <c r="V45" s="501">
        <v>19.732753262896207</v>
      </c>
      <c r="W45" s="500">
        <v>3381</v>
      </c>
      <c r="X45" s="500">
        <v>1715</v>
      </c>
      <c r="Y45" s="500">
        <v>1666</v>
      </c>
      <c r="Z45" s="500">
        <v>612</v>
      </c>
      <c r="AA45" s="500">
        <v>295</v>
      </c>
      <c r="AB45" s="500">
        <v>317</v>
      </c>
      <c r="AC45" s="501">
        <v>18.101153504880212</v>
      </c>
      <c r="AD45" s="500">
        <v>3147</v>
      </c>
      <c r="AE45" s="500">
        <v>1575</v>
      </c>
      <c r="AF45" s="500">
        <v>1572</v>
      </c>
      <c r="AG45" s="500">
        <v>582</v>
      </c>
      <c r="AH45" s="500">
        <v>278</v>
      </c>
      <c r="AI45" s="500">
        <v>304</v>
      </c>
      <c r="AJ45" s="501">
        <v>18.493803622497616</v>
      </c>
      <c r="AK45" s="500">
        <v>3219</v>
      </c>
      <c r="AL45" s="500">
        <v>1627</v>
      </c>
      <c r="AM45" s="500">
        <v>1592</v>
      </c>
      <c r="AN45" s="500">
        <v>548</v>
      </c>
      <c r="AO45" s="500">
        <v>280</v>
      </c>
      <c r="AP45" s="500">
        <v>268</v>
      </c>
      <c r="AQ45" s="501">
        <v>17.023920472196334</v>
      </c>
      <c r="AR45" s="500">
        <v>2979</v>
      </c>
      <c r="AS45" s="500">
        <v>1508</v>
      </c>
      <c r="AT45" s="500">
        <v>1471</v>
      </c>
      <c r="AU45" s="500">
        <v>205</v>
      </c>
      <c r="AV45" s="500">
        <v>100</v>
      </c>
      <c r="AW45" s="500">
        <v>105</v>
      </c>
      <c r="AX45" s="501">
        <v>6.8815038603558243</v>
      </c>
      <c r="AY45" s="500">
        <v>724</v>
      </c>
      <c r="AZ45" s="500">
        <v>422</v>
      </c>
      <c r="BA45" s="500">
        <v>302</v>
      </c>
      <c r="BB45" s="500">
        <v>22</v>
      </c>
      <c r="BC45" s="500">
        <v>13</v>
      </c>
      <c r="BD45" s="500">
        <v>9</v>
      </c>
      <c r="BE45" s="501">
        <v>3.0386740331491713</v>
      </c>
      <c r="BF45" s="24">
        <v>736</v>
      </c>
      <c r="BG45" s="24">
        <v>437</v>
      </c>
      <c r="BH45" s="24">
        <v>299</v>
      </c>
      <c r="BI45" s="24">
        <v>33</v>
      </c>
      <c r="BJ45" s="24">
        <v>25</v>
      </c>
      <c r="BK45" s="24">
        <v>8</v>
      </c>
      <c r="BL45" s="501">
        <v>4.4836956521739131</v>
      </c>
      <c r="BM45" s="24">
        <v>693</v>
      </c>
      <c r="BN45" s="24">
        <v>427</v>
      </c>
      <c r="BO45" s="24">
        <v>266</v>
      </c>
      <c r="BP45" s="24">
        <v>11</v>
      </c>
      <c r="BQ45" s="24">
        <v>7</v>
      </c>
      <c r="BR45" s="24">
        <v>4</v>
      </c>
      <c r="BS45" s="501">
        <v>1.5873015873015872</v>
      </c>
    </row>
    <row r="46" spans="1:71" ht="20.100000000000001" customHeight="1">
      <c r="A46" s="44" t="s">
        <v>615</v>
      </c>
      <c r="B46" s="500">
        <v>15</v>
      </c>
      <c r="C46" s="500">
        <v>6</v>
      </c>
      <c r="D46" s="500">
        <v>9</v>
      </c>
      <c r="E46" s="500">
        <v>2</v>
      </c>
      <c r="F46" s="500">
        <v>2</v>
      </c>
      <c r="G46" s="24">
        <v>0</v>
      </c>
      <c r="H46" s="501">
        <v>13.333333333333334</v>
      </c>
      <c r="I46" s="500">
        <v>57</v>
      </c>
      <c r="J46" s="500">
        <v>17</v>
      </c>
      <c r="K46" s="500">
        <v>40</v>
      </c>
      <c r="L46" s="500">
        <v>2</v>
      </c>
      <c r="M46" s="500">
        <v>2</v>
      </c>
      <c r="N46" s="24">
        <v>0</v>
      </c>
      <c r="O46" s="501">
        <v>3.5087719298245612</v>
      </c>
      <c r="P46" s="500">
        <v>7</v>
      </c>
      <c r="Q46" s="500">
        <v>4</v>
      </c>
      <c r="R46" s="500">
        <v>3</v>
      </c>
      <c r="S46" s="500">
        <v>1</v>
      </c>
      <c r="T46" s="500">
        <v>1</v>
      </c>
      <c r="U46" s="24">
        <v>0</v>
      </c>
      <c r="V46" s="501">
        <v>14.285714285714285</v>
      </c>
      <c r="W46" s="500">
        <v>13</v>
      </c>
      <c r="X46" s="500">
        <v>7</v>
      </c>
      <c r="Y46" s="500">
        <v>6</v>
      </c>
      <c r="Z46" s="500">
        <v>1</v>
      </c>
      <c r="AA46" s="500">
        <v>1</v>
      </c>
      <c r="AB46" s="24">
        <v>0</v>
      </c>
      <c r="AC46" s="501">
        <v>7.6923076923076925</v>
      </c>
      <c r="AD46" s="500">
        <v>14</v>
      </c>
      <c r="AE46" s="500">
        <v>7</v>
      </c>
      <c r="AF46" s="500">
        <v>7</v>
      </c>
      <c r="AG46" s="500">
        <v>5</v>
      </c>
      <c r="AH46" s="500">
        <v>3</v>
      </c>
      <c r="AI46" s="24">
        <v>2</v>
      </c>
      <c r="AJ46" s="501">
        <v>35.714285714285715</v>
      </c>
      <c r="AK46" s="500">
        <v>7</v>
      </c>
      <c r="AL46" s="500">
        <v>2</v>
      </c>
      <c r="AM46" s="500">
        <v>5</v>
      </c>
      <c r="AN46" s="24">
        <v>0</v>
      </c>
      <c r="AO46" s="24">
        <v>0</v>
      </c>
      <c r="AP46" s="24">
        <v>0</v>
      </c>
      <c r="AQ46" s="24">
        <v>0</v>
      </c>
      <c r="AR46" s="500">
        <v>3</v>
      </c>
      <c r="AS46" s="500">
        <v>2</v>
      </c>
      <c r="AT46" s="500">
        <v>1</v>
      </c>
      <c r="AU46" s="24">
        <v>0</v>
      </c>
      <c r="AV46" s="24">
        <v>0</v>
      </c>
      <c r="AW46" s="24">
        <v>0</v>
      </c>
      <c r="AX46" s="24">
        <v>0</v>
      </c>
      <c r="AY46" s="500">
        <v>8</v>
      </c>
      <c r="AZ46" s="24">
        <v>0</v>
      </c>
      <c r="BA46" s="500">
        <v>8</v>
      </c>
      <c r="BB46" s="24">
        <v>0</v>
      </c>
      <c r="BC46" s="24">
        <v>0</v>
      </c>
      <c r="BD46" s="24">
        <v>0</v>
      </c>
      <c r="BE46" s="24">
        <v>0</v>
      </c>
      <c r="BF46" s="24">
        <v>13</v>
      </c>
      <c r="BG46" s="24">
        <v>9</v>
      </c>
      <c r="BH46" s="24">
        <v>4</v>
      </c>
      <c r="BI46" s="24">
        <v>5</v>
      </c>
      <c r="BJ46" s="24">
        <v>5</v>
      </c>
      <c r="BK46" s="24">
        <v>0</v>
      </c>
      <c r="BL46" s="501">
        <v>38.461538461538467</v>
      </c>
      <c r="BM46" s="24">
        <v>5</v>
      </c>
      <c r="BN46" s="24">
        <v>3</v>
      </c>
      <c r="BO46" s="24">
        <v>2</v>
      </c>
      <c r="BP46" s="24">
        <v>0</v>
      </c>
      <c r="BQ46" s="24">
        <v>0</v>
      </c>
      <c r="BR46" s="24">
        <v>0</v>
      </c>
      <c r="BS46" s="24">
        <v>0</v>
      </c>
    </row>
    <row r="47" spans="1:71" ht="20.100000000000001" customHeight="1">
      <c r="A47" s="44" t="s">
        <v>622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605" t="s">
        <v>197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 t="s">
        <v>197</v>
      </c>
      <c r="P47" s="24">
        <v>1</v>
      </c>
      <c r="Q47" s="24">
        <v>0</v>
      </c>
      <c r="R47" s="24">
        <v>1</v>
      </c>
      <c r="S47" s="24">
        <v>0</v>
      </c>
      <c r="T47" s="24">
        <v>0</v>
      </c>
      <c r="U47" s="24">
        <v>0</v>
      </c>
      <c r="V47" s="24" t="s">
        <v>197</v>
      </c>
      <c r="W47" s="47">
        <v>2</v>
      </c>
      <c r="X47" s="24">
        <v>1</v>
      </c>
      <c r="Y47" s="47">
        <v>1</v>
      </c>
      <c r="Z47" s="24">
        <v>0</v>
      </c>
      <c r="AA47" s="24">
        <v>0</v>
      </c>
      <c r="AB47" s="24">
        <v>0</v>
      </c>
      <c r="AC47" s="605" t="s">
        <v>197</v>
      </c>
      <c r="AD47" s="47">
        <v>3</v>
      </c>
      <c r="AE47" s="47">
        <v>3</v>
      </c>
      <c r="AF47" s="24">
        <v>0</v>
      </c>
      <c r="AG47" s="24">
        <v>0</v>
      </c>
      <c r="AH47" s="24">
        <v>0</v>
      </c>
      <c r="AI47" s="24">
        <v>0</v>
      </c>
      <c r="AJ47" s="605" t="s">
        <v>197</v>
      </c>
      <c r="AK47" s="47">
        <v>1</v>
      </c>
      <c r="AL47" s="47">
        <v>1</v>
      </c>
      <c r="AM47" s="24">
        <v>0</v>
      </c>
      <c r="AN47" s="24">
        <v>0</v>
      </c>
      <c r="AO47" s="24">
        <v>0</v>
      </c>
      <c r="AP47" s="24">
        <v>0</v>
      </c>
      <c r="AQ47" s="605" t="s">
        <v>197</v>
      </c>
      <c r="AR47" s="47">
        <v>1</v>
      </c>
      <c r="AS47" s="47">
        <v>1</v>
      </c>
      <c r="AT47" s="24">
        <v>0</v>
      </c>
      <c r="AU47" s="24">
        <v>0</v>
      </c>
      <c r="AV47" s="24">
        <v>0</v>
      </c>
      <c r="AW47" s="24">
        <v>0</v>
      </c>
      <c r="AX47" s="605" t="s">
        <v>197</v>
      </c>
      <c r="AY47" s="47">
        <v>1</v>
      </c>
      <c r="AZ47" s="47">
        <v>1</v>
      </c>
      <c r="BA47" s="24">
        <v>0</v>
      </c>
      <c r="BB47" s="24">
        <v>0</v>
      </c>
      <c r="BC47" s="24">
        <v>0</v>
      </c>
      <c r="BD47" s="24">
        <v>0</v>
      </c>
      <c r="BE47" s="605" t="s">
        <v>197</v>
      </c>
      <c r="BF47" s="24">
        <v>2</v>
      </c>
      <c r="BG47" s="24">
        <v>2</v>
      </c>
      <c r="BH47" s="24">
        <v>0</v>
      </c>
      <c r="BI47" s="24">
        <v>0</v>
      </c>
      <c r="BJ47" s="24">
        <v>0</v>
      </c>
      <c r="BK47" s="24">
        <v>0</v>
      </c>
      <c r="BL47" s="605" t="s">
        <v>197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605" t="s">
        <v>197</v>
      </c>
    </row>
    <row r="48" spans="1:71" s="91" customFormat="1" ht="20.100000000000001" customHeight="1">
      <c r="A48" s="44" t="s">
        <v>623</v>
      </c>
      <c r="B48" s="47">
        <v>1</v>
      </c>
      <c r="C48" s="47">
        <v>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47">
        <v>1</v>
      </c>
      <c r="J48" s="47">
        <v>1</v>
      </c>
      <c r="K48" s="24">
        <v>0</v>
      </c>
      <c r="L48" s="24">
        <v>0</v>
      </c>
      <c r="M48" s="24">
        <v>0</v>
      </c>
      <c r="N48" s="24">
        <v>0</v>
      </c>
      <c r="O48" s="24" t="s">
        <v>197</v>
      </c>
      <c r="P48" s="47">
        <v>1</v>
      </c>
      <c r="Q48" s="47">
        <v>1</v>
      </c>
      <c r="R48" s="24">
        <v>0</v>
      </c>
      <c r="S48" s="24">
        <v>0</v>
      </c>
      <c r="T48" s="24">
        <v>0</v>
      </c>
      <c r="U48" s="24">
        <v>0</v>
      </c>
      <c r="V48" s="24" t="s">
        <v>197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605" t="s">
        <v>197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2</v>
      </c>
      <c r="AS48" s="24">
        <v>2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605" t="s">
        <v>197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</row>
    <row r="49" spans="1:71" s="91" customFormat="1" ht="20.100000000000001" customHeight="1">
      <c r="A49" s="44" t="s">
        <v>626</v>
      </c>
      <c r="B49" s="47">
        <v>2</v>
      </c>
      <c r="C49" s="24">
        <v>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 t="s">
        <v>197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1</v>
      </c>
      <c r="AL49" s="24">
        <v>1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</row>
    <row r="50" spans="1:71" ht="12.95" customHeight="1">
      <c r="A50" s="906" t="s">
        <v>66</v>
      </c>
      <c r="B50" s="906"/>
      <c r="C50" s="906"/>
      <c r="D50" s="906"/>
      <c r="E50" s="906"/>
      <c r="F50" s="906"/>
      <c r="G50" s="906"/>
      <c r="H50" s="906"/>
      <c r="I50" s="906"/>
      <c r="J50" s="906"/>
      <c r="K50" s="906"/>
      <c r="L50" s="906"/>
      <c r="M50" s="906"/>
      <c r="N50" s="906"/>
      <c r="O50" s="906"/>
      <c r="P50" s="906"/>
      <c r="Q50" s="906"/>
      <c r="R50" s="906"/>
      <c r="S50" s="906"/>
      <c r="T50" s="906"/>
      <c r="U50" s="906"/>
      <c r="V50" s="906"/>
      <c r="W50" s="906"/>
      <c r="X50" s="906"/>
      <c r="Y50" s="906"/>
      <c r="Z50" s="906"/>
      <c r="AA50" s="906"/>
      <c r="AB50" s="906"/>
      <c r="AC50" s="906"/>
      <c r="AD50" s="906"/>
      <c r="AE50" s="906"/>
      <c r="AF50" s="906"/>
      <c r="AG50" s="906"/>
      <c r="AH50" s="906"/>
      <c r="AI50" s="906"/>
      <c r="AJ50" s="906"/>
      <c r="AK50" s="906"/>
      <c r="AL50" s="906"/>
      <c r="AM50" s="906"/>
      <c r="AN50" s="906"/>
      <c r="AO50" s="906"/>
      <c r="AP50" s="906"/>
      <c r="AQ50" s="906"/>
      <c r="AR50" s="906"/>
      <c r="AS50" s="906"/>
      <c r="AT50" s="906"/>
      <c r="AU50" s="906"/>
      <c r="AV50" s="906"/>
      <c r="AW50" s="906"/>
      <c r="AX50" s="906"/>
      <c r="AY50" s="906"/>
      <c r="AZ50" s="906"/>
      <c r="BA50" s="906"/>
      <c r="BB50" s="906"/>
      <c r="BC50" s="906"/>
      <c r="BD50" s="906"/>
      <c r="BE50" s="906"/>
      <c r="BF50" s="906"/>
      <c r="BG50" s="906"/>
      <c r="BH50" s="906"/>
      <c r="BI50" s="906"/>
      <c r="BJ50" s="906"/>
      <c r="BK50" s="906"/>
      <c r="BL50" s="906"/>
      <c r="BM50" s="906"/>
      <c r="BN50" s="906"/>
      <c r="BO50" s="906"/>
      <c r="BP50" s="906"/>
      <c r="BQ50" s="906"/>
      <c r="BR50" s="906"/>
      <c r="BS50" s="906"/>
    </row>
    <row r="51" spans="1:71" ht="32.25" customHeight="1">
      <c r="A51" s="905" t="s">
        <v>631</v>
      </c>
      <c r="B51" s="905"/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5"/>
      <c r="S51" s="905"/>
      <c r="T51" s="905"/>
      <c r="U51" s="905"/>
      <c r="V51" s="905"/>
      <c r="W51" s="905"/>
      <c r="X51" s="905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5"/>
      <c r="AK51" s="905"/>
      <c r="AL51" s="905"/>
      <c r="AM51" s="905"/>
      <c r="AN51" s="905"/>
      <c r="AO51" s="905"/>
      <c r="AP51" s="905"/>
      <c r="AQ51" s="905"/>
      <c r="AR51" s="905"/>
      <c r="AS51" s="905"/>
      <c r="AT51" s="905"/>
      <c r="AU51" s="905"/>
      <c r="AV51" s="905"/>
      <c r="AW51" s="905"/>
      <c r="AX51" s="905"/>
      <c r="AY51" s="905"/>
      <c r="AZ51" s="905"/>
      <c r="BA51" s="905"/>
      <c r="BB51" s="905"/>
      <c r="BC51" s="905"/>
      <c r="BD51" s="905"/>
      <c r="BE51" s="905"/>
      <c r="BF51" s="905"/>
      <c r="BG51" s="905"/>
      <c r="BH51" s="905"/>
      <c r="BI51" s="905"/>
      <c r="BJ51" s="905"/>
      <c r="BK51" s="905"/>
      <c r="BL51" s="905"/>
      <c r="BM51" s="905"/>
      <c r="BN51" s="905"/>
      <c r="BO51" s="905"/>
      <c r="BP51" s="905"/>
      <c r="BQ51" s="905"/>
      <c r="BR51" s="905"/>
      <c r="BS51" s="905"/>
    </row>
    <row r="52" spans="1:71" ht="12.95" customHeight="1">
      <c r="A52" s="54" t="s">
        <v>467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</row>
    <row r="53" spans="1:71"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263"/>
    </row>
  </sheetData>
  <sortState ref="A6:BS45">
    <sortCondition descending="1" ref="BS6:BS45"/>
  </sortState>
  <mergeCells count="34">
    <mergeCell ref="W2:AC2"/>
    <mergeCell ref="P2:V2"/>
    <mergeCell ref="I2:O2"/>
    <mergeCell ref="B2:H2"/>
    <mergeCell ref="A50:BS50"/>
    <mergeCell ref="A51:BS51"/>
    <mergeCell ref="BF3:BH3"/>
    <mergeCell ref="B3:D3"/>
    <mergeCell ref="AD3:AF3"/>
    <mergeCell ref="W3:Y3"/>
    <mergeCell ref="P3:R3"/>
    <mergeCell ref="I3:K3"/>
    <mergeCell ref="AG3:AI3"/>
    <mergeCell ref="E3:G3"/>
    <mergeCell ref="S3:U3"/>
    <mergeCell ref="BB3:BD3"/>
    <mergeCell ref="BI3:BK3"/>
    <mergeCell ref="BM3:BO3"/>
    <mergeCell ref="A1:BS1"/>
    <mergeCell ref="A2:A4"/>
    <mergeCell ref="AK2:AQ2"/>
    <mergeCell ref="AR2:AX2"/>
    <mergeCell ref="AY2:BE2"/>
    <mergeCell ref="BF2:BL2"/>
    <mergeCell ref="BM2:BS2"/>
    <mergeCell ref="AK3:AM3"/>
    <mergeCell ref="AN3:AP3"/>
    <mergeCell ref="AR3:AT3"/>
    <mergeCell ref="BP3:BR3"/>
    <mergeCell ref="AU3:AW3"/>
    <mergeCell ref="AY3:BA3"/>
    <mergeCell ref="Z3:AB3"/>
    <mergeCell ref="L3:N3"/>
    <mergeCell ref="AD2:AJ2"/>
  </mergeCells>
  <phoneticPr fontId="6" type="noConversion"/>
  <hyperlinks>
    <hyperlink ref="BT1" location="本篇表次!A1" display="回本篇表次"/>
  </hyperlinks>
  <pageMargins left="0.7" right="0.7" top="0.75" bottom="0.75" header="0.3" footer="0.3"/>
  <pageSetup paperSize="9" scale="1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78"/>
  <sheetViews>
    <sheetView showGridLines="0" zoomScale="90" zoomScaleNormal="90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BS1"/>
    </sheetView>
  </sheetViews>
  <sheetFormatPr defaultColWidth="9.5" defaultRowHeight="16.5"/>
  <cols>
    <col min="1" max="1" width="36.625" customWidth="1"/>
    <col min="2" max="5" width="9.375" customWidth="1"/>
    <col min="6" max="6" width="8" customWidth="1"/>
    <col min="7" max="7" width="7.125" customWidth="1"/>
    <col min="8" max="8" width="9.125" customWidth="1"/>
    <col min="9" max="71" width="9.375" customWidth="1"/>
    <col min="72" max="72" width="12.625" bestFit="1" customWidth="1"/>
  </cols>
  <sheetData>
    <row r="1" spans="1:72" ht="30" customHeight="1">
      <c r="A1" s="872" t="s">
        <v>674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872"/>
      <c r="AM1" s="872"/>
      <c r="AN1" s="872"/>
      <c r="AO1" s="872"/>
      <c r="AP1" s="872"/>
      <c r="AQ1" s="872"/>
      <c r="AR1" s="872"/>
      <c r="AS1" s="872"/>
      <c r="AT1" s="872"/>
      <c r="AU1" s="872"/>
      <c r="AV1" s="872"/>
      <c r="AW1" s="872"/>
      <c r="AX1" s="872"/>
      <c r="AY1" s="872"/>
      <c r="AZ1" s="872"/>
      <c r="BA1" s="872"/>
      <c r="BB1" s="872"/>
      <c r="BC1" s="872"/>
      <c r="BD1" s="872"/>
      <c r="BE1" s="872"/>
      <c r="BF1" s="872"/>
      <c r="BG1" s="872"/>
      <c r="BH1" s="872"/>
      <c r="BI1" s="872"/>
      <c r="BJ1" s="872"/>
      <c r="BK1" s="872"/>
      <c r="BL1" s="872"/>
      <c r="BM1" s="872"/>
      <c r="BN1" s="872"/>
      <c r="BO1" s="872"/>
      <c r="BP1" s="872"/>
      <c r="BQ1" s="872"/>
      <c r="BR1" s="872"/>
      <c r="BS1" s="872"/>
      <c r="BT1" s="595" t="s">
        <v>670</v>
      </c>
    </row>
    <row r="2" spans="1:72" ht="21" customHeight="1">
      <c r="A2" s="909"/>
      <c r="B2" s="910" t="s">
        <v>82</v>
      </c>
      <c r="C2" s="910"/>
      <c r="D2" s="910"/>
      <c r="E2" s="910"/>
      <c r="F2" s="910"/>
      <c r="G2" s="910"/>
      <c r="H2" s="910"/>
      <c r="I2" s="911" t="s">
        <v>758</v>
      </c>
      <c r="J2" s="911"/>
      <c r="K2" s="911"/>
      <c r="L2" s="911"/>
      <c r="M2" s="911"/>
      <c r="N2" s="911"/>
      <c r="O2" s="911"/>
      <c r="P2" s="911" t="s">
        <v>503</v>
      </c>
      <c r="Q2" s="911"/>
      <c r="R2" s="911"/>
      <c r="S2" s="911"/>
      <c r="T2" s="911"/>
      <c r="U2" s="911"/>
      <c r="V2" s="911"/>
      <c r="W2" s="911" t="s">
        <v>504</v>
      </c>
      <c r="X2" s="911"/>
      <c r="Y2" s="911"/>
      <c r="Z2" s="911"/>
      <c r="AA2" s="911"/>
      <c r="AB2" s="911"/>
      <c r="AC2" s="911"/>
      <c r="AD2" s="911" t="s">
        <v>505</v>
      </c>
      <c r="AE2" s="911"/>
      <c r="AF2" s="911"/>
      <c r="AG2" s="911"/>
      <c r="AH2" s="911"/>
      <c r="AI2" s="911"/>
      <c r="AJ2" s="911"/>
      <c r="AK2" s="911" t="s">
        <v>506</v>
      </c>
      <c r="AL2" s="911"/>
      <c r="AM2" s="911"/>
      <c r="AN2" s="911"/>
      <c r="AO2" s="911"/>
      <c r="AP2" s="911"/>
      <c r="AQ2" s="911"/>
      <c r="AR2" s="911" t="s">
        <v>507</v>
      </c>
      <c r="AS2" s="911"/>
      <c r="AT2" s="911"/>
      <c r="AU2" s="911"/>
      <c r="AV2" s="911"/>
      <c r="AW2" s="911"/>
      <c r="AX2" s="911"/>
      <c r="AY2" s="911" t="s">
        <v>508</v>
      </c>
      <c r="AZ2" s="911"/>
      <c r="BA2" s="911"/>
      <c r="BB2" s="911"/>
      <c r="BC2" s="911"/>
      <c r="BD2" s="911"/>
      <c r="BE2" s="911"/>
      <c r="BF2" s="911" t="s">
        <v>509</v>
      </c>
      <c r="BG2" s="911"/>
      <c r="BH2" s="911"/>
      <c r="BI2" s="911"/>
      <c r="BJ2" s="911"/>
      <c r="BK2" s="911"/>
      <c r="BL2" s="911"/>
      <c r="BM2" s="911" t="s">
        <v>716</v>
      </c>
      <c r="BN2" s="911"/>
      <c r="BO2" s="911"/>
      <c r="BP2" s="911"/>
      <c r="BQ2" s="911"/>
      <c r="BR2" s="911"/>
      <c r="BS2" s="911"/>
    </row>
    <row r="3" spans="1:72" ht="21" customHeight="1">
      <c r="A3" s="874"/>
      <c r="B3" s="907" t="s">
        <v>95</v>
      </c>
      <c r="C3" s="907"/>
      <c r="D3" s="907"/>
      <c r="E3" s="908" t="s">
        <v>96</v>
      </c>
      <c r="F3" s="908"/>
      <c r="G3" s="908"/>
      <c r="H3" s="676" t="s">
        <v>97</v>
      </c>
      <c r="I3" s="907" t="s">
        <v>95</v>
      </c>
      <c r="J3" s="907"/>
      <c r="K3" s="907"/>
      <c r="L3" s="908" t="s">
        <v>96</v>
      </c>
      <c r="M3" s="908"/>
      <c r="N3" s="908"/>
      <c r="O3" s="676" t="s">
        <v>97</v>
      </c>
      <c r="P3" s="907" t="s">
        <v>95</v>
      </c>
      <c r="Q3" s="907"/>
      <c r="R3" s="907"/>
      <c r="S3" s="908" t="s">
        <v>96</v>
      </c>
      <c r="T3" s="908"/>
      <c r="U3" s="908"/>
      <c r="V3" s="676" t="s">
        <v>97</v>
      </c>
      <c r="W3" s="907" t="s">
        <v>95</v>
      </c>
      <c r="X3" s="907"/>
      <c r="Y3" s="907"/>
      <c r="Z3" s="908" t="s">
        <v>96</v>
      </c>
      <c r="AA3" s="908"/>
      <c r="AB3" s="908"/>
      <c r="AC3" s="676" t="s">
        <v>97</v>
      </c>
      <c r="AD3" s="907" t="s">
        <v>95</v>
      </c>
      <c r="AE3" s="907"/>
      <c r="AF3" s="907"/>
      <c r="AG3" s="908" t="s">
        <v>96</v>
      </c>
      <c r="AH3" s="908"/>
      <c r="AI3" s="908"/>
      <c r="AJ3" s="676" t="s">
        <v>97</v>
      </c>
      <c r="AK3" s="907" t="s">
        <v>95</v>
      </c>
      <c r="AL3" s="907"/>
      <c r="AM3" s="907"/>
      <c r="AN3" s="908" t="s">
        <v>96</v>
      </c>
      <c r="AO3" s="908"/>
      <c r="AP3" s="908"/>
      <c r="AQ3" s="676" t="s">
        <v>97</v>
      </c>
      <c r="AR3" s="907" t="s">
        <v>95</v>
      </c>
      <c r="AS3" s="907"/>
      <c r="AT3" s="907"/>
      <c r="AU3" s="908" t="s">
        <v>96</v>
      </c>
      <c r="AV3" s="908"/>
      <c r="AW3" s="908"/>
      <c r="AX3" s="676" t="s">
        <v>97</v>
      </c>
      <c r="AY3" s="907" t="s">
        <v>95</v>
      </c>
      <c r="AZ3" s="907"/>
      <c r="BA3" s="907"/>
      <c r="BB3" s="908" t="s">
        <v>96</v>
      </c>
      <c r="BC3" s="908"/>
      <c r="BD3" s="908"/>
      <c r="BE3" s="676" t="s">
        <v>97</v>
      </c>
      <c r="BF3" s="907" t="s">
        <v>95</v>
      </c>
      <c r="BG3" s="907"/>
      <c r="BH3" s="907"/>
      <c r="BI3" s="908" t="s">
        <v>96</v>
      </c>
      <c r="BJ3" s="908"/>
      <c r="BK3" s="908"/>
      <c r="BL3" s="676" t="s">
        <v>97</v>
      </c>
      <c r="BM3" s="907" t="s">
        <v>95</v>
      </c>
      <c r="BN3" s="907"/>
      <c r="BO3" s="907"/>
      <c r="BP3" s="908" t="s">
        <v>96</v>
      </c>
      <c r="BQ3" s="908"/>
      <c r="BR3" s="908"/>
      <c r="BS3" s="676" t="s">
        <v>97</v>
      </c>
    </row>
    <row r="4" spans="1:72" ht="17.100000000000001" customHeight="1">
      <c r="A4" s="874"/>
      <c r="B4" s="494" t="s">
        <v>87</v>
      </c>
      <c r="C4" s="495" t="s">
        <v>98</v>
      </c>
      <c r="D4" s="495" t="s">
        <v>99</v>
      </c>
      <c r="E4" s="494" t="s">
        <v>89</v>
      </c>
      <c r="F4" s="495" t="s">
        <v>98</v>
      </c>
      <c r="G4" s="495" t="s">
        <v>99</v>
      </c>
      <c r="H4" s="495" t="s">
        <v>100</v>
      </c>
      <c r="I4" s="494" t="s">
        <v>87</v>
      </c>
      <c r="J4" s="495" t="s">
        <v>98</v>
      </c>
      <c r="K4" s="495" t="s">
        <v>99</v>
      </c>
      <c r="L4" s="494" t="s">
        <v>89</v>
      </c>
      <c r="M4" s="495" t="s">
        <v>98</v>
      </c>
      <c r="N4" s="495" t="s">
        <v>99</v>
      </c>
      <c r="O4" s="495" t="s">
        <v>100</v>
      </c>
      <c r="P4" s="494" t="s">
        <v>87</v>
      </c>
      <c r="Q4" s="495" t="s">
        <v>98</v>
      </c>
      <c r="R4" s="495" t="s">
        <v>99</v>
      </c>
      <c r="S4" s="494" t="s">
        <v>89</v>
      </c>
      <c r="T4" s="495" t="s">
        <v>98</v>
      </c>
      <c r="U4" s="495" t="s">
        <v>99</v>
      </c>
      <c r="V4" s="495" t="s">
        <v>100</v>
      </c>
      <c r="W4" s="494" t="s">
        <v>87</v>
      </c>
      <c r="X4" s="495" t="s">
        <v>98</v>
      </c>
      <c r="Y4" s="495" t="s">
        <v>99</v>
      </c>
      <c r="Z4" s="494" t="s">
        <v>89</v>
      </c>
      <c r="AA4" s="495" t="s">
        <v>98</v>
      </c>
      <c r="AB4" s="495" t="s">
        <v>99</v>
      </c>
      <c r="AC4" s="495" t="s">
        <v>100</v>
      </c>
      <c r="AD4" s="494" t="s">
        <v>87</v>
      </c>
      <c r="AE4" s="495" t="s">
        <v>98</v>
      </c>
      <c r="AF4" s="495" t="s">
        <v>99</v>
      </c>
      <c r="AG4" s="494" t="s">
        <v>89</v>
      </c>
      <c r="AH4" s="495" t="s">
        <v>98</v>
      </c>
      <c r="AI4" s="495" t="s">
        <v>99</v>
      </c>
      <c r="AJ4" s="495" t="s">
        <v>100</v>
      </c>
      <c r="AK4" s="494" t="s">
        <v>87</v>
      </c>
      <c r="AL4" s="495" t="s">
        <v>98</v>
      </c>
      <c r="AM4" s="495" t="s">
        <v>99</v>
      </c>
      <c r="AN4" s="494" t="s">
        <v>89</v>
      </c>
      <c r="AO4" s="495" t="s">
        <v>98</v>
      </c>
      <c r="AP4" s="495" t="s">
        <v>99</v>
      </c>
      <c r="AQ4" s="495" t="s">
        <v>100</v>
      </c>
      <c r="AR4" s="494" t="s">
        <v>87</v>
      </c>
      <c r="AS4" s="495" t="s">
        <v>98</v>
      </c>
      <c r="AT4" s="495" t="s">
        <v>99</v>
      </c>
      <c r="AU4" s="494" t="s">
        <v>89</v>
      </c>
      <c r="AV4" s="495" t="s">
        <v>98</v>
      </c>
      <c r="AW4" s="495" t="s">
        <v>99</v>
      </c>
      <c r="AX4" s="495" t="s">
        <v>100</v>
      </c>
      <c r="AY4" s="494" t="s">
        <v>87</v>
      </c>
      <c r="AZ4" s="495" t="s">
        <v>98</v>
      </c>
      <c r="BA4" s="495" t="s">
        <v>99</v>
      </c>
      <c r="BB4" s="494" t="s">
        <v>89</v>
      </c>
      <c r="BC4" s="495" t="s">
        <v>98</v>
      </c>
      <c r="BD4" s="495" t="s">
        <v>99</v>
      </c>
      <c r="BE4" s="495" t="s">
        <v>100</v>
      </c>
      <c r="BF4" s="494" t="s">
        <v>87</v>
      </c>
      <c r="BG4" s="495" t="s">
        <v>98</v>
      </c>
      <c r="BH4" s="495" t="s">
        <v>99</v>
      </c>
      <c r="BI4" s="494" t="s">
        <v>89</v>
      </c>
      <c r="BJ4" s="495" t="s">
        <v>98</v>
      </c>
      <c r="BK4" s="495" t="s">
        <v>99</v>
      </c>
      <c r="BL4" s="495" t="s">
        <v>100</v>
      </c>
      <c r="BM4" s="494" t="s">
        <v>87</v>
      </c>
      <c r="BN4" s="495" t="s">
        <v>98</v>
      </c>
      <c r="BO4" s="495" t="s">
        <v>99</v>
      </c>
      <c r="BP4" s="494" t="s">
        <v>89</v>
      </c>
      <c r="BQ4" s="495" t="s">
        <v>98</v>
      </c>
      <c r="BR4" s="495" t="s">
        <v>99</v>
      </c>
      <c r="BS4" s="495" t="s">
        <v>100</v>
      </c>
    </row>
    <row r="5" spans="1:72" ht="18.95" customHeight="1">
      <c r="A5" s="44" t="s">
        <v>101</v>
      </c>
      <c r="B5" s="480">
        <v>108010</v>
      </c>
      <c r="C5" s="480">
        <v>87599</v>
      </c>
      <c r="D5" s="480">
        <v>18625</v>
      </c>
      <c r="E5" s="480">
        <v>53179</v>
      </c>
      <c r="F5" s="480">
        <v>45238</v>
      </c>
      <c r="G5" s="480">
        <v>7381</v>
      </c>
      <c r="H5" s="483">
        <v>49.235255994815297</v>
      </c>
      <c r="I5" s="480">
        <v>120149</v>
      </c>
      <c r="J5" s="480">
        <v>97240</v>
      </c>
      <c r="K5" s="480">
        <v>20842</v>
      </c>
      <c r="L5" s="480">
        <v>58327</v>
      </c>
      <c r="M5" s="480">
        <v>49733</v>
      </c>
      <c r="N5" s="480">
        <v>7978</v>
      </c>
      <c r="O5" s="483">
        <v>48.545555934714393</v>
      </c>
      <c r="P5" s="480">
        <v>136646</v>
      </c>
      <c r="Q5" s="480">
        <v>112803</v>
      </c>
      <c r="R5" s="480">
        <v>21688</v>
      </c>
      <c r="S5" s="480">
        <v>65887</v>
      </c>
      <c r="T5" s="480">
        <v>56688</v>
      </c>
      <c r="U5" s="480">
        <v>8636</v>
      </c>
      <c r="V5" s="483">
        <v>48.217291395284164</v>
      </c>
      <c r="W5" s="480">
        <v>144912</v>
      </c>
      <c r="X5" s="480">
        <v>119485</v>
      </c>
      <c r="Y5" s="480">
        <v>23445</v>
      </c>
      <c r="Z5" s="480">
        <v>67340</v>
      </c>
      <c r="AA5" s="480">
        <v>58087</v>
      </c>
      <c r="AB5" s="480">
        <v>8721</v>
      </c>
      <c r="AC5" s="483">
        <v>46.469581539140997</v>
      </c>
      <c r="AD5" s="480">
        <v>148117</v>
      </c>
      <c r="AE5" s="480">
        <v>121435</v>
      </c>
      <c r="AF5" s="480">
        <v>24916</v>
      </c>
      <c r="AG5" s="480">
        <v>74946</v>
      </c>
      <c r="AH5" s="480">
        <v>63939</v>
      </c>
      <c r="AI5" s="480">
        <v>10574</v>
      </c>
      <c r="AJ5" s="483">
        <v>50.599188479377787</v>
      </c>
      <c r="AK5" s="480">
        <v>140516</v>
      </c>
      <c r="AL5" s="480">
        <v>113941</v>
      </c>
      <c r="AM5" s="480">
        <v>24658</v>
      </c>
      <c r="AN5" s="480">
        <v>73180</v>
      </c>
      <c r="AO5" s="480">
        <v>61672</v>
      </c>
      <c r="AP5" s="480">
        <v>11032</v>
      </c>
      <c r="AQ5" s="483">
        <v>52.079478493552337</v>
      </c>
      <c r="AR5" s="480">
        <v>127304</v>
      </c>
      <c r="AS5" s="480">
        <v>101565</v>
      </c>
      <c r="AT5" s="480">
        <v>23709</v>
      </c>
      <c r="AU5" s="480">
        <v>57144</v>
      </c>
      <c r="AV5" s="480">
        <v>47779</v>
      </c>
      <c r="AW5" s="480">
        <v>8905</v>
      </c>
      <c r="AX5" s="483">
        <v>44.88782756237039</v>
      </c>
      <c r="AY5" s="480">
        <v>146545</v>
      </c>
      <c r="AZ5" s="480">
        <v>116940</v>
      </c>
      <c r="BA5" s="480">
        <v>27792</v>
      </c>
      <c r="BB5" s="480">
        <v>44776</v>
      </c>
      <c r="BC5" s="480">
        <v>36092</v>
      </c>
      <c r="BD5" s="480">
        <v>8243</v>
      </c>
      <c r="BE5" s="483">
        <v>30.554437203589341</v>
      </c>
      <c r="BF5" s="508">
        <v>219244</v>
      </c>
      <c r="BG5" s="508">
        <v>171644</v>
      </c>
      <c r="BH5" s="508">
        <v>45163</v>
      </c>
      <c r="BI5" s="508">
        <v>71944</v>
      </c>
      <c r="BJ5" s="508">
        <v>56674</v>
      </c>
      <c r="BK5" s="508">
        <v>14614</v>
      </c>
      <c r="BL5" s="483">
        <v>32.81458101475981</v>
      </c>
      <c r="BM5" s="508">
        <v>249898</v>
      </c>
      <c r="BN5" s="508">
        <v>184848</v>
      </c>
      <c r="BO5" s="508">
        <v>62670</v>
      </c>
      <c r="BP5" s="508">
        <v>88435</v>
      </c>
      <c r="BQ5" s="508">
        <v>68006</v>
      </c>
      <c r="BR5" s="508">
        <v>19850</v>
      </c>
      <c r="BS5" s="483">
        <v>35.388438482901023</v>
      </c>
    </row>
    <row r="6" spans="1:72" ht="18.95" customHeight="1">
      <c r="A6" s="44" t="s">
        <v>118</v>
      </c>
      <c r="B6" s="480">
        <v>75</v>
      </c>
      <c r="C6" s="480">
        <v>72</v>
      </c>
      <c r="D6" s="480">
        <v>3</v>
      </c>
      <c r="E6" s="480">
        <v>34</v>
      </c>
      <c r="F6" s="480">
        <v>34</v>
      </c>
      <c r="G6" s="480">
        <v>0</v>
      </c>
      <c r="H6" s="483">
        <v>45.333333333333329</v>
      </c>
      <c r="I6" s="480">
        <v>44</v>
      </c>
      <c r="J6" s="480">
        <v>38</v>
      </c>
      <c r="K6" s="480">
        <v>6</v>
      </c>
      <c r="L6" s="480">
        <v>33</v>
      </c>
      <c r="M6" s="480">
        <v>31</v>
      </c>
      <c r="N6" s="480">
        <v>2</v>
      </c>
      <c r="O6" s="483">
        <v>75</v>
      </c>
      <c r="P6" s="480">
        <v>57</v>
      </c>
      <c r="Q6" s="480">
        <v>50</v>
      </c>
      <c r="R6" s="480">
        <v>7</v>
      </c>
      <c r="S6" s="480">
        <v>25</v>
      </c>
      <c r="T6" s="480">
        <v>24</v>
      </c>
      <c r="U6" s="480">
        <v>1</v>
      </c>
      <c r="V6" s="483">
        <v>43.859649122807014</v>
      </c>
      <c r="W6" s="480">
        <v>64</v>
      </c>
      <c r="X6" s="480">
        <v>58</v>
      </c>
      <c r="Y6" s="480">
        <v>6</v>
      </c>
      <c r="Z6" s="480">
        <v>43</v>
      </c>
      <c r="AA6" s="480">
        <v>42</v>
      </c>
      <c r="AB6" s="480">
        <v>1</v>
      </c>
      <c r="AC6" s="483">
        <v>67.1875</v>
      </c>
      <c r="AD6" s="480">
        <v>65</v>
      </c>
      <c r="AE6" s="480">
        <v>62</v>
      </c>
      <c r="AF6" s="480">
        <v>3</v>
      </c>
      <c r="AG6" s="480">
        <v>52</v>
      </c>
      <c r="AH6" s="480">
        <v>50</v>
      </c>
      <c r="AI6" s="480">
        <v>2</v>
      </c>
      <c r="AJ6" s="483">
        <v>80</v>
      </c>
      <c r="AK6" s="480">
        <v>67</v>
      </c>
      <c r="AL6" s="480">
        <v>57</v>
      </c>
      <c r="AM6" s="480">
        <v>10</v>
      </c>
      <c r="AN6" s="480">
        <v>31</v>
      </c>
      <c r="AO6" s="480">
        <v>28</v>
      </c>
      <c r="AP6" s="480">
        <v>3</v>
      </c>
      <c r="AQ6" s="483">
        <v>46.268656716417908</v>
      </c>
      <c r="AR6" s="480">
        <v>50</v>
      </c>
      <c r="AS6" s="480">
        <v>46</v>
      </c>
      <c r="AT6" s="480">
        <v>4</v>
      </c>
      <c r="AU6" s="480">
        <v>37</v>
      </c>
      <c r="AV6" s="480">
        <v>34</v>
      </c>
      <c r="AW6" s="480">
        <v>3</v>
      </c>
      <c r="AX6" s="483">
        <v>74</v>
      </c>
      <c r="AY6" s="480">
        <v>31</v>
      </c>
      <c r="AZ6" s="480">
        <v>31</v>
      </c>
      <c r="BA6" s="480">
        <v>0</v>
      </c>
      <c r="BB6" s="480">
        <v>16</v>
      </c>
      <c r="BC6" s="480">
        <v>16</v>
      </c>
      <c r="BD6" s="480">
        <v>0</v>
      </c>
      <c r="BE6" s="483">
        <v>51.612903225806448</v>
      </c>
      <c r="BF6" s="24">
        <v>26</v>
      </c>
      <c r="BG6" s="24">
        <v>26</v>
      </c>
      <c r="BH6" s="24">
        <v>0</v>
      </c>
      <c r="BI6" s="24">
        <v>15</v>
      </c>
      <c r="BJ6" s="24">
        <v>15</v>
      </c>
      <c r="BK6" s="24">
        <v>0</v>
      </c>
      <c r="BL6" s="483">
        <v>57.692307692307686</v>
      </c>
      <c r="BM6" s="24">
        <v>45</v>
      </c>
      <c r="BN6" s="24">
        <v>44</v>
      </c>
      <c r="BO6" s="24">
        <v>1</v>
      </c>
      <c r="BP6" s="24">
        <v>32</v>
      </c>
      <c r="BQ6" s="24">
        <v>31</v>
      </c>
      <c r="BR6" s="24">
        <v>1</v>
      </c>
      <c r="BS6" s="483">
        <v>71.111111111111114</v>
      </c>
    </row>
    <row r="7" spans="1:72" ht="18.95" customHeight="1">
      <c r="A7" s="44" t="s">
        <v>119</v>
      </c>
      <c r="B7" s="480">
        <v>2488</v>
      </c>
      <c r="C7" s="480">
        <v>2155</v>
      </c>
      <c r="D7" s="480">
        <v>314</v>
      </c>
      <c r="E7" s="480">
        <v>1226</v>
      </c>
      <c r="F7" s="480">
        <v>1104</v>
      </c>
      <c r="G7" s="480">
        <v>122</v>
      </c>
      <c r="H7" s="483">
        <v>49.276527331189712</v>
      </c>
      <c r="I7" s="480">
        <v>1660</v>
      </c>
      <c r="J7" s="480">
        <v>1404</v>
      </c>
      <c r="K7" s="480">
        <v>253</v>
      </c>
      <c r="L7" s="480">
        <v>719</v>
      </c>
      <c r="M7" s="480">
        <v>635</v>
      </c>
      <c r="N7" s="480">
        <v>84</v>
      </c>
      <c r="O7" s="483">
        <v>43.313253012048193</v>
      </c>
      <c r="P7" s="480">
        <v>1494</v>
      </c>
      <c r="Q7" s="480">
        <v>1287</v>
      </c>
      <c r="R7" s="480">
        <v>204</v>
      </c>
      <c r="S7" s="480">
        <v>718</v>
      </c>
      <c r="T7" s="480">
        <v>641</v>
      </c>
      <c r="U7" s="480">
        <v>77</v>
      </c>
      <c r="V7" s="483">
        <v>48.058902275769746</v>
      </c>
      <c r="W7" s="480">
        <v>1139</v>
      </c>
      <c r="X7" s="480">
        <v>947</v>
      </c>
      <c r="Y7" s="480">
        <v>192</v>
      </c>
      <c r="Z7" s="480">
        <v>510</v>
      </c>
      <c r="AA7" s="480">
        <v>433</v>
      </c>
      <c r="AB7" s="480">
        <v>77</v>
      </c>
      <c r="AC7" s="483">
        <v>44.776119402985074</v>
      </c>
      <c r="AD7" s="480">
        <v>1079</v>
      </c>
      <c r="AE7" s="480">
        <v>897</v>
      </c>
      <c r="AF7" s="480">
        <v>179</v>
      </c>
      <c r="AG7" s="480">
        <v>537</v>
      </c>
      <c r="AH7" s="480">
        <v>447</v>
      </c>
      <c r="AI7" s="480">
        <v>90</v>
      </c>
      <c r="AJ7" s="483">
        <v>49.76830398517145</v>
      </c>
      <c r="AK7" s="480">
        <v>1107</v>
      </c>
      <c r="AL7" s="480">
        <v>933</v>
      </c>
      <c r="AM7" s="480">
        <v>174</v>
      </c>
      <c r="AN7" s="480">
        <v>536</v>
      </c>
      <c r="AO7" s="480">
        <v>454</v>
      </c>
      <c r="AP7" s="480">
        <v>82</v>
      </c>
      <c r="AQ7" s="483">
        <v>48.41915085817525</v>
      </c>
      <c r="AR7" s="480">
        <v>1309</v>
      </c>
      <c r="AS7" s="480">
        <v>1063</v>
      </c>
      <c r="AT7" s="480">
        <v>246</v>
      </c>
      <c r="AU7" s="480">
        <v>652</v>
      </c>
      <c r="AV7" s="480">
        <v>547</v>
      </c>
      <c r="AW7" s="480">
        <v>105</v>
      </c>
      <c r="AX7" s="483">
        <v>49.809014514896866</v>
      </c>
      <c r="AY7" s="480">
        <v>998</v>
      </c>
      <c r="AZ7" s="480">
        <v>785</v>
      </c>
      <c r="BA7" s="480">
        <v>209</v>
      </c>
      <c r="BB7" s="480">
        <v>499</v>
      </c>
      <c r="BC7" s="480">
        <v>395</v>
      </c>
      <c r="BD7" s="480">
        <v>104</v>
      </c>
      <c r="BE7" s="483">
        <v>50</v>
      </c>
      <c r="BF7" s="24">
        <v>1369</v>
      </c>
      <c r="BG7" s="24">
        <v>1114</v>
      </c>
      <c r="BH7" s="24">
        <v>255</v>
      </c>
      <c r="BI7" s="24">
        <v>826</v>
      </c>
      <c r="BJ7" s="24">
        <v>671</v>
      </c>
      <c r="BK7" s="24">
        <v>155</v>
      </c>
      <c r="BL7" s="483">
        <v>60.336011687363033</v>
      </c>
      <c r="BM7" s="24">
        <v>1227</v>
      </c>
      <c r="BN7" s="24">
        <v>951</v>
      </c>
      <c r="BO7" s="24">
        <v>276</v>
      </c>
      <c r="BP7" s="24">
        <v>758</v>
      </c>
      <c r="BQ7" s="24">
        <v>605</v>
      </c>
      <c r="BR7" s="24">
        <v>153</v>
      </c>
      <c r="BS7" s="483">
        <v>61.776691116544413</v>
      </c>
    </row>
    <row r="8" spans="1:72" ht="18.95" customHeight="1">
      <c r="A8" s="44" t="s">
        <v>44</v>
      </c>
      <c r="B8" s="480">
        <v>2428</v>
      </c>
      <c r="C8" s="480">
        <v>2326</v>
      </c>
      <c r="D8" s="480">
        <v>102</v>
      </c>
      <c r="E8" s="480">
        <v>1410</v>
      </c>
      <c r="F8" s="480">
        <v>1393</v>
      </c>
      <c r="G8" s="480">
        <v>17</v>
      </c>
      <c r="H8" s="483">
        <v>58.072487644151558</v>
      </c>
      <c r="I8" s="480">
        <v>2777</v>
      </c>
      <c r="J8" s="480">
        <v>2667</v>
      </c>
      <c r="K8" s="480">
        <v>110</v>
      </c>
      <c r="L8" s="480">
        <v>1727</v>
      </c>
      <c r="M8" s="480">
        <v>1707</v>
      </c>
      <c r="N8" s="480">
        <v>20</v>
      </c>
      <c r="O8" s="483">
        <v>62.189413035649984</v>
      </c>
      <c r="P8" s="480">
        <v>3216</v>
      </c>
      <c r="Q8" s="480">
        <v>3100</v>
      </c>
      <c r="R8" s="480">
        <v>116</v>
      </c>
      <c r="S8" s="480">
        <v>1955</v>
      </c>
      <c r="T8" s="480">
        <v>1930</v>
      </c>
      <c r="U8" s="480">
        <v>25</v>
      </c>
      <c r="V8" s="483">
        <v>60.789800995024876</v>
      </c>
      <c r="W8" s="480">
        <v>3586</v>
      </c>
      <c r="X8" s="480">
        <v>3433</v>
      </c>
      <c r="Y8" s="480">
        <v>153</v>
      </c>
      <c r="Z8" s="480">
        <v>2198</v>
      </c>
      <c r="AA8" s="480">
        <v>2165</v>
      </c>
      <c r="AB8" s="480">
        <v>33</v>
      </c>
      <c r="AC8" s="483">
        <v>61.293920803123257</v>
      </c>
      <c r="AD8" s="480">
        <v>3648</v>
      </c>
      <c r="AE8" s="480">
        <v>3486</v>
      </c>
      <c r="AF8" s="480">
        <v>162</v>
      </c>
      <c r="AG8" s="480">
        <v>2120</v>
      </c>
      <c r="AH8" s="480">
        <v>2090</v>
      </c>
      <c r="AI8" s="480">
        <v>30</v>
      </c>
      <c r="AJ8" s="483">
        <v>58.114035087719294</v>
      </c>
      <c r="AK8" s="480">
        <v>3056</v>
      </c>
      <c r="AL8" s="480">
        <v>2954</v>
      </c>
      <c r="AM8" s="480">
        <v>102</v>
      </c>
      <c r="AN8" s="480">
        <v>1850</v>
      </c>
      <c r="AO8" s="480">
        <v>1824</v>
      </c>
      <c r="AP8" s="480">
        <v>26</v>
      </c>
      <c r="AQ8" s="483">
        <v>60.53664921465969</v>
      </c>
      <c r="AR8" s="480">
        <v>2845</v>
      </c>
      <c r="AS8" s="480">
        <v>2749</v>
      </c>
      <c r="AT8" s="480">
        <v>96</v>
      </c>
      <c r="AU8" s="480">
        <v>1779</v>
      </c>
      <c r="AV8" s="480">
        <v>1757</v>
      </c>
      <c r="AW8" s="480">
        <v>22</v>
      </c>
      <c r="AX8" s="483">
        <v>62.530755711775043</v>
      </c>
      <c r="AY8" s="480">
        <v>2614</v>
      </c>
      <c r="AZ8" s="480">
        <v>2520</v>
      </c>
      <c r="BA8" s="480">
        <v>94</v>
      </c>
      <c r="BB8" s="480">
        <v>1543</v>
      </c>
      <c r="BC8" s="480">
        <v>1508</v>
      </c>
      <c r="BD8" s="480">
        <v>35</v>
      </c>
      <c r="BE8" s="483">
        <v>59.028309104820195</v>
      </c>
      <c r="BF8" s="24">
        <v>2690</v>
      </c>
      <c r="BG8" s="24">
        <v>2601</v>
      </c>
      <c r="BH8" s="24">
        <v>89</v>
      </c>
      <c r="BI8" s="24">
        <v>1491</v>
      </c>
      <c r="BJ8" s="24">
        <v>1482</v>
      </c>
      <c r="BK8" s="24">
        <v>9</v>
      </c>
      <c r="BL8" s="483">
        <v>55.427509293680302</v>
      </c>
      <c r="BM8" s="24">
        <v>2528</v>
      </c>
      <c r="BN8" s="24">
        <v>2453</v>
      </c>
      <c r="BO8" s="24">
        <v>75</v>
      </c>
      <c r="BP8" s="24">
        <v>1507</v>
      </c>
      <c r="BQ8" s="24">
        <v>1493</v>
      </c>
      <c r="BR8" s="24">
        <v>14</v>
      </c>
      <c r="BS8" s="483">
        <v>59.6123417721519</v>
      </c>
    </row>
    <row r="9" spans="1:72" ht="18.95" customHeight="1">
      <c r="A9" s="44" t="s">
        <v>162</v>
      </c>
      <c r="B9" s="480">
        <v>1</v>
      </c>
      <c r="C9" s="480">
        <v>1</v>
      </c>
      <c r="D9" s="480">
        <v>0</v>
      </c>
      <c r="E9" s="480">
        <v>1</v>
      </c>
      <c r="F9" s="480">
        <v>1</v>
      </c>
      <c r="G9" s="480">
        <v>0</v>
      </c>
      <c r="H9" s="483">
        <v>100</v>
      </c>
      <c r="I9" s="480">
        <v>38</v>
      </c>
      <c r="J9" s="480">
        <v>30</v>
      </c>
      <c r="K9" s="480">
        <v>8</v>
      </c>
      <c r="L9" s="480">
        <v>0</v>
      </c>
      <c r="M9" s="480">
        <v>0</v>
      </c>
      <c r="N9" s="480">
        <v>0</v>
      </c>
      <c r="O9" s="483">
        <v>0</v>
      </c>
      <c r="P9" s="480">
        <v>0</v>
      </c>
      <c r="Q9" s="480">
        <v>0</v>
      </c>
      <c r="R9" s="480">
        <v>0</v>
      </c>
      <c r="S9" s="480">
        <v>0</v>
      </c>
      <c r="T9" s="480">
        <v>0</v>
      </c>
      <c r="U9" s="480">
        <v>0</v>
      </c>
      <c r="V9" s="480">
        <v>0</v>
      </c>
      <c r="W9" s="480">
        <v>1</v>
      </c>
      <c r="X9" s="480">
        <v>1</v>
      </c>
      <c r="Y9" s="480">
        <v>0</v>
      </c>
      <c r="Z9" s="480">
        <v>1</v>
      </c>
      <c r="AA9" s="480">
        <v>1</v>
      </c>
      <c r="AB9" s="480">
        <v>0</v>
      </c>
      <c r="AC9" s="483">
        <v>100</v>
      </c>
      <c r="AD9" s="480">
        <v>7</v>
      </c>
      <c r="AE9" s="480">
        <v>7</v>
      </c>
      <c r="AF9" s="480">
        <v>0</v>
      </c>
      <c r="AG9" s="480">
        <v>7</v>
      </c>
      <c r="AH9" s="480">
        <v>7</v>
      </c>
      <c r="AI9" s="480">
        <v>0</v>
      </c>
      <c r="AJ9" s="483">
        <v>100</v>
      </c>
      <c r="AK9" s="480">
        <v>19</v>
      </c>
      <c r="AL9" s="480">
        <v>11</v>
      </c>
      <c r="AM9" s="480">
        <v>8</v>
      </c>
      <c r="AN9" s="480">
        <v>13</v>
      </c>
      <c r="AO9" s="480">
        <v>5</v>
      </c>
      <c r="AP9" s="480">
        <v>8</v>
      </c>
      <c r="AQ9" s="483">
        <v>68.421052631578945</v>
      </c>
      <c r="AR9" s="480">
        <v>104</v>
      </c>
      <c r="AS9" s="480">
        <v>70</v>
      </c>
      <c r="AT9" s="480">
        <v>34</v>
      </c>
      <c r="AU9" s="480">
        <v>1</v>
      </c>
      <c r="AV9" s="480">
        <v>1</v>
      </c>
      <c r="AW9" s="480">
        <v>0</v>
      </c>
      <c r="AX9" s="483">
        <v>0.96153846153846156</v>
      </c>
      <c r="AY9" s="480">
        <v>5</v>
      </c>
      <c r="AZ9" s="480">
        <v>3</v>
      </c>
      <c r="BA9" s="480">
        <v>2</v>
      </c>
      <c r="BB9" s="480">
        <v>0</v>
      </c>
      <c r="BC9" s="480">
        <v>0</v>
      </c>
      <c r="BD9" s="480">
        <v>0</v>
      </c>
      <c r="BE9" s="483">
        <v>0</v>
      </c>
      <c r="BF9" s="480">
        <v>0</v>
      </c>
      <c r="BG9" s="480">
        <v>0</v>
      </c>
      <c r="BH9" s="480">
        <v>0</v>
      </c>
      <c r="BI9" s="480">
        <v>0</v>
      </c>
      <c r="BJ9" s="480">
        <v>0</v>
      </c>
      <c r="BK9" s="480">
        <v>0</v>
      </c>
      <c r="BL9" s="480">
        <v>0</v>
      </c>
      <c r="BM9" s="480">
        <v>13</v>
      </c>
      <c r="BN9" s="480">
        <v>5</v>
      </c>
      <c r="BO9" s="480">
        <v>8</v>
      </c>
      <c r="BP9" s="480">
        <v>7</v>
      </c>
      <c r="BQ9" s="480">
        <v>3</v>
      </c>
      <c r="BR9" s="480">
        <v>4</v>
      </c>
      <c r="BS9" s="483">
        <v>53.846153846153847</v>
      </c>
    </row>
    <row r="10" spans="1:72" ht="18.95" customHeight="1">
      <c r="A10" s="44" t="s">
        <v>121</v>
      </c>
      <c r="B10" s="480">
        <v>1364</v>
      </c>
      <c r="C10" s="480">
        <v>1157</v>
      </c>
      <c r="D10" s="480">
        <v>207</v>
      </c>
      <c r="E10" s="480">
        <v>397</v>
      </c>
      <c r="F10" s="480">
        <v>313</v>
      </c>
      <c r="G10" s="480">
        <v>84</v>
      </c>
      <c r="H10" s="483">
        <v>29.105571847507335</v>
      </c>
      <c r="I10" s="480">
        <v>1147</v>
      </c>
      <c r="J10" s="480">
        <v>942</v>
      </c>
      <c r="K10" s="480">
        <v>205</v>
      </c>
      <c r="L10" s="480">
        <v>349</v>
      </c>
      <c r="M10" s="480">
        <v>272</v>
      </c>
      <c r="N10" s="480">
        <v>77</v>
      </c>
      <c r="O10" s="483">
        <v>30.427201394943332</v>
      </c>
      <c r="P10" s="480">
        <v>1574</v>
      </c>
      <c r="Q10" s="480">
        <v>1274</v>
      </c>
      <c r="R10" s="480">
        <v>300</v>
      </c>
      <c r="S10" s="480">
        <v>469</v>
      </c>
      <c r="T10" s="480">
        <v>377</v>
      </c>
      <c r="U10" s="480">
        <v>92</v>
      </c>
      <c r="V10" s="483">
        <v>29.796696315120712</v>
      </c>
      <c r="W10" s="480">
        <v>3563</v>
      </c>
      <c r="X10" s="480">
        <v>2267</v>
      </c>
      <c r="Y10" s="480">
        <v>1296</v>
      </c>
      <c r="Z10" s="480">
        <v>510</v>
      </c>
      <c r="AA10" s="480">
        <v>345</v>
      </c>
      <c r="AB10" s="480">
        <v>165</v>
      </c>
      <c r="AC10" s="483">
        <v>14.313780522031996</v>
      </c>
      <c r="AD10" s="480">
        <v>1580</v>
      </c>
      <c r="AE10" s="480">
        <v>1187</v>
      </c>
      <c r="AF10" s="480">
        <v>393</v>
      </c>
      <c r="AG10" s="480">
        <v>399</v>
      </c>
      <c r="AH10" s="480">
        <v>352</v>
      </c>
      <c r="AI10" s="480">
        <v>47</v>
      </c>
      <c r="AJ10" s="483">
        <v>25.253164556962027</v>
      </c>
      <c r="AK10" s="480">
        <v>1418</v>
      </c>
      <c r="AL10" s="480">
        <v>1118</v>
      </c>
      <c r="AM10" s="480">
        <v>300</v>
      </c>
      <c r="AN10" s="480">
        <v>547</v>
      </c>
      <c r="AO10" s="480">
        <v>461</v>
      </c>
      <c r="AP10" s="480">
        <v>86</v>
      </c>
      <c r="AQ10" s="483">
        <v>38.575458392101552</v>
      </c>
      <c r="AR10" s="480">
        <v>1107</v>
      </c>
      <c r="AS10" s="480">
        <v>936</v>
      </c>
      <c r="AT10" s="480">
        <v>171</v>
      </c>
      <c r="AU10" s="480">
        <v>503</v>
      </c>
      <c r="AV10" s="480">
        <v>439</v>
      </c>
      <c r="AW10" s="480">
        <v>64</v>
      </c>
      <c r="AX10" s="483">
        <v>45.438121047877146</v>
      </c>
      <c r="AY10" s="480">
        <v>920</v>
      </c>
      <c r="AZ10" s="480">
        <v>799</v>
      </c>
      <c r="BA10" s="480">
        <v>121</v>
      </c>
      <c r="BB10" s="480">
        <v>434</v>
      </c>
      <c r="BC10" s="480">
        <v>405</v>
      </c>
      <c r="BD10" s="480">
        <v>29</v>
      </c>
      <c r="BE10" s="483">
        <v>47.173913043478258</v>
      </c>
      <c r="BF10" s="480">
        <v>1141</v>
      </c>
      <c r="BG10" s="480">
        <v>1021</v>
      </c>
      <c r="BH10" s="480">
        <v>120</v>
      </c>
      <c r="BI10" s="480">
        <v>583</v>
      </c>
      <c r="BJ10" s="480">
        <v>554</v>
      </c>
      <c r="BK10" s="480">
        <v>29</v>
      </c>
      <c r="BL10" s="483">
        <v>51.095530236634531</v>
      </c>
      <c r="BM10" s="480">
        <v>1296</v>
      </c>
      <c r="BN10" s="480">
        <v>1188</v>
      </c>
      <c r="BO10" s="480">
        <v>108</v>
      </c>
      <c r="BP10" s="480">
        <v>661</v>
      </c>
      <c r="BQ10" s="480">
        <v>624</v>
      </c>
      <c r="BR10" s="480">
        <v>37</v>
      </c>
      <c r="BS10" s="483">
        <v>51.003086419753089</v>
      </c>
    </row>
    <row r="11" spans="1:72" ht="18.95" customHeight="1">
      <c r="A11" s="44" t="s">
        <v>115</v>
      </c>
      <c r="B11" s="480">
        <v>38</v>
      </c>
      <c r="C11" s="480">
        <v>29</v>
      </c>
      <c r="D11" s="480">
        <v>5</v>
      </c>
      <c r="E11" s="480">
        <v>16</v>
      </c>
      <c r="F11" s="480">
        <v>14</v>
      </c>
      <c r="G11" s="480">
        <v>2</v>
      </c>
      <c r="H11" s="483">
        <v>42.105263157894733</v>
      </c>
      <c r="I11" s="480">
        <v>103</v>
      </c>
      <c r="J11" s="480">
        <v>80</v>
      </c>
      <c r="K11" s="480">
        <v>22</v>
      </c>
      <c r="L11" s="480">
        <v>73</v>
      </c>
      <c r="M11" s="480">
        <v>56</v>
      </c>
      <c r="N11" s="480">
        <v>17</v>
      </c>
      <c r="O11" s="483">
        <v>70.873786407766985</v>
      </c>
      <c r="P11" s="480">
        <v>297</v>
      </c>
      <c r="Q11" s="480">
        <v>201</v>
      </c>
      <c r="R11" s="480">
        <v>95</v>
      </c>
      <c r="S11" s="480">
        <v>223</v>
      </c>
      <c r="T11" s="480">
        <v>152</v>
      </c>
      <c r="U11" s="480">
        <v>71</v>
      </c>
      <c r="V11" s="483">
        <v>75.084175084175087</v>
      </c>
      <c r="W11" s="480">
        <v>279</v>
      </c>
      <c r="X11" s="480">
        <v>221</v>
      </c>
      <c r="Y11" s="480">
        <v>58</v>
      </c>
      <c r="Z11" s="480">
        <v>210</v>
      </c>
      <c r="AA11" s="480">
        <v>167</v>
      </c>
      <c r="AB11" s="480">
        <v>43</v>
      </c>
      <c r="AC11" s="483">
        <v>75.268817204301072</v>
      </c>
      <c r="AD11" s="480">
        <v>428</v>
      </c>
      <c r="AE11" s="480">
        <v>301</v>
      </c>
      <c r="AF11" s="480">
        <v>127</v>
      </c>
      <c r="AG11" s="480">
        <v>341</v>
      </c>
      <c r="AH11" s="480">
        <v>253</v>
      </c>
      <c r="AI11" s="480">
        <v>88</v>
      </c>
      <c r="AJ11" s="483">
        <v>79.672897196261687</v>
      </c>
      <c r="AK11" s="480">
        <v>211</v>
      </c>
      <c r="AL11" s="480">
        <v>156</v>
      </c>
      <c r="AM11" s="480">
        <v>55</v>
      </c>
      <c r="AN11" s="480">
        <v>167</v>
      </c>
      <c r="AO11" s="480">
        <v>123</v>
      </c>
      <c r="AP11" s="480">
        <v>44</v>
      </c>
      <c r="AQ11" s="483">
        <v>79.146919431279613</v>
      </c>
      <c r="AR11" s="480">
        <v>144</v>
      </c>
      <c r="AS11" s="480">
        <v>114</v>
      </c>
      <c r="AT11" s="480">
        <v>30</v>
      </c>
      <c r="AU11" s="480">
        <v>98</v>
      </c>
      <c r="AV11" s="480">
        <v>79</v>
      </c>
      <c r="AW11" s="480">
        <v>19</v>
      </c>
      <c r="AX11" s="483">
        <v>68.055555555555557</v>
      </c>
      <c r="AY11" s="480">
        <v>137</v>
      </c>
      <c r="AZ11" s="480">
        <v>96</v>
      </c>
      <c r="BA11" s="480">
        <v>38</v>
      </c>
      <c r="BB11" s="480">
        <v>77</v>
      </c>
      <c r="BC11" s="480">
        <v>62</v>
      </c>
      <c r="BD11" s="480">
        <v>15</v>
      </c>
      <c r="BE11" s="483">
        <v>56.20437956204379</v>
      </c>
      <c r="BF11" s="480">
        <v>108</v>
      </c>
      <c r="BG11" s="480">
        <v>90</v>
      </c>
      <c r="BH11" s="480">
        <v>18</v>
      </c>
      <c r="BI11" s="480">
        <v>74</v>
      </c>
      <c r="BJ11" s="480">
        <v>64</v>
      </c>
      <c r="BK11" s="480">
        <v>10</v>
      </c>
      <c r="BL11" s="483">
        <v>68.518518518518519</v>
      </c>
      <c r="BM11" s="480">
        <v>204</v>
      </c>
      <c r="BN11" s="480">
        <v>144</v>
      </c>
      <c r="BO11" s="480">
        <v>58</v>
      </c>
      <c r="BP11" s="480">
        <v>104</v>
      </c>
      <c r="BQ11" s="480">
        <v>77</v>
      </c>
      <c r="BR11" s="480">
        <v>27</v>
      </c>
      <c r="BS11" s="483">
        <v>50.980392156862742</v>
      </c>
    </row>
    <row r="12" spans="1:72" ht="18.95" customHeight="1">
      <c r="A12" s="44" t="s">
        <v>128</v>
      </c>
      <c r="B12" s="480">
        <v>37</v>
      </c>
      <c r="C12" s="480">
        <v>34</v>
      </c>
      <c r="D12" s="480">
        <v>3</v>
      </c>
      <c r="E12" s="480">
        <v>11</v>
      </c>
      <c r="F12" s="480">
        <v>10</v>
      </c>
      <c r="G12" s="480">
        <v>1</v>
      </c>
      <c r="H12" s="483">
        <v>29.72972972972973</v>
      </c>
      <c r="I12" s="480">
        <v>81</v>
      </c>
      <c r="J12" s="480">
        <v>74</v>
      </c>
      <c r="K12" s="480">
        <v>7</v>
      </c>
      <c r="L12" s="480">
        <v>38</v>
      </c>
      <c r="M12" s="480">
        <v>34</v>
      </c>
      <c r="N12" s="480">
        <v>4</v>
      </c>
      <c r="O12" s="483">
        <v>46.913580246913575</v>
      </c>
      <c r="P12" s="480">
        <v>97</v>
      </c>
      <c r="Q12" s="480">
        <v>90</v>
      </c>
      <c r="R12" s="480">
        <v>7</v>
      </c>
      <c r="S12" s="480">
        <v>39</v>
      </c>
      <c r="T12" s="480">
        <v>36</v>
      </c>
      <c r="U12" s="480">
        <v>3</v>
      </c>
      <c r="V12" s="483">
        <v>40.206185567010309</v>
      </c>
      <c r="W12" s="480">
        <v>106</v>
      </c>
      <c r="X12" s="480">
        <v>91</v>
      </c>
      <c r="Y12" s="480">
        <v>15</v>
      </c>
      <c r="Z12" s="480">
        <v>49</v>
      </c>
      <c r="AA12" s="480">
        <v>45</v>
      </c>
      <c r="AB12" s="480">
        <v>4</v>
      </c>
      <c r="AC12" s="483">
        <v>46.226415094339622</v>
      </c>
      <c r="AD12" s="480">
        <v>115</v>
      </c>
      <c r="AE12" s="480">
        <v>107</v>
      </c>
      <c r="AF12" s="480">
        <v>8</v>
      </c>
      <c r="AG12" s="480">
        <v>62</v>
      </c>
      <c r="AH12" s="480">
        <v>59</v>
      </c>
      <c r="AI12" s="480">
        <v>3</v>
      </c>
      <c r="AJ12" s="483">
        <v>53.913043478260867</v>
      </c>
      <c r="AK12" s="480">
        <v>77</v>
      </c>
      <c r="AL12" s="480">
        <v>72</v>
      </c>
      <c r="AM12" s="480">
        <v>5</v>
      </c>
      <c r="AN12" s="480">
        <v>37</v>
      </c>
      <c r="AO12" s="480">
        <v>33</v>
      </c>
      <c r="AP12" s="480">
        <v>4</v>
      </c>
      <c r="AQ12" s="483">
        <v>48.051948051948052</v>
      </c>
      <c r="AR12" s="480">
        <v>62</v>
      </c>
      <c r="AS12" s="480">
        <v>56</v>
      </c>
      <c r="AT12" s="480">
        <v>6</v>
      </c>
      <c r="AU12" s="480">
        <v>22</v>
      </c>
      <c r="AV12" s="480">
        <v>21</v>
      </c>
      <c r="AW12" s="480">
        <v>1</v>
      </c>
      <c r="AX12" s="483">
        <v>35.483870967741936</v>
      </c>
      <c r="AY12" s="480">
        <v>35</v>
      </c>
      <c r="AZ12" s="480">
        <v>31</v>
      </c>
      <c r="BA12" s="480">
        <v>4</v>
      </c>
      <c r="BB12" s="480">
        <v>14</v>
      </c>
      <c r="BC12" s="480">
        <v>13</v>
      </c>
      <c r="BD12" s="480">
        <v>1</v>
      </c>
      <c r="BE12" s="483">
        <v>40</v>
      </c>
      <c r="BF12" s="480">
        <v>39</v>
      </c>
      <c r="BG12" s="480">
        <v>32</v>
      </c>
      <c r="BH12" s="480">
        <v>7</v>
      </c>
      <c r="BI12" s="480">
        <v>10</v>
      </c>
      <c r="BJ12" s="480">
        <v>10</v>
      </c>
      <c r="BK12" s="480">
        <v>0</v>
      </c>
      <c r="BL12" s="483">
        <v>25.641025641025639</v>
      </c>
      <c r="BM12" s="480">
        <v>84</v>
      </c>
      <c r="BN12" s="480">
        <v>64</v>
      </c>
      <c r="BO12" s="480">
        <v>20</v>
      </c>
      <c r="BP12" s="480">
        <v>42</v>
      </c>
      <c r="BQ12" s="480">
        <v>33</v>
      </c>
      <c r="BR12" s="480">
        <v>9</v>
      </c>
      <c r="BS12" s="483">
        <v>50</v>
      </c>
    </row>
    <row r="13" spans="1:72" ht="18.95" customHeight="1">
      <c r="A13" s="44" t="s">
        <v>305</v>
      </c>
      <c r="B13" s="480">
        <v>24</v>
      </c>
      <c r="C13" s="480">
        <v>15</v>
      </c>
      <c r="D13" s="480">
        <v>9</v>
      </c>
      <c r="E13" s="480">
        <v>5</v>
      </c>
      <c r="F13" s="480">
        <v>3</v>
      </c>
      <c r="G13" s="480">
        <v>2</v>
      </c>
      <c r="H13" s="483">
        <v>20.833333333333336</v>
      </c>
      <c r="I13" s="480">
        <v>5</v>
      </c>
      <c r="J13" s="480">
        <v>4</v>
      </c>
      <c r="K13" s="480">
        <v>1</v>
      </c>
      <c r="L13" s="480">
        <v>3</v>
      </c>
      <c r="M13" s="480">
        <v>3</v>
      </c>
      <c r="N13" s="480">
        <v>0</v>
      </c>
      <c r="O13" s="483">
        <v>60</v>
      </c>
      <c r="P13" s="480">
        <v>10</v>
      </c>
      <c r="Q13" s="480">
        <v>7</v>
      </c>
      <c r="R13" s="480">
        <v>3</v>
      </c>
      <c r="S13" s="480">
        <v>6</v>
      </c>
      <c r="T13" s="480">
        <v>5</v>
      </c>
      <c r="U13" s="480">
        <v>1</v>
      </c>
      <c r="V13" s="483">
        <v>60</v>
      </c>
      <c r="W13" s="480">
        <v>11</v>
      </c>
      <c r="X13" s="480">
        <v>7</v>
      </c>
      <c r="Y13" s="480">
        <v>4</v>
      </c>
      <c r="Z13" s="480">
        <v>1</v>
      </c>
      <c r="AA13" s="480">
        <v>1</v>
      </c>
      <c r="AB13" s="480">
        <v>0</v>
      </c>
      <c r="AC13" s="483">
        <v>9.0909090909090917</v>
      </c>
      <c r="AD13" s="480">
        <v>17</v>
      </c>
      <c r="AE13" s="480">
        <v>10</v>
      </c>
      <c r="AF13" s="480">
        <v>7</v>
      </c>
      <c r="AG13" s="480">
        <v>4</v>
      </c>
      <c r="AH13" s="480">
        <v>3</v>
      </c>
      <c r="AI13" s="480">
        <v>1</v>
      </c>
      <c r="AJ13" s="483">
        <v>23.52941176470588</v>
      </c>
      <c r="AK13" s="480">
        <v>16</v>
      </c>
      <c r="AL13" s="480">
        <v>10</v>
      </c>
      <c r="AM13" s="480">
        <v>6</v>
      </c>
      <c r="AN13" s="480">
        <v>2</v>
      </c>
      <c r="AO13" s="480">
        <v>1</v>
      </c>
      <c r="AP13" s="480">
        <v>1</v>
      </c>
      <c r="AQ13" s="483">
        <v>12.5</v>
      </c>
      <c r="AR13" s="480">
        <v>3</v>
      </c>
      <c r="AS13" s="480">
        <v>2</v>
      </c>
      <c r="AT13" s="480">
        <v>1</v>
      </c>
      <c r="AU13" s="480">
        <v>1</v>
      </c>
      <c r="AV13" s="480">
        <v>1</v>
      </c>
      <c r="AW13" s="480">
        <v>0</v>
      </c>
      <c r="AX13" s="483">
        <v>33.333333333333329</v>
      </c>
      <c r="AY13" s="480">
        <v>8</v>
      </c>
      <c r="AZ13" s="480">
        <v>3</v>
      </c>
      <c r="BA13" s="480">
        <v>5</v>
      </c>
      <c r="BB13" s="480">
        <v>2</v>
      </c>
      <c r="BC13" s="480">
        <v>1</v>
      </c>
      <c r="BD13" s="480">
        <v>1</v>
      </c>
      <c r="BE13" s="483">
        <v>25</v>
      </c>
      <c r="BF13" s="24">
        <v>7</v>
      </c>
      <c r="BG13" s="24">
        <v>3</v>
      </c>
      <c r="BH13" s="24">
        <v>4</v>
      </c>
      <c r="BI13" s="24">
        <v>1</v>
      </c>
      <c r="BJ13" s="24">
        <v>1</v>
      </c>
      <c r="BK13" s="24">
        <v>0</v>
      </c>
      <c r="BL13" s="483">
        <v>14.285714285714285</v>
      </c>
      <c r="BM13" s="24">
        <v>6</v>
      </c>
      <c r="BN13" s="24">
        <v>5</v>
      </c>
      <c r="BO13" s="24">
        <v>1</v>
      </c>
      <c r="BP13" s="24">
        <v>3</v>
      </c>
      <c r="BQ13" s="24">
        <v>2</v>
      </c>
      <c r="BR13" s="24">
        <v>1</v>
      </c>
      <c r="BS13" s="483">
        <v>50</v>
      </c>
    </row>
    <row r="14" spans="1:72" ht="18.95" customHeight="1">
      <c r="A14" s="44" t="s">
        <v>120</v>
      </c>
      <c r="B14" s="480">
        <v>1237</v>
      </c>
      <c r="C14" s="480">
        <v>1001</v>
      </c>
      <c r="D14" s="480">
        <v>132</v>
      </c>
      <c r="E14" s="480">
        <v>434</v>
      </c>
      <c r="F14" s="480">
        <v>362</v>
      </c>
      <c r="G14" s="480">
        <v>22</v>
      </c>
      <c r="H14" s="483">
        <v>35.084882780921582</v>
      </c>
      <c r="I14" s="480">
        <v>1563</v>
      </c>
      <c r="J14" s="480">
        <v>1314</v>
      </c>
      <c r="K14" s="480">
        <v>129</v>
      </c>
      <c r="L14" s="480">
        <v>590</v>
      </c>
      <c r="M14" s="480">
        <v>517</v>
      </c>
      <c r="N14" s="480">
        <v>29</v>
      </c>
      <c r="O14" s="483">
        <v>37.747920665387078</v>
      </c>
      <c r="P14" s="480">
        <v>1539</v>
      </c>
      <c r="Q14" s="480">
        <v>1211</v>
      </c>
      <c r="R14" s="480">
        <v>171</v>
      </c>
      <c r="S14" s="480">
        <v>648</v>
      </c>
      <c r="T14" s="480">
        <v>531</v>
      </c>
      <c r="U14" s="480">
        <v>47</v>
      </c>
      <c r="V14" s="483">
        <v>42.105263157894733</v>
      </c>
      <c r="W14" s="480">
        <v>1840</v>
      </c>
      <c r="X14" s="480">
        <v>1497</v>
      </c>
      <c r="Y14" s="480">
        <v>154</v>
      </c>
      <c r="Z14" s="480">
        <v>866</v>
      </c>
      <c r="AA14" s="480">
        <v>723</v>
      </c>
      <c r="AB14" s="480">
        <v>56</v>
      </c>
      <c r="AC14" s="483">
        <v>47.065217391304351</v>
      </c>
      <c r="AD14" s="480">
        <v>1757</v>
      </c>
      <c r="AE14" s="480">
        <v>1483</v>
      </c>
      <c r="AF14" s="480">
        <v>96</v>
      </c>
      <c r="AG14" s="480">
        <v>850</v>
      </c>
      <c r="AH14" s="480">
        <v>733</v>
      </c>
      <c r="AI14" s="480">
        <v>30</v>
      </c>
      <c r="AJ14" s="483">
        <v>48.377916903813315</v>
      </c>
      <c r="AK14" s="480">
        <v>1876</v>
      </c>
      <c r="AL14" s="480">
        <v>1549</v>
      </c>
      <c r="AM14" s="480">
        <v>142</v>
      </c>
      <c r="AN14" s="480">
        <v>858</v>
      </c>
      <c r="AO14" s="480">
        <v>733</v>
      </c>
      <c r="AP14" s="480">
        <v>42</v>
      </c>
      <c r="AQ14" s="483">
        <v>45.735607675906181</v>
      </c>
      <c r="AR14" s="480">
        <v>2400</v>
      </c>
      <c r="AS14" s="480">
        <v>1954</v>
      </c>
      <c r="AT14" s="480">
        <v>171</v>
      </c>
      <c r="AU14" s="480">
        <v>1025</v>
      </c>
      <c r="AV14" s="480">
        <v>847</v>
      </c>
      <c r="AW14" s="480">
        <v>49</v>
      </c>
      <c r="AX14" s="483">
        <v>42.708333333333329</v>
      </c>
      <c r="AY14" s="480">
        <v>3202</v>
      </c>
      <c r="AZ14" s="480">
        <v>2723</v>
      </c>
      <c r="BA14" s="480">
        <v>220</v>
      </c>
      <c r="BB14" s="480">
        <v>1592</v>
      </c>
      <c r="BC14" s="480">
        <v>1383</v>
      </c>
      <c r="BD14" s="480">
        <v>78</v>
      </c>
      <c r="BE14" s="483">
        <v>49.718925671455338</v>
      </c>
      <c r="BF14" s="480">
        <v>4916</v>
      </c>
      <c r="BG14" s="480">
        <v>4108</v>
      </c>
      <c r="BH14" s="480">
        <v>329</v>
      </c>
      <c r="BI14" s="480">
        <v>2497</v>
      </c>
      <c r="BJ14" s="480">
        <v>2095</v>
      </c>
      <c r="BK14" s="480">
        <v>127</v>
      </c>
      <c r="BL14" s="483">
        <v>50.793327908869003</v>
      </c>
      <c r="BM14" s="480">
        <v>4185</v>
      </c>
      <c r="BN14" s="480">
        <v>3508</v>
      </c>
      <c r="BO14" s="480">
        <v>291</v>
      </c>
      <c r="BP14" s="480">
        <v>2017</v>
      </c>
      <c r="BQ14" s="480">
        <v>1726</v>
      </c>
      <c r="BR14" s="480">
        <v>102</v>
      </c>
      <c r="BS14" s="483">
        <v>48.195937873357231</v>
      </c>
    </row>
    <row r="15" spans="1:72" ht="18.95" customHeight="1">
      <c r="A15" s="44" t="s">
        <v>116</v>
      </c>
      <c r="B15" s="480">
        <v>394</v>
      </c>
      <c r="C15" s="480">
        <v>248</v>
      </c>
      <c r="D15" s="480">
        <v>144</v>
      </c>
      <c r="E15" s="480">
        <v>165</v>
      </c>
      <c r="F15" s="480">
        <v>92</v>
      </c>
      <c r="G15" s="480">
        <v>73</v>
      </c>
      <c r="H15" s="483">
        <v>41.878172588832484</v>
      </c>
      <c r="I15" s="480">
        <v>395</v>
      </c>
      <c r="J15" s="480">
        <v>230</v>
      </c>
      <c r="K15" s="480">
        <v>164</v>
      </c>
      <c r="L15" s="480">
        <v>139</v>
      </c>
      <c r="M15" s="480">
        <v>70</v>
      </c>
      <c r="N15" s="480">
        <v>68</v>
      </c>
      <c r="O15" s="483">
        <v>35.189873417721515</v>
      </c>
      <c r="P15" s="480">
        <v>359</v>
      </c>
      <c r="Q15" s="480">
        <v>227</v>
      </c>
      <c r="R15" s="480">
        <v>131</v>
      </c>
      <c r="S15" s="480">
        <v>134</v>
      </c>
      <c r="T15" s="480">
        <v>87</v>
      </c>
      <c r="U15" s="480">
        <v>47</v>
      </c>
      <c r="V15" s="483">
        <v>37.325905292479113</v>
      </c>
      <c r="W15" s="480">
        <v>189</v>
      </c>
      <c r="X15" s="480">
        <v>108</v>
      </c>
      <c r="Y15" s="480">
        <v>79</v>
      </c>
      <c r="Z15" s="480">
        <v>79</v>
      </c>
      <c r="AA15" s="480">
        <v>40</v>
      </c>
      <c r="AB15" s="480">
        <v>39</v>
      </c>
      <c r="AC15" s="483">
        <v>41.798941798941797</v>
      </c>
      <c r="AD15" s="480">
        <v>301</v>
      </c>
      <c r="AE15" s="480">
        <v>182</v>
      </c>
      <c r="AF15" s="480">
        <v>118</v>
      </c>
      <c r="AG15" s="480">
        <v>92</v>
      </c>
      <c r="AH15" s="480">
        <v>72</v>
      </c>
      <c r="AI15" s="480">
        <v>20</v>
      </c>
      <c r="AJ15" s="483">
        <v>30.564784053156146</v>
      </c>
      <c r="AK15" s="480">
        <v>127</v>
      </c>
      <c r="AL15" s="480">
        <v>92</v>
      </c>
      <c r="AM15" s="480">
        <v>34</v>
      </c>
      <c r="AN15" s="480">
        <v>67</v>
      </c>
      <c r="AO15" s="480">
        <v>52</v>
      </c>
      <c r="AP15" s="480">
        <v>15</v>
      </c>
      <c r="AQ15" s="483">
        <v>52.755905511811022</v>
      </c>
      <c r="AR15" s="480">
        <v>269</v>
      </c>
      <c r="AS15" s="480">
        <v>158</v>
      </c>
      <c r="AT15" s="480">
        <v>111</v>
      </c>
      <c r="AU15" s="480">
        <v>163</v>
      </c>
      <c r="AV15" s="480">
        <v>93</v>
      </c>
      <c r="AW15" s="480">
        <v>70</v>
      </c>
      <c r="AX15" s="483">
        <v>60.594795539033456</v>
      </c>
      <c r="AY15" s="480">
        <v>235</v>
      </c>
      <c r="AZ15" s="480">
        <v>164</v>
      </c>
      <c r="BA15" s="480">
        <v>70</v>
      </c>
      <c r="BB15" s="480">
        <v>132</v>
      </c>
      <c r="BC15" s="480">
        <v>97</v>
      </c>
      <c r="BD15" s="480">
        <v>35</v>
      </c>
      <c r="BE15" s="483">
        <v>56.170212765957451</v>
      </c>
      <c r="BF15" s="480">
        <v>303</v>
      </c>
      <c r="BG15" s="480">
        <v>218</v>
      </c>
      <c r="BH15" s="480">
        <v>84</v>
      </c>
      <c r="BI15" s="480">
        <v>128</v>
      </c>
      <c r="BJ15" s="480">
        <v>94</v>
      </c>
      <c r="BK15" s="480">
        <v>34</v>
      </c>
      <c r="BL15" s="483">
        <v>42.244224422442244</v>
      </c>
      <c r="BM15" s="480">
        <v>434</v>
      </c>
      <c r="BN15" s="480">
        <v>265</v>
      </c>
      <c r="BO15" s="480">
        <v>168</v>
      </c>
      <c r="BP15" s="480">
        <v>209</v>
      </c>
      <c r="BQ15" s="480">
        <v>119</v>
      </c>
      <c r="BR15" s="480">
        <v>90</v>
      </c>
      <c r="BS15" s="483">
        <v>48.156682027649772</v>
      </c>
    </row>
    <row r="16" spans="1:72" ht="18.95" customHeight="1">
      <c r="A16" s="44" t="s">
        <v>123</v>
      </c>
      <c r="B16" s="480">
        <v>3047</v>
      </c>
      <c r="C16" s="480">
        <v>2791</v>
      </c>
      <c r="D16" s="480">
        <v>256</v>
      </c>
      <c r="E16" s="480">
        <v>1744</v>
      </c>
      <c r="F16" s="480">
        <v>1626</v>
      </c>
      <c r="G16" s="480">
        <v>118</v>
      </c>
      <c r="H16" s="483">
        <v>57.236626189694782</v>
      </c>
      <c r="I16" s="480">
        <v>3473</v>
      </c>
      <c r="J16" s="480">
        <v>3184</v>
      </c>
      <c r="K16" s="480">
        <v>289</v>
      </c>
      <c r="L16" s="480">
        <v>1989</v>
      </c>
      <c r="M16" s="480">
        <v>1856</v>
      </c>
      <c r="N16" s="480">
        <v>133</v>
      </c>
      <c r="O16" s="483">
        <v>57.270371436798165</v>
      </c>
      <c r="P16" s="480">
        <v>3918</v>
      </c>
      <c r="Q16" s="480">
        <v>3618</v>
      </c>
      <c r="R16" s="480">
        <v>300</v>
      </c>
      <c r="S16" s="480">
        <v>2253</v>
      </c>
      <c r="T16" s="480">
        <v>2135</v>
      </c>
      <c r="U16" s="480">
        <v>118</v>
      </c>
      <c r="V16" s="483">
        <v>57.503828483920373</v>
      </c>
      <c r="W16" s="480">
        <v>4203</v>
      </c>
      <c r="X16" s="480">
        <v>3852</v>
      </c>
      <c r="Y16" s="480">
        <v>351</v>
      </c>
      <c r="Z16" s="480">
        <v>2180</v>
      </c>
      <c r="AA16" s="480">
        <v>2075</v>
      </c>
      <c r="AB16" s="480">
        <v>105</v>
      </c>
      <c r="AC16" s="483">
        <v>51.867713537949086</v>
      </c>
      <c r="AD16" s="480">
        <v>3918</v>
      </c>
      <c r="AE16" s="480">
        <v>3491</v>
      </c>
      <c r="AF16" s="480">
        <v>427</v>
      </c>
      <c r="AG16" s="480">
        <v>2101</v>
      </c>
      <c r="AH16" s="480">
        <v>1919</v>
      </c>
      <c r="AI16" s="480">
        <v>182</v>
      </c>
      <c r="AJ16" s="483">
        <v>53.624298111281263</v>
      </c>
      <c r="AK16" s="480">
        <v>3997</v>
      </c>
      <c r="AL16" s="480">
        <v>3638</v>
      </c>
      <c r="AM16" s="480">
        <v>359</v>
      </c>
      <c r="AN16" s="480">
        <v>2057</v>
      </c>
      <c r="AO16" s="480">
        <v>1914</v>
      </c>
      <c r="AP16" s="480">
        <v>143</v>
      </c>
      <c r="AQ16" s="483">
        <v>51.463597698273702</v>
      </c>
      <c r="AR16" s="480">
        <v>4600</v>
      </c>
      <c r="AS16" s="480">
        <v>4043</v>
      </c>
      <c r="AT16" s="480">
        <v>557</v>
      </c>
      <c r="AU16" s="480">
        <v>2201</v>
      </c>
      <c r="AV16" s="480">
        <v>2005</v>
      </c>
      <c r="AW16" s="480">
        <v>196</v>
      </c>
      <c r="AX16" s="483">
        <v>47.847826086956523</v>
      </c>
      <c r="AY16" s="480">
        <v>4795</v>
      </c>
      <c r="AZ16" s="480">
        <v>4249</v>
      </c>
      <c r="BA16" s="480">
        <v>546</v>
      </c>
      <c r="BB16" s="480">
        <v>2209</v>
      </c>
      <c r="BC16" s="480">
        <v>2025</v>
      </c>
      <c r="BD16" s="480">
        <v>184</v>
      </c>
      <c r="BE16" s="483">
        <v>46.06882168925965</v>
      </c>
      <c r="BF16" s="24">
        <v>5461</v>
      </c>
      <c r="BG16" s="24">
        <v>4762</v>
      </c>
      <c r="BH16" s="24">
        <v>699</v>
      </c>
      <c r="BI16" s="24">
        <v>2574</v>
      </c>
      <c r="BJ16" s="24">
        <v>2328</v>
      </c>
      <c r="BK16" s="24">
        <v>246</v>
      </c>
      <c r="BL16" s="483">
        <v>47.134224501007147</v>
      </c>
      <c r="BM16" s="24">
        <v>5554</v>
      </c>
      <c r="BN16" s="24">
        <v>4823</v>
      </c>
      <c r="BO16" s="24">
        <v>731</v>
      </c>
      <c r="BP16" s="24">
        <v>2612</v>
      </c>
      <c r="BQ16" s="24">
        <v>2363</v>
      </c>
      <c r="BR16" s="24">
        <v>249</v>
      </c>
      <c r="BS16" s="483">
        <v>47.02916816708678</v>
      </c>
    </row>
    <row r="17" spans="1:71" ht="18.95" customHeight="1">
      <c r="A17" s="44" t="s">
        <v>127</v>
      </c>
      <c r="B17" s="480">
        <v>329</v>
      </c>
      <c r="C17" s="480">
        <v>221</v>
      </c>
      <c r="D17" s="480">
        <v>108</v>
      </c>
      <c r="E17" s="480">
        <v>161</v>
      </c>
      <c r="F17" s="480">
        <v>114</v>
      </c>
      <c r="G17" s="480">
        <v>47</v>
      </c>
      <c r="H17" s="483">
        <v>48.936170212765958</v>
      </c>
      <c r="I17" s="480">
        <v>239</v>
      </c>
      <c r="J17" s="480">
        <v>162</v>
      </c>
      <c r="K17" s="480">
        <v>77</v>
      </c>
      <c r="L17" s="480">
        <v>109</v>
      </c>
      <c r="M17" s="480">
        <v>76</v>
      </c>
      <c r="N17" s="480">
        <v>33</v>
      </c>
      <c r="O17" s="483">
        <v>45.60669456066946</v>
      </c>
      <c r="P17" s="480">
        <v>178</v>
      </c>
      <c r="Q17" s="480">
        <v>120</v>
      </c>
      <c r="R17" s="480">
        <v>57</v>
      </c>
      <c r="S17" s="480">
        <v>67</v>
      </c>
      <c r="T17" s="480">
        <v>46</v>
      </c>
      <c r="U17" s="480">
        <v>21</v>
      </c>
      <c r="V17" s="483">
        <v>37.640449438202246</v>
      </c>
      <c r="W17" s="480">
        <v>169</v>
      </c>
      <c r="X17" s="480">
        <v>104</v>
      </c>
      <c r="Y17" s="480">
        <v>64</v>
      </c>
      <c r="Z17" s="480">
        <v>75</v>
      </c>
      <c r="AA17" s="480">
        <v>43</v>
      </c>
      <c r="AB17" s="480">
        <v>32</v>
      </c>
      <c r="AC17" s="483">
        <v>44.378698224852073</v>
      </c>
      <c r="AD17" s="480">
        <v>339</v>
      </c>
      <c r="AE17" s="480">
        <v>222</v>
      </c>
      <c r="AF17" s="480">
        <v>116</v>
      </c>
      <c r="AG17" s="480">
        <v>174</v>
      </c>
      <c r="AH17" s="480">
        <v>121</v>
      </c>
      <c r="AI17" s="480">
        <v>53</v>
      </c>
      <c r="AJ17" s="483">
        <v>51.327433628318587</v>
      </c>
      <c r="AK17" s="480">
        <v>225</v>
      </c>
      <c r="AL17" s="480">
        <v>155</v>
      </c>
      <c r="AM17" s="480">
        <v>66</v>
      </c>
      <c r="AN17" s="480">
        <v>122</v>
      </c>
      <c r="AO17" s="480">
        <v>97</v>
      </c>
      <c r="AP17" s="480">
        <v>25</v>
      </c>
      <c r="AQ17" s="483">
        <v>54.222222222222229</v>
      </c>
      <c r="AR17" s="480">
        <v>237</v>
      </c>
      <c r="AS17" s="480">
        <v>157</v>
      </c>
      <c r="AT17" s="480">
        <v>80</v>
      </c>
      <c r="AU17" s="480">
        <v>113</v>
      </c>
      <c r="AV17" s="480">
        <v>73</v>
      </c>
      <c r="AW17" s="480">
        <v>40</v>
      </c>
      <c r="AX17" s="483">
        <v>47.679324894514771</v>
      </c>
      <c r="AY17" s="480">
        <v>233</v>
      </c>
      <c r="AZ17" s="480">
        <v>172</v>
      </c>
      <c r="BA17" s="480">
        <v>60</v>
      </c>
      <c r="BB17" s="480">
        <v>99</v>
      </c>
      <c r="BC17" s="480">
        <v>77</v>
      </c>
      <c r="BD17" s="480">
        <v>22</v>
      </c>
      <c r="BE17" s="483">
        <v>42.489270386266092</v>
      </c>
      <c r="BF17" s="24">
        <v>215</v>
      </c>
      <c r="BG17" s="24">
        <v>133</v>
      </c>
      <c r="BH17" s="24">
        <v>82</v>
      </c>
      <c r="BI17" s="24">
        <v>75</v>
      </c>
      <c r="BJ17" s="24">
        <v>47</v>
      </c>
      <c r="BK17" s="24">
        <v>28</v>
      </c>
      <c r="BL17" s="483">
        <v>34.883720930232556</v>
      </c>
      <c r="BM17" s="24">
        <v>217</v>
      </c>
      <c r="BN17" s="24">
        <v>141</v>
      </c>
      <c r="BO17" s="24">
        <v>75</v>
      </c>
      <c r="BP17" s="24">
        <v>99</v>
      </c>
      <c r="BQ17" s="24">
        <v>61</v>
      </c>
      <c r="BR17" s="24">
        <v>38</v>
      </c>
      <c r="BS17" s="483">
        <v>45.622119815668206</v>
      </c>
    </row>
    <row r="18" spans="1:71" ht="18.95" customHeight="1">
      <c r="A18" s="62" t="s">
        <v>612</v>
      </c>
      <c r="B18" s="480">
        <v>19</v>
      </c>
      <c r="C18" s="480">
        <v>14</v>
      </c>
      <c r="D18" s="480">
        <v>5</v>
      </c>
      <c r="E18" s="480">
        <v>15</v>
      </c>
      <c r="F18" s="480">
        <v>11</v>
      </c>
      <c r="G18" s="480">
        <v>4</v>
      </c>
      <c r="H18" s="483">
        <v>78.94736842105263</v>
      </c>
      <c r="I18" s="480">
        <v>8</v>
      </c>
      <c r="J18" s="480">
        <v>6</v>
      </c>
      <c r="K18" s="480">
        <v>2</v>
      </c>
      <c r="L18" s="480">
        <v>4</v>
      </c>
      <c r="M18" s="480">
        <v>4</v>
      </c>
      <c r="N18" s="480">
        <v>0</v>
      </c>
      <c r="O18" s="483">
        <v>50</v>
      </c>
      <c r="P18" s="480">
        <v>18</v>
      </c>
      <c r="Q18" s="480">
        <v>15</v>
      </c>
      <c r="R18" s="480">
        <v>3</v>
      </c>
      <c r="S18" s="480">
        <v>11</v>
      </c>
      <c r="T18" s="480">
        <v>9</v>
      </c>
      <c r="U18" s="480">
        <v>2</v>
      </c>
      <c r="V18" s="483">
        <v>61.111111111111114</v>
      </c>
      <c r="W18" s="480">
        <v>20</v>
      </c>
      <c r="X18" s="480">
        <v>16</v>
      </c>
      <c r="Y18" s="480">
        <v>4</v>
      </c>
      <c r="Z18" s="480">
        <v>13</v>
      </c>
      <c r="AA18" s="480">
        <v>12</v>
      </c>
      <c r="AB18" s="480">
        <v>1</v>
      </c>
      <c r="AC18" s="483">
        <v>65</v>
      </c>
      <c r="AD18" s="480">
        <v>21</v>
      </c>
      <c r="AE18" s="480">
        <v>16</v>
      </c>
      <c r="AF18" s="480">
        <v>5</v>
      </c>
      <c r="AG18" s="480">
        <v>20</v>
      </c>
      <c r="AH18" s="480">
        <v>16</v>
      </c>
      <c r="AI18" s="480">
        <v>4</v>
      </c>
      <c r="AJ18" s="483">
        <v>95.238095238095227</v>
      </c>
      <c r="AK18" s="480">
        <v>8</v>
      </c>
      <c r="AL18" s="480">
        <v>6</v>
      </c>
      <c r="AM18" s="480">
        <v>2</v>
      </c>
      <c r="AN18" s="480">
        <v>1</v>
      </c>
      <c r="AO18" s="480">
        <v>1</v>
      </c>
      <c r="AP18" s="480">
        <v>0</v>
      </c>
      <c r="AQ18" s="483">
        <v>12.5</v>
      </c>
      <c r="AR18" s="480">
        <v>21</v>
      </c>
      <c r="AS18" s="480">
        <v>18</v>
      </c>
      <c r="AT18" s="480">
        <v>3</v>
      </c>
      <c r="AU18" s="480">
        <v>17</v>
      </c>
      <c r="AV18" s="480">
        <v>16</v>
      </c>
      <c r="AW18" s="480">
        <v>1</v>
      </c>
      <c r="AX18" s="483">
        <v>80.952380952380949</v>
      </c>
      <c r="AY18" s="480">
        <v>18</v>
      </c>
      <c r="AZ18" s="480">
        <v>16</v>
      </c>
      <c r="BA18" s="480">
        <v>2</v>
      </c>
      <c r="BB18" s="480">
        <v>12</v>
      </c>
      <c r="BC18" s="480">
        <v>10</v>
      </c>
      <c r="BD18" s="480">
        <v>2</v>
      </c>
      <c r="BE18" s="483">
        <v>66.666666666666657</v>
      </c>
      <c r="BF18" s="24">
        <v>11</v>
      </c>
      <c r="BG18" s="24">
        <v>10</v>
      </c>
      <c r="BH18" s="24">
        <v>1</v>
      </c>
      <c r="BI18" s="24">
        <v>8</v>
      </c>
      <c r="BJ18" s="24">
        <v>8</v>
      </c>
      <c r="BK18" s="24">
        <v>0</v>
      </c>
      <c r="BL18" s="483">
        <v>72.727272727272734</v>
      </c>
      <c r="BM18" s="24">
        <v>22</v>
      </c>
      <c r="BN18" s="24">
        <v>18</v>
      </c>
      <c r="BO18" s="24">
        <v>4</v>
      </c>
      <c r="BP18" s="24">
        <v>10</v>
      </c>
      <c r="BQ18" s="24">
        <v>8</v>
      </c>
      <c r="BR18" s="24">
        <v>2</v>
      </c>
      <c r="BS18" s="483">
        <v>45.454545454545453</v>
      </c>
    </row>
    <row r="19" spans="1:71" ht="18.95" customHeight="1">
      <c r="A19" s="44" t="s">
        <v>122</v>
      </c>
      <c r="B19" s="480">
        <v>1690</v>
      </c>
      <c r="C19" s="480">
        <v>1593</v>
      </c>
      <c r="D19" s="480">
        <v>97</v>
      </c>
      <c r="E19" s="480">
        <v>50</v>
      </c>
      <c r="F19" s="480">
        <v>50</v>
      </c>
      <c r="G19" s="480">
        <v>0</v>
      </c>
      <c r="H19" s="483">
        <v>2.9585798816568047</v>
      </c>
      <c r="I19" s="480">
        <v>1173</v>
      </c>
      <c r="J19" s="480">
        <v>1095</v>
      </c>
      <c r="K19" s="480">
        <v>78</v>
      </c>
      <c r="L19" s="480">
        <v>17</v>
      </c>
      <c r="M19" s="480">
        <v>17</v>
      </c>
      <c r="N19" s="480">
        <v>0</v>
      </c>
      <c r="O19" s="483">
        <v>1.4492753623188406</v>
      </c>
      <c r="P19" s="480">
        <v>1584</v>
      </c>
      <c r="Q19" s="480">
        <v>1520</v>
      </c>
      <c r="R19" s="480">
        <v>64</v>
      </c>
      <c r="S19" s="480">
        <v>64</v>
      </c>
      <c r="T19" s="480">
        <v>64</v>
      </c>
      <c r="U19" s="480">
        <v>0</v>
      </c>
      <c r="V19" s="483">
        <v>4.0404040404040407</v>
      </c>
      <c r="W19" s="480">
        <v>1559</v>
      </c>
      <c r="X19" s="480">
        <v>1428</v>
      </c>
      <c r="Y19" s="480">
        <v>131</v>
      </c>
      <c r="Z19" s="480">
        <v>726</v>
      </c>
      <c r="AA19" s="480">
        <v>645</v>
      </c>
      <c r="AB19" s="480">
        <v>81</v>
      </c>
      <c r="AC19" s="483">
        <v>46.568313021167413</v>
      </c>
      <c r="AD19" s="480">
        <v>4276</v>
      </c>
      <c r="AE19" s="480">
        <v>3833</v>
      </c>
      <c r="AF19" s="480">
        <v>443</v>
      </c>
      <c r="AG19" s="480">
        <v>3403</v>
      </c>
      <c r="AH19" s="480">
        <v>3044</v>
      </c>
      <c r="AI19" s="480">
        <v>359</v>
      </c>
      <c r="AJ19" s="483">
        <v>79.58372310570627</v>
      </c>
      <c r="AK19" s="480">
        <v>6642</v>
      </c>
      <c r="AL19" s="480">
        <v>5982</v>
      </c>
      <c r="AM19" s="480">
        <v>660</v>
      </c>
      <c r="AN19" s="480">
        <v>5768</v>
      </c>
      <c r="AO19" s="480">
        <v>5189</v>
      </c>
      <c r="AP19" s="480">
        <v>579</v>
      </c>
      <c r="AQ19" s="483">
        <v>86.841312857573016</v>
      </c>
      <c r="AR19" s="480">
        <v>2969</v>
      </c>
      <c r="AS19" s="480">
        <v>2645</v>
      </c>
      <c r="AT19" s="480">
        <v>324</v>
      </c>
      <c r="AU19" s="480">
        <v>1620</v>
      </c>
      <c r="AV19" s="480">
        <v>1463</v>
      </c>
      <c r="AW19" s="480">
        <v>157</v>
      </c>
      <c r="AX19" s="483">
        <v>54.56382620410912</v>
      </c>
      <c r="AY19" s="480">
        <v>1879</v>
      </c>
      <c r="AZ19" s="480">
        <v>1657</v>
      </c>
      <c r="BA19" s="480">
        <v>195</v>
      </c>
      <c r="BB19" s="480">
        <v>889</v>
      </c>
      <c r="BC19" s="480">
        <v>800</v>
      </c>
      <c r="BD19" s="480">
        <v>66</v>
      </c>
      <c r="BE19" s="483">
        <v>47.31240021287919</v>
      </c>
      <c r="BF19" s="24">
        <v>1635</v>
      </c>
      <c r="BG19" s="24">
        <v>1513</v>
      </c>
      <c r="BH19" s="24">
        <v>121</v>
      </c>
      <c r="BI19" s="24">
        <v>745</v>
      </c>
      <c r="BJ19" s="24">
        <v>703</v>
      </c>
      <c r="BK19" s="24">
        <v>42</v>
      </c>
      <c r="BL19" s="483">
        <v>45.565749235474009</v>
      </c>
      <c r="BM19" s="24">
        <v>2218</v>
      </c>
      <c r="BN19" s="24">
        <v>2015</v>
      </c>
      <c r="BO19" s="24">
        <v>203</v>
      </c>
      <c r="BP19" s="24">
        <v>977</v>
      </c>
      <c r="BQ19" s="24">
        <v>910</v>
      </c>
      <c r="BR19" s="24">
        <v>67</v>
      </c>
      <c r="BS19" s="483">
        <v>44.048692515779983</v>
      </c>
    </row>
    <row r="20" spans="1:71" ht="18.95" customHeight="1">
      <c r="A20" s="44" t="s">
        <v>164</v>
      </c>
      <c r="B20" s="480">
        <v>0</v>
      </c>
      <c r="C20" s="480">
        <v>0</v>
      </c>
      <c r="D20" s="480">
        <v>0</v>
      </c>
      <c r="E20" s="480">
        <v>0</v>
      </c>
      <c r="F20" s="480">
        <v>0</v>
      </c>
      <c r="G20" s="480">
        <v>0</v>
      </c>
      <c r="H20" s="480">
        <v>0</v>
      </c>
      <c r="I20" s="480">
        <v>4</v>
      </c>
      <c r="J20" s="480">
        <v>3</v>
      </c>
      <c r="K20" s="480">
        <v>1</v>
      </c>
      <c r="L20" s="480">
        <v>0</v>
      </c>
      <c r="M20" s="480">
        <v>0</v>
      </c>
      <c r="N20" s="480">
        <v>0</v>
      </c>
      <c r="O20" s="483">
        <v>0</v>
      </c>
      <c r="P20" s="480">
        <v>64</v>
      </c>
      <c r="Q20" s="480">
        <v>46</v>
      </c>
      <c r="R20" s="480">
        <v>18</v>
      </c>
      <c r="S20" s="480">
        <v>7</v>
      </c>
      <c r="T20" s="480">
        <v>7</v>
      </c>
      <c r="U20" s="480">
        <v>0</v>
      </c>
      <c r="V20" s="483">
        <v>10.9375</v>
      </c>
      <c r="W20" s="480">
        <v>2</v>
      </c>
      <c r="X20" s="480">
        <v>2</v>
      </c>
      <c r="Y20" s="480">
        <v>0</v>
      </c>
      <c r="Z20" s="480">
        <v>0</v>
      </c>
      <c r="AA20" s="480">
        <v>0</v>
      </c>
      <c r="AB20" s="480">
        <v>0</v>
      </c>
      <c r="AC20" s="483">
        <v>0</v>
      </c>
      <c r="AD20" s="480">
        <v>0</v>
      </c>
      <c r="AE20" s="480">
        <v>0</v>
      </c>
      <c r="AF20" s="480">
        <v>0</v>
      </c>
      <c r="AG20" s="480">
        <v>0</v>
      </c>
      <c r="AH20" s="480">
        <v>0</v>
      </c>
      <c r="AI20" s="480">
        <v>0</v>
      </c>
      <c r="AJ20" s="480">
        <v>0</v>
      </c>
      <c r="AK20" s="480">
        <v>30</v>
      </c>
      <c r="AL20" s="480">
        <v>19</v>
      </c>
      <c r="AM20" s="480">
        <v>11</v>
      </c>
      <c r="AN20" s="480">
        <v>22</v>
      </c>
      <c r="AO20" s="480">
        <v>13</v>
      </c>
      <c r="AP20" s="480">
        <v>9</v>
      </c>
      <c r="AQ20" s="483">
        <v>73.333333333333329</v>
      </c>
      <c r="AR20" s="480">
        <v>325</v>
      </c>
      <c r="AS20" s="480">
        <v>253</v>
      </c>
      <c r="AT20" s="480">
        <v>72</v>
      </c>
      <c r="AU20" s="480">
        <v>16</v>
      </c>
      <c r="AV20" s="480">
        <v>10</v>
      </c>
      <c r="AW20" s="480">
        <v>6</v>
      </c>
      <c r="AX20" s="483">
        <v>4.9230769230769234</v>
      </c>
      <c r="AY20" s="480">
        <v>10</v>
      </c>
      <c r="AZ20" s="480">
        <v>10</v>
      </c>
      <c r="BA20" s="480">
        <v>0</v>
      </c>
      <c r="BB20" s="480">
        <v>0</v>
      </c>
      <c r="BC20" s="480">
        <v>0</v>
      </c>
      <c r="BD20" s="480">
        <v>0</v>
      </c>
      <c r="BE20" s="483">
        <v>0</v>
      </c>
      <c r="BF20" s="480">
        <v>4</v>
      </c>
      <c r="BG20" s="480">
        <v>1</v>
      </c>
      <c r="BH20" s="480">
        <v>3</v>
      </c>
      <c r="BI20" s="480">
        <v>0</v>
      </c>
      <c r="BJ20" s="480">
        <v>0</v>
      </c>
      <c r="BK20" s="480">
        <v>0</v>
      </c>
      <c r="BL20" s="483">
        <v>0</v>
      </c>
      <c r="BM20" s="480">
        <v>202</v>
      </c>
      <c r="BN20" s="480">
        <v>116</v>
      </c>
      <c r="BO20" s="480">
        <v>86</v>
      </c>
      <c r="BP20" s="480">
        <v>86</v>
      </c>
      <c r="BQ20" s="480">
        <v>46</v>
      </c>
      <c r="BR20" s="480">
        <v>40</v>
      </c>
      <c r="BS20" s="483">
        <v>42.574257425742573</v>
      </c>
    </row>
    <row r="21" spans="1:71" ht="18.95" customHeight="1">
      <c r="A21" s="44" t="s">
        <v>125</v>
      </c>
      <c r="B21" s="480">
        <v>25</v>
      </c>
      <c r="C21" s="480">
        <v>21</v>
      </c>
      <c r="D21" s="480">
        <v>3</v>
      </c>
      <c r="E21" s="480">
        <v>9</v>
      </c>
      <c r="F21" s="480">
        <v>7</v>
      </c>
      <c r="G21" s="480">
        <v>2</v>
      </c>
      <c r="H21" s="483">
        <v>36</v>
      </c>
      <c r="I21" s="480">
        <v>55</v>
      </c>
      <c r="J21" s="480">
        <v>45</v>
      </c>
      <c r="K21" s="480">
        <v>9</v>
      </c>
      <c r="L21" s="480">
        <v>39</v>
      </c>
      <c r="M21" s="480">
        <v>33</v>
      </c>
      <c r="N21" s="480">
        <v>6</v>
      </c>
      <c r="O21" s="483">
        <v>70.909090909090907</v>
      </c>
      <c r="P21" s="480">
        <v>31</v>
      </c>
      <c r="Q21" s="480">
        <v>24</v>
      </c>
      <c r="R21" s="480">
        <v>3</v>
      </c>
      <c r="S21" s="480">
        <v>21</v>
      </c>
      <c r="T21" s="480">
        <v>17</v>
      </c>
      <c r="U21" s="480">
        <v>1</v>
      </c>
      <c r="V21" s="483">
        <v>67.741935483870961</v>
      </c>
      <c r="W21" s="480">
        <v>39</v>
      </c>
      <c r="X21" s="480">
        <v>32</v>
      </c>
      <c r="Y21" s="480">
        <v>2</v>
      </c>
      <c r="Z21" s="480">
        <v>22</v>
      </c>
      <c r="AA21" s="480">
        <v>19</v>
      </c>
      <c r="AB21" s="480">
        <v>1</v>
      </c>
      <c r="AC21" s="483">
        <v>56.410256410256409</v>
      </c>
      <c r="AD21" s="480">
        <v>58</v>
      </c>
      <c r="AE21" s="480">
        <v>49</v>
      </c>
      <c r="AF21" s="480">
        <v>1</v>
      </c>
      <c r="AG21" s="480">
        <v>27</v>
      </c>
      <c r="AH21" s="480">
        <v>24</v>
      </c>
      <c r="AI21" s="480">
        <v>1</v>
      </c>
      <c r="AJ21" s="483">
        <v>46.551724137931032</v>
      </c>
      <c r="AK21" s="480">
        <v>88</v>
      </c>
      <c r="AL21" s="480">
        <v>52</v>
      </c>
      <c r="AM21" s="480">
        <v>10</v>
      </c>
      <c r="AN21" s="480">
        <v>51</v>
      </c>
      <c r="AO21" s="480">
        <v>30</v>
      </c>
      <c r="AP21" s="480">
        <v>4</v>
      </c>
      <c r="AQ21" s="483">
        <v>57.95454545454546</v>
      </c>
      <c r="AR21" s="480">
        <v>93</v>
      </c>
      <c r="AS21" s="480">
        <v>48</v>
      </c>
      <c r="AT21" s="480">
        <v>8</v>
      </c>
      <c r="AU21" s="480">
        <v>45</v>
      </c>
      <c r="AV21" s="480">
        <v>21</v>
      </c>
      <c r="AW21" s="480">
        <v>3</v>
      </c>
      <c r="AX21" s="483">
        <v>48.387096774193552</v>
      </c>
      <c r="AY21" s="480">
        <v>34</v>
      </c>
      <c r="AZ21" s="480">
        <v>23</v>
      </c>
      <c r="BA21" s="480">
        <v>1</v>
      </c>
      <c r="BB21" s="480">
        <v>15</v>
      </c>
      <c r="BC21" s="480">
        <v>9</v>
      </c>
      <c r="BD21" s="480">
        <v>0</v>
      </c>
      <c r="BE21" s="483">
        <v>44.117647058823529</v>
      </c>
      <c r="BF21" s="480">
        <v>65</v>
      </c>
      <c r="BG21" s="480">
        <v>33</v>
      </c>
      <c r="BH21" s="480">
        <v>5</v>
      </c>
      <c r="BI21" s="480">
        <v>37</v>
      </c>
      <c r="BJ21" s="480">
        <v>22</v>
      </c>
      <c r="BK21" s="480">
        <v>0</v>
      </c>
      <c r="BL21" s="483">
        <v>56.92307692307692</v>
      </c>
      <c r="BM21" s="480">
        <v>92</v>
      </c>
      <c r="BN21" s="480">
        <v>53</v>
      </c>
      <c r="BO21" s="480">
        <v>7</v>
      </c>
      <c r="BP21" s="480">
        <v>39</v>
      </c>
      <c r="BQ21" s="480">
        <v>21</v>
      </c>
      <c r="BR21" s="480">
        <v>4</v>
      </c>
      <c r="BS21" s="483">
        <v>42.391304347826086</v>
      </c>
    </row>
    <row r="22" spans="1:71" ht="18.95" customHeight="1">
      <c r="A22" s="44" t="s">
        <v>114</v>
      </c>
      <c r="B22" s="480">
        <v>150</v>
      </c>
      <c r="C22" s="480">
        <v>96</v>
      </c>
      <c r="D22" s="480">
        <v>54</v>
      </c>
      <c r="E22" s="480">
        <v>38</v>
      </c>
      <c r="F22" s="480">
        <v>27</v>
      </c>
      <c r="G22" s="480">
        <v>11</v>
      </c>
      <c r="H22" s="483">
        <v>25.333333333333336</v>
      </c>
      <c r="I22" s="480">
        <v>231</v>
      </c>
      <c r="J22" s="480">
        <v>150</v>
      </c>
      <c r="K22" s="480">
        <v>80</v>
      </c>
      <c r="L22" s="480">
        <v>69</v>
      </c>
      <c r="M22" s="480">
        <v>59</v>
      </c>
      <c r="N22" s="480">
        <v>10</v>
      </c>
      <c r="O22" s="483">
        <v>29.870129870129869</v>
      </c>
      <c r="P22" s="480">
        <v>237</v>
      </c>
      <c r="Q22" s="480">
        <v>156</v>
      </c>
      <c r="R22" s="480">
        <v>78</v>
      </c>
      <c r="S22" s="480">
        <v>45</v>
      </c>
      <c r="T22" s="480">
        <v>37</v>
      </c>
      <c r="U22" s="480">
        <v>8</v>
      </c>
      <c r="V22" s="483">
        <v>18.9873417721519</v>
      </c>
      <c r="W22" s="480">
        <v>166</v>
      </c>
      <c r="X22" s="480">
        <v>93</v>
      </c>
      <c r="Y22" s="480">
        <v>68</v>
      </c>
      <c r="Z22" s="480">
        <v>28</v>
      </c>
      <c r="AA22" s="480">
        <v>14</v>
      </c>
      <c r="AB22" s="480">
        <v>13</v>
      </c>
      <c r="AC22" s="483">
        <v>16.867469879518072</v>
      </c>
      <c r="AD22" s="480">
        <v>2752</v>
      </c>
      <c r="AE22" s="480">
        <v>1650</v>
      </c>
      <c r="AF22" s="480">
        <v>1080</v>
      </c>
      <c r="AG22" s="480">
        <v>1982</v>
      </c>
      <c r="AH22" s="480">
        <v>1182</v>
      </c>
      <c r="AI22" s="480">
        <v>788</v>
      </c>
      <c r="AJ22" s="483">
        <v>72.020348837209298</v>
      </c>
      <c r="AK22" s="480">
        <v>4769</v>
      </c>
      <c r="AL22" s="480">
        <v>2894</v>
      </c>
      <c r="AM22" s="480">
        <v>1868</v>
      </c>
      <c r="AN22" s="480">
        <v>3134</v>
      </c>
      <c r="AO22" s="480">
        <v>1894</v>
      </c>
      <c r="AP22" s="480">
        <v>1239</v>
      </c>
      <c r="AQ22" s="483">
        <v>65.716083036275947</v>
      </c>
      <c r="AR22" s="480">
        <v>6449</v>
      </c>
      <c r="AS22" s="480">
        <v>3855</v>
      </c>
      <c r="AT22" s="480">
        <v>2581</v>
      </c>
      <c r="AU22" s="480">
        <v>2972</v>
      </c>
      <c r="AV22" s="480">
        <v>1837</v>
      </c>
      <c r="AW22" s="480">
        <v>1135</v>
      </c>
      <c r="AX22" s="483">
        <v>46.084664289037057</v>
      </c>
      <c r="AY22" s="480">
        <v>19281</v>
      </c>
      <c r="AZ22" s="480">
        <v>12851</v>
      </c>
      <c r="BA22" s="480">
        <v>6413</v>
      </c>
      <c r="BB22" s="480">
        <v>12873</v>
      </c>
      <c r="BC22" s="480">
        <v>9035</v>
      </c>
      <c r="BD22" s="480">
        <v>3835</v>
      </c>
      <c r="BE22" s="483">
        <v>66.765209273377934</v>
      </c>
      <c r="BF22" s="24">
        <v>60990</v>
      </c>
      <c r="BG22" s="24">
        <v>42410</v>
      </c>
      <c r="BH22" s="24">
        <v>18570</v>
      </c>
      <c r="BI22" s="24">
        <v>32091</v>
      </c>
      <c r="BJ22" s="24">
        <v>23018</v>
      </c>
      <c r="BK22" s="24">
        <v>9068</v>
      </c>
      <c r="BL22" s="483">
        <v>52.616822429906541</v>
      </c>
      <c r="BM22" s="24">
        <v>103912</v>
      </c>
      <c r="BN22" s="24">
        <v>67061</v>
      </c>
      <c r="BO22" s="24">
        <v>36836</v>
      </c>
      <c r="BP22" s="24">
        <v>43386</v>
      </c>
      <c r="BQ22" s="24">
        <v>30020</v>
      </c>
      <c r="BR22" s="24">
        <v>13364</v>
      </c>
      <c r="BS22" s="483">
        <v>41.752636846562474</v>
      </c>
    </row>
    <row r="23" spans="1:71" ht="18.95" customHeight="1">
      <c r="A23" s="44" t="s">
        <v>135</v>
      </c>
      <c r="B23" s="480">
        <v>378</v>
      </c>
      <c r="C23" s="480">
        <v>326</v>
      </c>
      <c r="D23" s="480">
        <v>45</v>
      </c>
      <c r="E23" s="480">
        <v>103</v>
      </c>
      <c r="F23" s="480">
        <v>85</v>
      </c>
      <c r="G23" s="480">
        <v>14</v>
      </c>
      <c r="H23" s="483">
        <v>27.24867724867725</v>
      </c>
      <c r="I23" s="480">
        <v>475</v>
      </c>
      <c r="J23" s="480">
        <v>372</v>
      </c>
      <c r="K23" s="480">
        <v>99</v>
      </c>
      <c r="L23" s="480">
        <v>158</v>
      </c>
      <c r="M23" s="480">
        <v>138</v>
      </c>
      <c r="N23" s="480">
        <v>20</v>
      </c>
      <c r="O23" s="483">
        <v>33.263157894736842</v>
      </c>
      <c r="P23" s="480">
        <v>448</v>
      </c>
      <c r="Q23" s="480">
        <v>369</v>
      </c>
      <c r="R23" s="480">
        <v>74</v>
      </c>
      <c r="S23" s="480">
        <v>208</v>
      </c>
      <c r="T23" s="480">
        <v>164</v>
      </c>
      <c r="U23" s="480">
        <v>42</v>
      </c>
      <c r="V23" s="483">
        <v>46.428571428571431</v>
      </c>
      <c r="W23" s="480">
        <v>409</v>
      </c>
      <c r="X23" s="480">
        <v>341</v>
      </c>
      <c r="Y23" s="480">
        <v>66</v>
      </c>
      <c r="Z23" s="480">
        <v>163</v>
      </c>
      <c r="AA23" s="480">
        <v>142</v>
      </c>
      <c r="AB23" s="480">
        <v>19</v>
      </c>
      <c r="AC23" s="483">
        <v>39.853300733496333</v>
      </c>
      <c r="AD23" s="480">
        <v>417</v>
      </c>
      <c r="AE23" s="480">
        <v>344</v>
      </c>
      <c r="AF23" s="480">
        <v>63</v>
      </c>
      <c r="AG23" s="480">
        <v>181</v>
      </c>
      <c r="AH23" s="480">
        <v>153</v>
      </c>
      <c r="AI23" s="480">
        <v>27</v>
      </c>
      <c r="AJ23" s="483">
        <v>43.405275779376502</v>
      </c>
      <c r="AK23" s="480">
        <v>390</v>
      </c>
      <c r="AL23" s="480">
        <v>343</v>
      </c>
      <c r="AM23" s="480">
        <v>42</v>
      </c>
      <c r="AN23" s="480">
        <v>163</v>
      </c>
      <c r="AO23" s="480">
        <v>142</v>
      </c>
      <c r="AP23" s="480">
        <v>18</v>
      </c>
      <c r="AQ23" s="483">
        <v>41.794871794871796</v>
      </c>
      <c r="AR23" s="480">
        <v>297</v>
      </c>
      <c r="AS23" s="480">
        <v>262</v>
      </c>
      <c r="AT23" s="480">
        <v>33</v>
      </c>
      <c r="AU23" s="480">
        <v>89</v>
      </c>
      <c r="AV23" s="480">
        <v>83</v>
      </c>
      <c r="AW23" s="480">
        <v>5</v>
      </c>
      <c r="AX23" s="483">
        <v>29.966329966329969</v>
      </c>
      <c r="AY23" s="480">
        <v>283</v>
      </c>
      <c r="AZ23" s="480">
        <v>249</v>
      </c>
      <c r="BA23" s="480">
        <v>31</v>
      </c>
      <c r="BB23" s="480">
        <v>90</v>
      </c>
      <c r="BC23" s="480">
        <v>78</v>
      </c>
      <c r="BD23" s="480">
        <v>10</v>
      </c>
      <c r="BE23" s="483">
        <v>31.802120141342755</v>
      </c>
      <c r="BF23" s="24">
        <v>290</v>
      </c>
      <c r="BG23" s="24">
        <v>261</v>
      </c>
      <c r="BH23" s="24">
        <v>28</v>
      </c>
      <c r="BI23" s="24">
        <v>96</v>
      </c>
      <c r="BJ23" s="24">
        <v>85</v>
      </c>
      <c r="BK23" s="24">
        <v>11</v>
      </c>
      <c r="BL23" s="483">
        <v>33.103448275862071</v>
      </c>
      <c r="BM23" s="24">
        <v>240</v>
      </c>
      <c r="BN23" s="24">
        <v>204</v>
      </c>
      <c r="BO23" s="24">
        <v>31</v>
      </c>
      <c r="BP23" s="24">
        <v>99</v>
      </c>
      <c r="BQ23" s="24">
        <v>93</v>
      </c>
      <c r="BR23" s="24">
        <v>4</v>
      </c>
      <c r="BS23" s="483">
        <v>41.25</v>
      </c>
    </row>
    <row r="24" spans="1:71" ht="18.95" customHeight="1">
      <c r="A24" s="44" t="s">
        <v>124</v>
      </c>
      <c r="B24" s="480">
        <v>143</v>
      </c>
      <c r="C24" s="480">
        <v>116</v>
      </c>
      <c r="D24" s="480">
        <v>27</v>
      </c>
      <c r="E24" s="480">
        <v>79</v>
      </c>
      <c r="F24" s="480">
        <v>70</v>
      </c>
      <c r="G24" s="480">
        <v>9</v>
      </c>
      <c r="H24" s="483">
        <v>55.24475524475524</v>
      </c>
      <c r="I24" s="480">
        <v>72</v>
      </c>
      <c r="J24" s="480">
        <v>70</v>
      </c>
      <c r="K24" s="480">
        <v>2</v>
      </c>
      <c r="L24" s="480">
        <v>26</v>
      </c>
      <c r="M24" s="480">
        <v>26</v>
      </c>
      <c r="N24" s="480">
        <v>0</v>
      </c>
      <c r="O24" s="483">
        <v>36.111111111111107</v>
      </c>
      <c r="P24" s="480">
        <v>122</v>
      </c>
      <c r="Q24" s="480">
        <v>108</v>
      </c>
      <c r="R24" s="480">
        <v>14</v>
      </c>
      <c r="S24" s="480">
        <v>52</v>
      </c>
      <c r="T24" s="480">
        <v>51</v>
      </c>
      <c r="U24" s="480">
        <v>1</v>
      </c>
      <c r="V24" s="483">
        <v>42.622950819672127</v>
      </c>
      <c r="W24" s="480">
        <v>133</v>
      </c>
      <c r="X24" s="480">
        <v>121</v>
      </c>
      <c r="Y24" s="480">
        <v>12</v>
      </c>
      <c r="Z24" s="480">
        <v>76</v>
      </c>
      <c r="AA24" s="480">
        <v>74</v>
      </c>
      <c r="AB24" s="480">
        <v>2</v>
      </c>
      <c r="AC24" s="483">
        <v>57.142857142857139</v>
      </c>
      <c r="AD24" s="480">
        <v>223</v>
      </c>
      <c r="AE24" s="480">
        <v>208</v>
      </c>
      <c r="AF24" s="480">
        <v>15</v>
      </c>
      <c r="AG24" s="480">
        <v>85</v>
      </c>
      <c r="AH24" s="480">
        <v>82</v>
      </c>
      <c r="AI24" s="480">
        <v>3</v>
      </c>
      <c r="AJ24" s="483">
        <v>38.116591928251118</v>
      </c>
      <c r="AK24" s="480">
        <v>132</v>
      </c>
      <c r="AL24" s="480">
        <v>121</v>
      </c>
      <c r="AM24" s="480">
        <v>11</v>
      </c>
      <c r="AN24" s="480">
        <v>68</v>
      </c>
      <c r="AO24" s="480">
        <v>62</v>
      </c>
      <c r="AP24" s="480">
        <v>6</v>
      </c>
      <c r="AQ24" s="483">
        <v>51.515151515151516</v>
      </c>
      <c r="AR24" s="480">
        <v>86</v>
      </c>
      <c r="AS24" s="480">
        <v>80</v>
      </c>
      <c r="AT24" s="480">
        <v>6</v>
      </c>
      <c r="AU24" s="480">
        <v>51</v>
      </c>
      <c r="AV24" s="480">
        <v>48</v>
      </c>
      <c r="AW24" s="480">
        <v>3</v>
      </c>
      <c r="AX24" s="483">
        <v>59.302325581395351</v>
      </c>
      <c r="AY24" s="480">
        <v>69</v>
      </c>
      <c r="AZ24" s="480">
        <v>57</v>
      </c>
      <c r="BA24" s="480">
        <v>12</v>
      </c>
      <c r="BB24" s="480">
        <v>31</v>
      </c>
      <c r="BC24" s="480">
        <v>26</v>
      </c>
      <c r="BD24" s="480">
        <v>5</v>
      </c>
      <c r="BE24" s="483">
        <v>44.927536231884055</v>
      </c>
      <c r="BF24" s="24">
        <v>80</v>
      </c>
      <c r="BG24" s="24">
        <v>74</v>
      </c>
      <c r="BH24" s="24">
        <v>6</v>
      </c>
      <c r="BI24" s="24">
        <v>40</v>
      </c>
      <c r="BJ24" s="24">
        <v>40</v>
      </c>
      <c r="BK24" s="24">
        <v>0</v>
      </c>
      <c r="BL24" s="483">
        <v>50</v>
      </c>
      <c r="BM24" s="24">
        <v>56</v>
      </c>
      <c r="BN24" s="24">
        <v>51</v>
      </c>
      <c r="BO24" s="24">
        <v>5</v>
      </c>
      <c r="BP24" s="24">
        <v>21</v>
      </c>
      <c r="BQ24" s="24">
        <v>20</v>
      </c>
      <c r="BR24" s="24">
        <v>1</v>
      </c>
      <c r="BS24" s="483">
        <v>37.5</v>
      </c>
    </row>
    <row r="25" spans="1:71" ht="18.95" customHeight="1">
      <c r="A25" s="44" t="s">
        <v>126</v>
      </c>
      <c r="B25" s="480">
        <v>81</v>
      </c>
      <c r="C25" s="480">
        <v>49</v>
      </c>
      <c r="D25" s="480">
        <v>4</v>
      </c>
      <c r="E25" s="480">
        <v>35</v>
      </c>
      <c r="F25" s="480">
        <v>13</v>
      </c>
      <c r="G25" s="480">
        <v>1</v>
      </c>
      <c r="H25" s="483">
        <v>43.209876543209873</v>
      </c>
      <c r="I25" s="480">
        <v>125</v>
      </c>
      <c r="J25" s="480">
        <v>61</v>
      </c>
      <c r="K25" s="480">
        <v>15</v>
      </c>
      <c r="L25" s="480">
        <v>38</v>
      </c>
      <c r="M25" s="480">
        <v>20</v>
      </c>
      <c r="N25" s="480">
        <v>5</v>
      </c>
      <c r="O25" s="483">
        <v>30.4</v>
      </c>
      <c r="P25" s="480">
        <v>126</v>
      </c>
      <c r="Q25" s="480">
        <v>68</v>
      </c>
      <c r="R25" s="480">
        <v>14</v>
      </c>
      <c r="S25" s="480">
        <v>49</v>
      </c>
      <c r="T25" s="480">
        <v>24</v>
      </c>
      <c r="U25" s="480">
        <v>5</v>
      </c>
      <c r="V25" s="483">
        <v>38.888888888888893</v>
      </c>
      <c r="W25" s="480">
        <v>158</v>
      </c>
      <c r="X25" s="480">
        <v>93</v>
      </c>
      <c r="Y25" s="480">
        <v>14</v>
      </c>
      <c r="Z25" s="480">
        <v>89</v>
      </c>
      <c r="AA25" s="480">
        <v>55</v>
      </c>
      <c r="AB25" s="480">
        <v>5</v>
      </c>
      <c r="AC25" s="483">
        <v>56.329113924050631</v>
      </c>
      <c r="AD25" s="480">
        <v>115</v>
      </c>
      <c r="AE25" s="480">
        <v>62</v>
      </c>
      <c r="AF25" s="480">
        <v>17</v>
      </c>
      <c r="AG25" s="480">
        <v>56</v>
      </c>
      <c r="AH25" s="480">
        <v>33</v>
      </c>
      <c r="AI25" s="480">
        <v>6</v>
      </c>
      <c r="AJ25" s="483">
        <v>48.695652173913047</v>
      </c>
      <c r="AK25" s="480">
        <v>129</v>
      </c>
      <c r="AL25" s="480">
        <v>67</v>
      </c>
      <c r="AM25" s="480">
        <v>17</v>
      </c>
      <c r="AN25" s="480">
        <v>69</v>
      </c>
      <c r="AO25" s="480">
        <v>38</v>
      </c>
      <c r="AP25" s="480">
        <v>6</v>
      </c>
      <c r="AQ25" s="483">
        <v>53.488372093023251</v>
      </c>
      <c r="AR25" s="480">
        <v>82</v>
      </c>
      <c r="AS25" s="480">
        <v>38</v>
      </c>
      <c r="AT25" s="480">
        <v>14</v>
      </c>
      <c r="AU25" s="480">
        <v>42</v>
      </c>
      <c r="AV25" s="480">
        <v>20</v>
      </c>
      <c r="AW25" s="480">
        <v>9</v>
      </c>
      <c r="AX25" s="483">
        <v>51.219512195121951</v>
      </c>
      <c r="AY25" s="480">
        <v>147</v>
      </c>
      <c r="AZ25" s="480">
        <v>80</v>
      </c>
      <c r="BA25" s="480">
        <v>14</v>
      </c>
      <c r="BB25" s="480">
        <v>64</v>
      </c>
      <c r="BC25" s="480">
        <v>35</v>
      </c>
      <c r="BD25" s="480">
        <v>5</v>
      </c>
      <c r="BE25" s="483">
        <v>43.537414965986393</v>
      </c>
      <c r="BF25" s="480">
        <v>159</v>
      </c>
      <c r="BG25" s="480">
        <v>85</v>
      </c>
      <c r="BH25" s="480">
        <v>15</v>
      </c>
      <c r="BI25" s="480">
        <v>49</v>
      </c>
      <c r="BJ25" s="480">
        <v>27</v>
      </c>
      <c r="BK25" s="480">
        <v>3</v>
      </c>
      <c r="BL25" s="483">
        <v>30.817610062893081</v>
      </c>
      <c r="BM25" s="480">
        <v>123</v>
      </c>
      <c r="BN25" s="480">
        <v>68</v>
      </c>
      <c r="BO25" s="480">
        <v>16</v>
      </c>
      <c r="BP25" s="480">
        <v>46</v>
      </c>
      <c r="BQ25" s="480">
        <v>25</v>
      </c>
      <c r="BR25" s="480">
        <v>4</v>
      </c>
      <c r="BS25" s="483">
        <v>37.398373983739837</v>
      </c>
    </row>
    <row r="26" spans="1:71" ht="18.95" customHeight="1">
      <c r="A26" s="44" t="s">
        <v>117</v>
      </c>
      <c r="B26" s="480">
        <v>1047</v>
      </c>
      <c r="C26" s="480">
        <v>981</v>
      </c>
      <c r="D26" s="480">
        <v>66</v>
      </c>
      <c r="E26" s="480">
        <v>602</v>
      </c>
      <c r="F26" s="480">
        <v>579</v>
      </c>
      <c r="G26" s="480">
        <v>23</v>
      </c>
      <c r="H26" s="483">
        <v>57.497612225405923</v>
      </c>
      <c r="I26" s="480">
        <v>1030</v>
      </c>
      <c r="J26" s="480">
        <v>960</v>
      </c>
      <c r="K26" s="480">
        <v>70</v>
      </c>
      <c r="L26" s="480">
        <v>572</v>
      </c>
      <c r="M26" s="480">
        <v>541</v>
      </c>
      <c r="N26" s="480">
        <v>31</v>
      </c>
      <c r="O26" s="483">
        <v>55.533980582524265</v>
      </c>
      <c r="P26" s="480">
        <v>1108</v>
      </c>
      <c r="Q26" s="480">
        <v>1025</v>
      </c>
      <c r="R26" s="480">
        <v>83</v>
      </c>
      <c r="S26" s="480">
        <v>520</v>
      </c>
      <c r="T26" s="480">
        <v>492</v>
      </c>
      <c r="U26" s="480">
        <v>28</v>
      </c>
      <c r="V26" s="483">
        <v>46.931407942238266</v>
      </c>
      <c r="W26" s="480">
        <v>1152</v>
      </c>
      <c r="X26" s="480">
        <v>1081</v>
      </c>
      <c r="Y26" s="480">
        <v>71</v>
      </c>
      <c r="Z26" s="480">
        <v>564</v>
      </c>
      <c r="AA26" s="480">
        <v>542</v>
      </c>
      <c r="AB26" s="480">
        <v>22</v>
      </c>
      <c r="AC26" s="483">
        <v>48.958333333333329</v>
      </c>
      <c r="AD26" s="480">
        <v>767</v>
      </c>
      <c r="AE26" s="480">
        <v>721</v>
      </c>
      <c r="AF26" s="480">
        <v>46</v>
      </c>
      <c r="AG26" s="480">
        <v>399</v>
      </c>
      <c r="AH26" s="480">
        <v>383</v>
      </c>
      <c r="AI26" s="480">
        <v>16</v>
      </c>
      <c r="AJ26" s="483">
        <v>52.020860495436771</v>
      </c>
      <c r="AK26" s="480">
        <v>894</v>
      </c>
      <c r="AL26" s="480">
        <v>802</v>
      </c>
      <c r="AM26" s="480">
        <v>92</v>
      </c>
      <c r="AN26" s="480">
        <v>518</v>
      </c>
      <c r="AO26" s="480">
        <v>476</v>
      </c>
      <c r="AP26" s="480">
        <v>42</v>
      </c>
      <c r="AQ26" s="483">
        <v>57.941834451901563</v>
      </c>
      <c r="AR26" s="480">
        <v>605</v>
      </c>
      <c r="AS26" s="480">
        <v>568</v>
      </c>
      <c r="AT26" s="480">
        <v>37</v>
      </c>
      <c r="AU26" s="480">
        <v>334</v>
      </c>
      <c r="AV26" s="480">
        <v>323</v>
      </c>
      <c r="AW26" s="480">
        <v>11</v>
      </c>
      <c r="AX26" s="483">
        <v>55.206611570247929</v>
      </c>
      <c r="AY26" s="480">
        <v>530</v>
      </c>
      <c r="AZ26" s="480">
        <v>500</v>
      </c>
      <c r="BA26" s="480">
        <v>30</v>
      </c>
      <c r="BB26" s="480">
        <v>280</v>
      </c>
      <c r="BC26" s="480">
        <v>269</v>
      </c>
      <c r="BD26" s="480">
        <v>11</v>
      </c>
      <c r="BE26" s="483">
        <v>52.830188679245282</v>
      </c>
      <c r="BF26" s="24">
        <v>644</v>
      </c>
      <c r="BG26" s="24">
        <v>576</v>
      </c>
      <c r="BH26" s="24">
        <v>68</v>
      </c>
      <c r="BI26" s="24">
        <v>336</v>
      </c>
      <c r="BJ26" s="24">
        <v>306</v>
      </c>
      <c r="BK26" s="24">
        <v>30</v>
      </c>
      <c r="BL26" s="483">
        <v>52.173913043478258</v>
      </c>
      <c r="BM26" s="24">
        <v>537</v>
      </c>
      <c r="BN26" s="24">
        <v>469</v>
      </c>
      <c r="BO26" s="24">
        <v>68</v>
      </c>
      <c r="BP26" s="24">
        <v>200</v>
      </c>
      <c r="BQ26" s="24">
        <v>179</v>
      </c>
      <c r="BR26" s="24">
        <v>21</v>
      </c>
      <c r="BS26" s="483">
        <v>37.243947858473</v>
      </c>
    </row>
    <row r="27" spans="1:71" ht="18.95" customHeight="1">
      <c r="A27" s="44" t="s">
        <v>129</v>
      </c>
      <c r="B27" s="480">
        <v>199</v>
      </c>
      <c r="C27" s="480">
        <v>130</v>
      </c>
      <c r="D27" s="480">
        <v>69</v>
      </c>
      <c r="E27" s="480">
        <v>94</v>
      </c>
      <c r="F27" s="480">
        <v>56</v>
      </c>
      <c r="G27" s="480">
        <v>38</v>
      </c>
      <c r="H27" s="483">
        <v>47.236180904522612</v>
      </c>
      <c r="I27" s="480">
        <v>254</v>
      </c>
      <c r="J27" s="480">
        <v>163</v>
      </c>
      <c r="K27" s="480">
        <v>91</v>
      </c>
      <c r="L27" s="480">
        <v>119</v>
      </c>
      <c r="M27" s="480">
        <v>78</v>
      </c>
      <c r="N27" s="480">
        <v>41</v>
      </c>
      <c r="O27" s="483">
        <v>46.8503937007874</v>
      </c>
      <c r="P27" s="480">
        <v>211</v>
      </c>
      <c r="Q27" s="480">
        <v>156</v>
      </c>
      <c r="R27" s="480">
        <v>55</v>
      </c>
      <c r="S27" s="480">
        <v>82</v>
      </c>
      <c r="T27" s="480">
        <v>69</v>
      </c>
      <c r="U27" s="480">
        <v>13</v>
      </c>
      <c r="V27" s="483">
        <v>38.862559241706165</v>
      </c>
      <c r="W27" s="480">
        <v>213</v>
      </c>
      <c r="X27" s="480">
        <v>141</v>
      </c>
      <c r="Y27" s="480">
        <v>72</v>
      </c>
      <c r="Z27" s="480">
        <v>68</v>
      </c>
      <c r="AA27" s="480">
        <v>56</v>
      </c>
      <c r="AB27" s="480">
        <v>12</v>
      </c>
      <c r="AC27" s="483">
        <v>31.92488262910798</v>
      </c>
      <c r="AD27" s="480">
        <v>184</v>
      </c>
      <c r="AE27" s="480">
        <v>122</v>
      </c>
      <c r="AF27" s="480">
        <v>62</v>
      </c>
      <c r="AG27" s="480">
        <v>62</v>
      </c>
      <c r="AH27" s="480">
        <v>47</v>
      </c>
      <c r="AI27" s="480">
        <v>15</v>
      </c>
      <c r="AJ27" s="483">
        <v>33.695652173913047</v>
      </c>
      <c r="AK27" s="480">
        <v>222</v>
      </c>
      <c r="AL27" s="480">
        <v>158</v>
      </c>
      <c r="AM27" s="480">
        <v>63</v>
      </c>
      <c r="AN27" s="480">
        <v>96</v>
      </c>
      <c r="AO27" s="480">
        <v>65</v>
      </c>
      <c r="AP27" s="480">
        <v>31</v>
      </c>
      <c r="AQ27" s="483">
        <v>43.243243243243242</v>
      </c>
      <c r="AR27" s="480">
        <v>260</v>
      </c>
      <c r="AS27" s="480">
        <v>160</v>
      </c>
      <c r="AT27" s="480">
        <v>99</v>
      </c>
      <c r="AU27" s="480">
        <v>77</v>
      </c>
      <c r="AV27" s="480">
        <v>51</v>
      </c>
      <c r="AW27" s="480">
        <v>26</v>
      </c>
      <c r="AX27" s="483">
        <v>29.615384615384617</v>
      </c>
      <c r="AY27" s="480">
        <v>216</v>
      </c>
      <c r="AZ27" s="480">
        <v>109</v>
      </c>
      <c r="BA27" s="480">
        <v>107</v>
      </c>
      <c r="BB27" s="480">
        <v>84</v>
      </c>
      <c r="BC27" s="480">
        <v>47</v>
      </c>
      <c r="BD27" s="480">
        <v>37</v>
      </c>
      <c r="BE27" s="483">
        <v>38.888888888888893</v>
      </c>
      <c r="BF27" s="24">
        <v>180</v>
      </c>
      <c r="BG27" s="24">
        <v>113</v>
      </c>
      <c r="BH27" s="24">
        <v>66</v>
      </c>
      <c r="BI27" s="24">
        <v>54</v>
      </c>
      <c r="BJ27" s="24">
        <v>31</v>
      </c>
      <c r="BK27" s="24">
        <v>23</v>
      </c>
      <c r="BL27" s="483">
        <v>30</v>
      </c>
      <c r="BM27" s="24">
        <v>217</v>
      </c>
      <c r="BN27" s="24">
        <v>104</v>
      </c>
      <c r="BO27" s="24">
        <v>113</v>
      </c>
      <c r="BP27" s="24">
        <v>80</v>
      </c>
      <c r="BQ27" s="24">
        <v>44</v>
      </c>
      <c r="BR27" s="24">
        <v>36</v>
      </c>
      <c r="BS27" s="483">
        <v>36.866359447004612</v>
      </c>
    </row>
    <row r="28" spans="1:71" ht="18.95" customHeight="1">
      <c r="A28" s="44" t="s">
        <v>142</v>
      </c>
      <c r="B28" s="480">
        <v>1825</v>
      </c>
      <c r="C28" s="480">
        <v>914</v>
      </c>
      <c r="D28" s="480">
        <v>194</v>
      </c>
      <c r="E28" s="480">
        <v>695</v>
      </c>
      <c r="F28" s="480">
        <v>351</v>
      </c>
      <c r="G28" s="480">
        <v>82</v>
      </c>
      <c r="H28" s="483">
        <v>38.082191780821915</v>
      </c>
      <c r="I28" s="480">
        <v>1805</v>
      </c>
      <c r="J28" s="480">
        <v>852</v>
      </c>
      <c r="K28" s="480">
        <v>224</v>
      </c>
      <c r="L28" s="480">
        <v>603</v>
      </c>
      <c r="M28" s="480">
        <v>290</v>
      </c>
      <c r="N28" s="480">
        <v>70</v>
      </c>
      <c r="O28" s="483">
        <v>33.407202216066487</v>
      </c>
      <c r="P28" s="480">
        <v>1738</v>
      </c>
      <c r="Q28" s="480">
        <v>770</v>
      </c>
      <c r="R28" s="480">
        <v>232</v>
      </c>
      <c r="S28" s="480">
        <v>577</v>
      </c>
      <c r="T28" s="480">
        <v>298</v>
      </c>
      <c r="U28" s="480">
        <v>62</v>
      </c>
      <c r="V28" s="483">
        <v>33.199079401611051</v>
      </c>
      <c r="W28" s="480">
        <v>1605</v>
      </c>
      <c r="X28" s="480">
        <v>722</v>
      </c>
      <c r="Y28" s="480">
        <v>242</v>
      </c>
      <c r="Z28" s="480">
        <v>423</v>
      </c>
      <c r="AA28" s="480">
        <v>193</v>
      </c>
      <c r="AB28" s="480">
        <v>51</v>
      </c>
      <c r="AC28" s="483">
        <v>26.355140186915886</v>
      </c>
      <c r="AD28" s="480">
        <v>1301</v>
      </c>
      <c r="AE28" s="480">
        <v>627</v>
      </c>
      <c r="AF28" s="480">
        <v>178</v>
      </c>
      <c r="AG28" s="480">
        <v>365</v>
      </c>
      <c r="AH28" s="480">
        <v>195</v>
      </c>
      <c r="AI28" s="480">
        <v>36</v>
      </c>
      <c r="AJ28" s="483">
        <v>28.055342044581096</v>
      </c>
      <c r="AK28" s="480">
        <v>1489</v>
      </c>
      <c r="AL28" s="480">
        <v>680</v>
      </c>
      <c r="AM28" s="480">
        <v>224</v>
      </c>
      <c r="AN28" s="480">
        <v>477</v>
      </c>
      <c r="AO28" s="480">
        <v>244</v>
      </c>
      <c r="AP28" s="480">
        <v>56</v>
      </c>
      <c r="AQ28" s="483">
        <v>32.034922766957692</v>
      </c>
      <c r="AR28" s="480">
        <v>1370</v>
      </c>
      <c r="AS28" s="480">
        <v>632</v>
      </c>
      <c r="AT28" s="480">
        <v>191</v>
      </c>
      <c r="AU28" s="480">
        <v>308</v>
      </c>
      <c r="AV28" s="480">
        <v>162</v>
      </c>
      <c r="AW28" s="480">
        <v>29</v>
      </c>
      <c r="AX28" s="483">
        <v>22.481751824817518</v>
      </c>
      <c r="AY28" s="480">
        <v>1212</v>
      </c>
      <c r="AZ28" s="480">
        <v>582</v>
      </c>
      <c r="BA28" s="480">
        <v>158</v>
      </c>
      <c r="BB28" s="480">
        <v>252</v>
      </c>
      <c r="BC28" s="480">
        <v>133</v>
      </c>
      <c r="BD28" s="480">
        <v>34</v>
      </c>
      <c r="BE28" s="483">
        <v>20.792079207920793</v>
      </c>
      <c r="BF28" s="24">
        <v>1666</v>
      </c>
      <c r="BG28" s="24">
        <v>777</v>
      </c>
      <c r="BH28" s="24">
        <v>217</v>
      </c>
      <c r="BI28" s="24">
        <v>426</v>
      </c>
      <c r="BJ28" s="24">
        <v>216</v>
      </c>
      <c r="BK28" s="24">
        <v>40</v>
      </c>
      <c r="BL28" s="483">
        <v>25.570228091236498</v>
      </c>
      <c r="BM28" s="24">
        <v>1180</v>
      </c>
      <c r="BN28" s="24">
        <v>555</v>
      </c>
      <c r="BO28" s="24">
        <v>143</v>
      </c>
      <c r="BP28" s="24">
        <v>422</v>
      </c>
      <c r="BQ28" s="24">
        <v>220</v>
      </c>
      <c r="BR28" s="24">
        <v>36</v>
      </c>
      <c r="BS28" s="483">
        <v>35.762711864406782</v>
      </c>
    </row>
    <row r="29" spans="1:71" ht="18.95" customHeight="1">
      <c r="A29" s="44" t="s">
        <v>302</v>
      </c>
      <c r="B29" s="480">
        <v>77</v>
      </c>
      <c r="C29" s="480">
        <v>44</v>
      </c>
      <c r="D29" s="480">
        <v>33</v>
      </c>
      <c r="E29" s="480">
        <v>52</v>
      </c>
      <c r="F29" s="480">
        <v>30</v>
      </c>
      <c r="G29" s="480">
        <v>22</v>
      </c>
      <c r="H29" s="483">
        <v>67.532467532467535</v>
      </c>
      <c r="I29" s="480">
        <v>86</v>
      </c>
      <c r="J29" s="480">
        <v>62</v>
      </c>
      <c r="K29" s="480">
        <v>23</v>
      </c>
      <c r="L29" s="480">
        <v>42</v>
      </c>
      <c r="M29" s="480">
        <v>34</v>
      </c>
      <c r="N29" s="480">
        <v>8</v>
      </c>
      <c r="O29" s="483">
        <v>48.837209302325576</v>
      </c>
      <c r="P29" s="480">
        <v>100</v>
      </c>
      <c r="Q29" s="480">
        <v>70</v>
      </c>
      <c r="R29" s="480">
        <v>29</v>
      </c>
      <c r="S29" s="480">
        <v>32</v>
      </c>
      <c r="T29" s="480">
        <v>23</v>
      </c>
      <c r="U29" s="480">
        <v>9</v>
      </c>
      <c r="V29" s="483">
        <v>32</v>
      </c>
      <c r="W29" s="480">
        <v>52</v>
      </c>
      <c r="X29" s="480">
        <v>42</v>
      </c>
      <c r="Y29" s="480">
        <v>10</v>
      </c>
      <c r="Z29" s="480">
        <v>24</v>
      </c>
      <c r="AA29" s="480">
        <v>18</v>
      </c>
      <c r="AB29" s="480">
        <v>6</v>
      </c>
      <c r="AC29" s="483">
        <v>46.153846153846153</v>
      </c>
      <c r="AD29" s="480">
        <v>37</v>
      </c>
      <c r="AE29" s="480">
        <v>25</v>
      </c>
      <c r="AF29" s="480">
        <v>12</v>
      </c>
      <c r="AG29" s="480">
        <v>9</v>
      </c>
      <c r="AH29" s="480">
        <v>6</v>
      </c>
      <c r="AI29" s="480">
        <v>3</v>
      </c>
      <c r="AJ29" s="483">
        <v>24.324324324324326</v>
      </c>
      <c r="AK29" s="480">
        <v>96</v>
      </c>
      <c r="AL29" s="480">
        <v>52</v>
      </c>
      <c r="AM29" s="480">
        <v>44</v>
      </c>
      <c r="AN29" s="480">
        <v>16</v>
      </c>
      <c r="AO29" s="480">
        <v>13</v>
      </c>
      <c r="AP29" s="480">
        <v>3</v>
      </c>
      <c r="AQ29" s="483">
        <v>16.666666666666664</v>
      </c>
      <c r="AR29" s="480">
        <v>52</v>
      </c>
      <c r="AS29" s="480">
        <v>33</v>
      </c>
      <c r="AT29" s="480">
        <v>19</v>
      </c>
      <c r="AU29" s="480">
        <v>23</v>
      </c>
      <c r="AV29" s="480">
        <v>12</v>
      </c>
      <c r="AW29" s="480">
        <v>11</v>
      </c>
      <c r="AX29" s="483">
        <v>44.230769230769226</v>
      </c>
      <c r="AY29" s="480">
        <v>55</v>
      </c>
      <c r="AZ29" s="480">
        <v>46</v>
      </c>
      <c r="BA29" s="480">
        <v>9</v>
      </c>
      <c r="BB29" s="480">
        <v>27</v>
      </c>
      <c r="BC29" s="480">
        <v>24</v>
      </c>
      <c r="BD29" s="480">
        <v>3</v>
      </c>
      <c r="BE29" s="483">
        <v>49.090909090909093</v>
      </c>
      <c r="BF29" s="480">
        <v>134</v>
      </c>
      <c r="BG29" s="480">
        <v>113</v>
      </c>
      <c r="BH29" s="480">
        <v>21</v>
      </c>
      <c r="BI29" s="480">
        <v>71</v>
      </c>
      <c r="BJ29" s="480">
        <v>62</v>
      </c>
      <c r="BK29" s="480">
        <v>9</v>
      </c>
      <c r="BL29" s="483">
        <v>52.985074626865668</v>
      </c>
      <c r="BM29" s="480">
        <v>128</v>
      </c>
      <c r="BN29" s="480">
        <v>86</v>
      </c>
      <c r="BO29" s="480">
        <v>42</v>
      </c>
      <c r="BP29" s="480">
        <v>45</v>
      </c>
      <c r="BQ29" s="480">
        <v>30</v>
      </c>
      <c r="BR29" s="480">
        <v>15</v>
      </c>
      <c r="BS29" s="483">
        <v>35.15625</v>
      </c>
    </row>
    <row r="30" spans="1:71" ht="18.95" customHeight="1">
      <c r="A30" s="44" t="s">
        <v>306</v>
      </c>
      <c r="B30" s="480">
        <v>12</v>
      </c>
      <c r="C30" s="480">
        <v>7</v>
      </c>
      <c r="D30" s="480">
        <v>5</v>
      </c>
      <c r="E30" s="480">
        <v>4</v>
      </c>
      <c r="F30" s="480">
        <v>3</v>
      </c>
      <c r="G30" s="480">
        <v>1</v>
      </c>
      <c r="H30" s="483">
        <v>33.333333333333329</v>
      </c>
      <c r="I30" s="480">
        <v>3</v>
      </c>
      <c r="J30" s="480">
        <v>3</v>
      </c>
      <c r="K30" s="480">
        <v>0</v>
      </c>
      <c r="L30" s="480">
        <v>3</v>
      </c>
      <c r="M30" s="480">
        <v>3</v>
      </c>
      <c r="N30" s="480">
        <v>0</v>
      </c>
      <c r="O30" s="483">
        <v>100</v>
      </c>
      <c r="P30" s="480">
        <v>9</v>
      </c>
      <c r="Q30" s="480">
        <v>5</v>
      </c>
      <c r="R30" s="480">
        <v>4</v>
      </c>
      <c r="S30" s="480">
        <v>4</v>
      </c>
      <c r="T30" s="480">
        <v>3</v>
      </c>
      <c r="U30" s="480">
        <v>1</v>
      </c>
      <c r="V30" s="483">
        <v>44.444444444444443</v>
      </c>
      <c r="W30" s="480">
        <v>20</v>
      </c>
      <c r="X30" s="480">
        <v>14</v>
      </c>
      <c r="Y30" s="480">
        <v>6</v>
      </c>
      <c r="Z30" s="480">
        <v>7</v>
      </c>
      <c r="AA30" s="480">
        <v>6</v>
      </c>
      <c r="AB30" s="480">
        <v>1</v>
      </c>
      <c r="AC30" s="483">
        <v>35</v>
      </c>
      <c r="AD30" s="480">
        <v>5</v>
      </c>
      <c r="AE30" s="480">
        <v>3</v>
      </c>
      <c r="AF30" s="480">
        <v>2</v>
      </c>
      <c r="AG30" s="480">
        <v>2</v>
      </c>
      <c r="AH30" s="480">
        <v>1</v>
      </c>
      <c r="AI30" s="480">
        <v>1</v>
      </c>
      <c r="AJ30" s="483">
        <v>40</v>
      </c>
      <c r="AK30" s="480">
        <v>21</v>
      </c>
      <c r="AL30" s="480">
        <v>15</v>
      </c>
      <c r="AM30" s="480">
        <v>6</v>
      </c>
      <c r="AN30" s="480">
        <v>14</v>
      </c>
      <c r="AO30" s="480">
        <v>11</v>
      </c>
      <c r="AP30" s="480">
        <v>3</v>
      </c>
      <c r="AQ30" s="483">
        <v>66.666666666666657</v>
      </c>
      <c r="AR30" s="480">
        <v>18</v>
      </c>
      <c r="AS30" s="480">
        <v>15</v>
      </c>
      <c r="AT30" s="480">
        <v>3</v>
      </c>
      <c r="AU30" s="480">
        <v>11</v>
      </c>
      <c r="AV30" s="480">
        <v>10</v>
      </c>
      <c r="AW30" s="480">
        <v>1</v>
      </c>
      <c r="AX30" s="483">
        <v>61.111111111111114</v>
      </c>
      <c r="AY30" s="480">
        <v>20</v>
      </c>
      <c r="AZ30" s="480">
        <v>16</v>
      </c>
      <c r="BA30" s="480">
        <v>4</v>
      </c>
      <c r="BB30" s="480">
        <v>15</v>
      </c>
      <c r="BC30" s="480">
        <v>12</v>
      </c>
      <c r="BD30" s="480">
        <v>3</v>
      </c>
      <c r="BE30" s="483">
        <v>75</v>
      </c>
      <c r="BF30" s="480">
        <v>15</v>
      </c>
      <c r="BG30" s="480">
        <v>11</v>
      </c>
      <c r="BH30" s="480">
        <v>4</v>
      </c>
      <c r="BI30" s="480">
        <v>5</v>
      </c>
      <c r="BJ30" s="480">
        <v>3</v>
      </c>
      <c r="BK30" s="480">
        <v>2</v>
      </c>
      <c r="BL30" s="483">
        <v>33.333333333333329</v>
      </c>
      <c r="BM30" s="480">
        <v>3</v>
      </c>
      <c r="BN30" s="480">
        <v>2</v>
      </c>
      <c r="BO30" s="480">
        <v>1</v>
      </c>
      <c r="BP30" s="480">
        <v>1</v>
      </c>
      <c r="BQ30" s="480">
        <v>1</v>
      </c>
      <c r="BR30" s="480">
        <v>0</v>
      </c>
      <c r="BS30" s="483">
        <v>33.333333333333329</v>
      </c>
    </row>
    <row r="31" spans="1:71" ht="18.95" customHeight="1">
      <c r="A31" s="44" t="s">
        <v>130</v>
      </c>
      <c r="B31" s="480">
        <v>337</v>
      </c>
      <c r="C31" s="480">
        <v>239</v>
      </c>
      <c r="D31" s="480">
        <v>91</v>
      </c>
      <c r="E31" s="480">
        <v>146</v>
      </c>
      <c r="F31" s="480">
        <v>102</v>
      </c>
      <c r="G31" s="480">
        <v>44</v>
      </c>
      <c r="H31" s="483">
        <v>43.323442136498521</v>
      </c>
      <c r="I31" s="480">
        <v>476</v>
      </c>
      <c r="J31" s="480">
        <v>306</v>
      </c>
      <c r="K31" s="480">
        <v>166</v>
      </c>
      <c r="L31" s="480">
        <v>236</v>
      </c>
      <c r="M31" s="480">
        <v>151</v>
      </c>
      <c r="N31" s="480">
        <v>85</v>
      </c>
      <c r="O31" s="483">
        <v>49.579831932773111</v>
      </c>
      <c r="P31" s="480">
        <v>538</v>
      </c>
      <c r="Q31" s="480">
        <v>349</v>
      </c>
      <c r="R31" s="480">
        <v>188</v>
      </c>
      <c r="S31" s="480">
        <v>238</v>
      </c>
      <c r="T31" s="480">
        <v>160</v>
      </c>
      <c r="U31" s="480">
        <v>78</v>
      </c>
      <c r="V31" s="483">
        <v>44.237918215613384</v>
      </c>
      <c r="W31" s="480">
        <v>545</v>
      </c>
      <c r="X31" s="480">
        <v>363</v>
      </c>
      <c r="Y31" s="480">
        <v>181</v>
      </c>
      <c r="Z31" s="480">
        <v>238</v>
      </c>
      <c r="AA31" s="480">
        <v>145</v>
      </c>
      <c r="AB31" s="480">
        <v>93</v>
      </c>
      <c r="AC31" s="483">
        <v>43.669724770642205</v>
      </c>
      <c r="AD31" s="480">
        <v>1011</v>
      </c>
      <c r="AE31" s="480">
        <v>673</v>
      </c>
      <c r="AF31" s="480">
        <v>337</v>
      </c>
      <c r="AG31" s="480">
        <v>277</v>
      </c>
      <c r="AH31" s="480">
        <v>172</v>
      </c>
      <c r="AI31" s="480">
        <v>105</v>
      </c>
      <c r="AJ31" s="483">
        <v>27.398615232443124</v>
      </c>
      <c r="AK31" s="480">
        <v>1381</v>
      </c>
      <c r="AL31" s="480">
        <v>938</v>
      </c>
      <c r="AM31" s="480">
        <v>442</v>
      </c>
      <c r="AN31" s="480">
        <v>511</v>
      </c>
      <c r="AO31" s="480">
        <v>366</v>
      </c>
      <c r="AP31" s="480">
        <v>145</v>
      </c>
      <c r="AQ31" s="483">
        <v>37.002172338884861</v>
      </c>
      <c r="AR31" s="480">
        <v>1277</v>
      </c>
      <c r="AS31" s="480">
        <v>877</v>
      </c>
      <c r="AT31" s="480">
        <v>398</v>
      </c>
      <c r="AU31" s="480">
        <v>538</v>
      </c>
      <c r="AV31" s="480">
        <v>385</v>
      </c>
      <c r="AW31" s="480">
        <v>153</v>
      </c>
      <c r="AX31" s="483">
        <v>42.129992169146433</v>
      </c>
      <c r="AY31" s="480">
        <v>735</v>
      </c>
      <c r="AZ31" s="480">
        <v>524</v>
      </c>
      <c r="BA31" s="480">
        <v>210</v>
      </c>
      <c r="BB31" s="480">
        <v>272</v>
      </c>
      <c r="BC31" s="480">
        <v>205</v>
      </c>
      <c r="BD31" s="480">
        <v>67</v>
      </c>
      <c r="BE31" s="483">
        <v>37.006802721088434</v>
      </c>
      <c r="BF31" s="24">
        <v>1062</v>
      </c>
      <c r="BG31" s="24">
        <v>726</v>
      </c>
      <c r="BH31" s="24">
        <v>335</v>
      </c>
      <c r="BI31" s="24">
        <v>445</v>
      </c>
      <c r="BJ31" s="24">
        <v>298</v>
      </c>
      <c r="BK31" s="24">
        <v>147</v>
      </c>
      <c r="BL31" s="483">
        <v>41.902071563088512</v>
      </c>
      <c r="BM31" s="24">
        <v>998</v>
      </c>
      <c r="BN31" s="24">
        <v>641</v>
      </c>
      <c r="BO31" s="24">
        <v>357</v>
      </c>
      <c r="BP31" s="24">
        <v>328</v>
      </c>
      <c r="BQ31" s="24">
        <v>210</v>
      </c>
      <c r="BR31" s="24">
        <v>118</v>
      </c>
      <c r="BS31" s="483">
        <v>32.865731462925851</v>
      </c>
    </row>
    <row r="32" spans="1:71" ht="18.95" customHeight="1">
      <c r="A32" s="44" t="s">
        <v>134</v>
      </c>
      <c r="B32" s="480">
        <v>1103</v>
      </c>
      <c r="C32" s="480">
        <v>673</v>
      </c>
      <c r="D32" s="480">
        <v>420</v>
      </c>
      <c r="E32" s="480">
        <v>461</v>
      </c>
      <c r="F32" s="480">
        <v>284</v>
      </c>
      <c r="G32" s="480">
        <v>175</v>
      </c>
      <c r="H32" s="483">
        <v>41.795104261106076</v>
      </c>
      <c r="I32" s="480">
        <v>1309</v>
      </c>
      <c r="J32" s="480">
        <v>799</v>
      </c>
      <c r="K32" s="480">
        <v>505</v>
      </c>
      <c r="L32" s="480">
        <v>562</v>
      </c>
      <c r="M32" s="480">
        <v>365</v>
      </c>
      <c r="N32" s="480">
        <v>194</v>
      </c>
      <c r="O32" s="483">
        <v>42.933537051184111</v>
      </c>
      <c r="P32" s="480">
        <v>2404</v>
      </c>
      <c r="Q32" s="480">
        <v>1494</v>
      </c>
      <c r="R32" s="480">
        <v>882</v>
      </c>
      <c r="S32" s="480">
        <v>1199</v>
      </c>
      <c r="T32" s="480">
        <v>736</v>
      </c>
      <c r="U32" s="480">
        <v>447</v>
      </c>
      <c r="V32" s="483">
        <v>49.875207986688849</v>
      </c>
      <c r="W32" s="480">
        <v>1977</v>
      </c>
      <c r="X32" s="480">
        <v>1260</v>
      </c>
      <c r="Y32" s="480">
        <v>687</v>
      </c>
      <c r="Z32" s="480">
        <v>726</v>
      </c>
      <c r="AA32" s="480">
        <v>453</v>
      </c>
      <c r="AB32" s="480">
        <v>260</v>
      </c>
      <c r="AC32" s="483">
        <v>36.722306525037936</v>
      </c>
      <c r="AD32" s="480">
        <v>2507</v>
      </c>
      <c r="AE32" s="480">
        <v>1516</v>
      </c>
      <c r="AF32" s="480">
        <v>967</v>
      </c>
      <c r="AG32" s="480">
        <v>980</v>
      </c>
      <c r="AH32" s="480">
        <v>626</v>
      </c>
      <c r="AI32" s="480">
        <v>351</v>
      </c>
      <c r="AJ32" s="483">
        <v>39.090546469884323</v>
      </c>
      <c r="AK32" s="480">
        <v>3179</v>
      </c>
      <c r="AL32" s="480">
        <v>1993</v>
      </c>
      <c r="AM32" s="480">
        <v>1128</v>
      </c>
      <c r="AN32" s="480">
        <v>1092</v>
      </c>
      <c r="AO32" s="480">
        <v>641</v>
      </c>
      <c r="AP32" s="480">
        <v>421</v>
      </c>
      <c r="AQ32" s="483">
        <v>34.350424661843348</v>
      </c>
      <c r="AR32" s="480">
        <v>4776</v>
      </c>
      <c r="AS32" s="480">
        <v>2984</v>
      </c>
      <c r="AT32" s="480">
        <v>1722</v>
      </c>
      <c r="AU32" s="480">
        <v>1887</v>
      </c>
      <c r="AV32" s="480">
        <v>1163</v>
      </c>
      <c r="AW32" s="480">
        <v>704</v>
      </c>
      <c r="AX32" s="483">
        <v>39.510050251256281</v>
      </c>
      <c r="AY32" s="480">
        <v>3818</v>
      </c>
      <c r="AZ32" s="480">
        <v>2320</v>
      </c>
      <c r="BA32" s="480">
        <v>1453</v>
      </c>
      <c r="BB32" s="480">
        <v>1225</v>
      </c>
      <c r="BC32" s="480">
        <v>799</v>
      </c>
      <c r="BD32" s="480">
        <v>410</v>
      </c>
      <c r="BE32" s="483">
        <v>32.084861183865897</v>
      </c>
      <c r="BF32" s="24">
        <v>2951</v>
      </c>
      <c r="BG32" s="24">
        <v>1819</v>
      </c>
      <c r="BH32" s="24">
        <v>1081</v>
      </c>
      <c r="BI32" s="24">
        <v>1137</v>
      </c>
      <c r="BJ32" s="24">
        <v>720</v>
      </c>
      <c r="BK32" s="24">
        <v>395</v>
      </c>
      <c r="BL32" s="483">
        <v>38.529312097594037</v>
      </c>
      <c r="BM32" s="24">
        <v>3878</v>
      </c>
      <c r="BN32" s="24">
        <v>2256</v>
      </c>
      <c r="BO32" s="24">
        <v>1523</v>
      </c>
      <c r="BP32" s="24">
        <v>1258</v>
      </c>
      <c r="BQ32" s="24">
        <v>787</v>
      </c>
      <c r="BR32" s="24">
        <v>443</v>
      </c>
      <c r="BS32" s="483">
        <v>32.439401753481178</v>
      </c>
    </row>
    <row r="33" spans="1:71" ht="18.95" customHeight="1">
      <c r="A33" s="44" t="s">
        <v>32</v>
      </c>
      <c r="B33" s="480">
        <v>65074</v>
      </c>
      <c r="C33" s="480">
        <v>55904</v>
      </c>
      <c r="D33" s="480">
        <v>9170</v>
      </c>
      <c r="E33" s="480">
        <v>37778</v>
      </c>
      <c r="F33" s="480">
        <v>33084</v>
      </c>
      <c r="G33" s="480">
        <v>4694</v>
      </c>
      <c r="H33" s="483">
        <v>58.053907858745426</v>
      </c>
      <c r="I33" s="480">
        <v>73392</v>
      </c>
      <c r="J33" s="480">
        <v>63474</v>
      </c>
      <c r="K33" s="480">
        <v>9918</v>
      </c>
      <c r="L33" s="480">
        <v>42365</v>
      </c>
      <c r="M33" s="480">
        <v>37216</v>
      </c>
      <c r="N33" s="480">
        <v>5149</v>
      </c>
      <c r="O33" s="483">
        <v>57.724275125354261</v>
      </c>
      <c r="P33" s="480">
        <v>89858</v>
      </c>
      <c r="Q33" s="480">
        <v>77999</v>
      </c>
      <c r="R33" s="480">
        <v>11858</v>
      </c>
      <c r="S33" s="480">
        <v>50176</v>
      </c>
      <c r="T33" s="480">
        <v>44058</v>
      </c>
      <c r="U33" s="480">
        <v>6118</v>
      </c>
      <c r="V33" s="483">
        <v>55.839212980480312</v>
      </c>
      <c r="W33" s="480">
        <v>96685</v>
      </c>
      <c r="X33" s="480">
        <v>83704</v>
      </c>
      <c r="Y33" s="480">
        <v>12981</v>
      </c>
      <c r="Z33" s="480">
        <v>51017</v>
      </c>
      <c r="AA33" s="480">
        <v>44775</v>
      </c>
      <c r="AB33" s="480">
        <v>6242</v>
      </c>
      <c r="AC33" s="483">
        <v>52.76619951388529</v>
      </c>
      <c r="AD33" s="480">
        <v>95888</v>
      </c>
      <c r="AE33" s="480">
        <v>82753</v>
      </c>
      <c r="AF33" s="480">
        <v>13135</v>
      </c>
      <c r="AG33" s="480">
        <v>53355</v>
      </c>
      <c r="AH33" s="480">
        <v>46622</v>
      </c>
      <c r="AI33" s="480">
        <v>6733</v>
      </c>
      <c r="AJ33" s="483">
        <v>55.643041882195895</v>
      </c>
      <c r="AK33" s="480">
        <v>83474</v>
      </c>
      <c r="AL33" s="480">
        <v>71832</v>
      </c>
      <c r="AM33" s="480">
        <v>11642</v>
      </c>
      <c r="AN33" s="480">
        <v>48214</v>
      </c>
      <c r="AO33" s="480">
        <v>41886</v>
      </c>
      <c r="AP33" s="480">
        <v>6328</v>
      </c>
      <c r="AQ33" s="483">
        <v>57.759302297721447</v>
      </c>
      <c r="AR33" s="480">
        <v>69755</v>
      </c>
      <c r="AS33" s="480">
        <v>60127</v>
      </c>
      <c r="AT33" s="480">
        <v>9628</v>
      </c>
      <c r="AU33" s="480">
        <v>36784</v>
      </c>
      <c r="AV33" s="480">
        <v>32074</v>
      </c>
      <c r="AW33" s="480">
        <v>4710</v>
      </c>
      <c r="AX33" s="483">
        <v>52.733137409504693</v>
      </c>
      <c r="AY33" s="480">
        <v>80676</v>
      </c>
      <c r="AZ33" s="480">
        <v>70129</v>
      </c>
      <c r="BA33" s="480">
        <v>10547</v>
      </c>
      <c r="BB33" s="480">
        <v>16732</v>
      </c>
      <c r="BC33" s="480">
        <v>14796</v>
      </c>
      <c r="BD33" s="480">
        <v>1936</v>
      </c>
      <c r="BE33" s="483">
        <v>20.739749119936537</v>
      </c>
      <c r="BF33" s="24">
        <v>102839</v>
      </c>
      <c r="BG33" s="24">
        <v>88630</v>
      </c>
      <c r="BH33" s="24">
        <v>14209</v>
      </c>
      <c r="BI33" s="24">
        <v>21164</v>
      </c>
      <c r="BJ33" s="24">
        <v>18705</v>
      </c>
      <c r="BK33" s="24">
        <v>2459</v>
      </c>
      <c r="BL33" s="483">
        <v>20.579741148785967</v>
      </c>
      <c r="BM33" s="24">
        <v>88468</v>
      </c>
      <c r="BN33" s="24">
        <v>76021</v>
      </c>
      <c r="BO33" s="24">
        <v>12447</v>
      </c>
      <c r="BP33" s="24">
        <v>26319</v>
      </c>
      <c r="BQ33" s="24">
        <v>23067</v>
      </c>
      <c r="BR33" s="24">
        <v>3252</v>
      </c>
      <c r="BS33" s="483">
        <v>29.749740018989918</v>
      </c>
    </row>
    <row r="34" spans="1:71" ht="18.95" customHeight="1">
      <c r="A34" s="44" t="s">
        <v>303</v>
      </c>
      <c r="B34" s="480">
        <v>123</v>
      </c>
      <c r="C34" s="480">
        <v>107</v>
      </c>
      <c r="D34" s="480">
        <v>16</v>
      </c>
      <c r="E34" s="480">
        <v>82</v>
      </c>
      <c r="F34" s="480">
        <v>71</v>
      </c>
      <c r="G34" s="480">
        <v>11</v>
      </c>
      <c r="H34" s="483">
        <v>66.666666666666657</v>
      </c>
      <c r="I34" s="480">
        <v>71</v>
      </c>
      <c r="J34" s="480">
        <v>60</v>
      </c>
      <c r="K34" s="480">
        <v>11</v>
      </c>
      <c r="L34" s="480">
        <v>44</v>
      </c>
      <c r="M34" s="480">
        <v>37</v>
      </c>
      <c r="N34" s="480">
        <v>7</v>
      </c>
      <c r="O34" s="483">
        <v>61.971830985915489</v>
      </c>
      <c r="P34" s="480">
        <v>54</v>
      </c>
      <c r="Q34" s="480">
        <v>42</v>
      </c>
      <c r="R34" s="480">
        <v>10</v>
      </c>
      <c r="S34" s="480">
        <v>28</v>
      </c>
      <c r="T34" s="480">
        <v>24</v>
      </c>
      <c r="U34" s="480">
        <v>4</v>
      </c>
      <c r="V34" s="483">
        <v>51.851851851851848</v>
      </c>
      <c r="W34" s="480">
        <v>29</v>
      </c>
      <c r="X34" s="480">
        <v>21</v>
      </c>
      <c r="Y34" s="480">
        <v>8</v>
      </c>
      <c r="Z34" s="480">
        <v>16</v>
      </c>
      <c r="AA34" s="480">
        <v>12</v>
      </c>
      <c r="AB34" s="480">
        <v>4</v>
      </c>
      <c r="AC34" s="483">
        <v>55.172413793103445</v>
      </c>
      <c r="AD34" s="480">
        <v>31</v>
      </c>
      <c r="AE34" s="480">
        <v>22</v>
      </c>
      <c r="AF34" s="480">
        <v>8</v>
      </c>
      <c r="AG34" s="480">
        <v>16</v>
      </c>
      <c r="AH34" s="480">
        <v>12</v>
      </c>
      <c r="AI34" s="480">
        <v>4</v>
      </c>
      <c r="AJ34" s="483">
        <v>51.612903225806448</v>
      </c>
      <c r="AK34" s="480">
        <v>30</v>
      </c>
      <c r="AL34" s="480">
        <v>24</v>
      </c>
      <c r="AM34" s="480">
        <v>6</v>
      </c>
      <c r="AN34" s="480">
        <v>19</v>
      </c>
      <c r="AO34" s="480">
        <v>16</v>
      </c>
      <c r="AP34" s="480">
        <v>3</v>
      </c>
      <c r="AQ34" s="483">
        <v>63.333333333333329</v>
      </c>
      <c r="AR34" s="480">
        <v>24</v>
      </c>
      <c r="AS34" s="480">
        <v>21</v>
      </c>
      <c r="AT34" s="480">
        <v>3</v>
      </c>
      <c r="AU34" s="480">
        <v>16</v>
      </c>
      <c r="AV34" s="480">
        <v>14</v>
      </c>
      <c r="AW34" s="480">
        <v>2</v>
      </c>
      <c r="AX34" s="483">
        <v>66.666666666666657</v>
      </c>
      <c r="AY34" s="480">
        <v>19</v>
      </c>
      <c r="AZ34" s="480">
        <v>13</v>
      </c>
      <c r="BA34" s="480">
        <v>6</v>
      </c>
      <c r="BB34" s="480">
        <v>8</v>
      </c>
      <c r="BC34" s="480">
        <v>6</v>
      </c>
      <c r="BD34" s="480">
        <v>2</v>
      </c>
      <c r="BE34" s="483">
        <v>42.105263157894733</v>
      </c>
      <c r="BF34" s="24">
        <v>24</v>
      </c>
      <c r="BG34" s="24">
        <v>21</v>
      </c>
      <c r="BH34" s="24">
        <v>3</v>
      </c>
      <c r="BI34" s="24">
        <v>17</v>
      </c>
      <c r="BJ34" s="24">
        <v>16</v>
      </c>
      <c r="BK34" s="24">
        <v>1</v>
      </c>
      <c r="BL34" s="483">
        <v>70.833333333333343</v>
      </c>
      <c r="BM34" s="24">
        <v>17</v>
      </c>
      <c r="BN34" s="24">
        <v>16</v>
      </c>
      <c r="BO34" s="24">
        <v>1</v>
      </c>
      <c r="BP34" s="24">
        <v>5</v>
      </c>
      <c r="BQ34" s="24">
        <v>5</v>
      </c>
      <c r="BR34" s="24">
        <v>0</v>
      </c>
      <c r="BS34" s="483">
        <v>29.411764705882355</v>
      </c>
    </row>
    <row r="35" spans="1:71" ht="18.95" customHeight="1">
      <c r="A35" s="44" t="s">
        <v>132</v>
      </c>
      <c r="B35" s="480">
        <v>860</v>
      </c>
      <c r="C35" s="480">
        <v>534</v>
      </c>
      <c r="D35" s="480">
        <v>324</v>
      </c>
      <c r="E35" s="480">
        <v>395</v>
      </c>
      <c r="F35" s="480">
        <v>270</v>
      </c>
      <c r="G35" s="480">
        <v>125</v>
      </c>
      <c r="H35" s="483">
        <v>45.930232558139537</v>
      </c>
      <c r="I35" s="480">
        <v>954</v>
      </c>
      <c r="J35" s="480">
        <v>651</v>
      </c>
      <c r="K35" s="480">
        <v>299</v>
      </c>
      <c r="L35" s="480">
        <v>526</v>
      </c>
      <c r="M35" s="480">
        <v>369</v>
      </c>
      <c r="N35" s="480">
        <v>157</v>
      </c>
      <c r="O35" s="483">
        <v>55.136268343815509</v>
      </c>
      <c r="P35" s="480">
        <v>967</v>
      </c>
      <c r="Q35" s="480">
        <v>698</v>
      </c>
      <c r="R35" s="480">
        <v>268</v>
      </c>
      <c r="S35" s="480">
        <v>391</v>
      </c>
      <c r="T35" s="480">
        <v>286</v>
      </c>
      <c r="U35" s="480">
        <v>105</v>
      </c>
      <c r="V35" s="483">
        <v>40.434332988624611</v>
      </c>
      <c r="W35" s="480">
        <v>877</v>
      </c>
      <c r="X35" s="480">
        <v>621</v>
      </c>
      <c r="Y35" s="480">
        <v>252</v>
      </c>
      <c r="Z35" s="480">
        <v>338</v>
      </c>
      <c r="AA35" s="480">
        <v>222</v>
      </c>
      <c r="AB35" s="480">
        <v>116</v>
      </c>
      <c r="AC35" s="483">
        <v>38.54047890535918</v>
      </c>
      <c r="AD35" s="480">
        <v>917</v>
      </c>
      <c r="AE35" s="480">
        <v>655</v>
      </c>
      <c r="AF35" s="480">
        <v>261</v>
      </c>
      <c r="AG35" s="480">
        <v>369</v>
      </c>
      <c r="AH35" s="480">
        <v>286</v>
      </c>
      <c r="AI35" s="480">
        <v>83</v>
      </c>
      <c r="AJ35" s="483">
        <v>40.239912758996724</v>
      </c>
      <c r="AK35" s="480">
        <v>666</v>
      </c>
      <c r="AL35" s="480">
        <v>484</v>
      </c>
      <c r="AM35" s="480">
        <v>178</v>
      </c>
      <c r="AN35" s="480">
        <v>284</v>
      </c>
      <c r="AO35" s="480">
        <v>210</v>
      </c>
      <c r="AP35" s="480">
        <v>74</v>
      </c>
      <c r="AQ35" s="483">
        <v>42.642642642642642</v>
      </c>
      <c r="AR35" s="480">
        <v>915</v>
      </c>
      <c r="AS35" s="480">
        <v>646</v>
      </c>
      <c r="AT35" s="480">
        <v>263</v>
      </c>
      <c r="AU35" s="480">
        <v>338</v>
      </c>
      <c r="AV35" s="480">
        <v>252</v>
      </c>
      <c r="AW35" s="480">
        <v>86</v>
      </c>
      <c r="AX35" s="483">
        <v>36.939890710382514</v>
      </c>
      <c r="AY35" s="480">
        <v>781</v>
      </c>
      <c r="AZ35" s="480">
        <v>580</v>
      </c>
      <c r="BA35" s="480">
        <v>201</v>
      </c>
      <c r="BB35" s="480">
        <v>260</v>
      </c>
      <c r="BC35" s="480">
        <v>171</v>
      </c>
      <c r="BD35" s="480">
        <v>89</v>
      </c>
      <c r="BE35" s="483">
        <v>33.29065300896287</v>
      </c>
      <c r="BF35" s="480">
        <v>1105</v>
      </c>
      <c r="BG35" s="480">
        <v>755</v>
      </c>
      <c r="BH35" s="480">
        <v>350</v>
      </c>
      <c r="BI35" s="480">
        <v>438</v>
      </c>
      <c r="BJ35" s="480">
        <v>290</v>
      </c>
      <c r="BK35" s="480">
        <v>148</v>
      </c>
      <c r="BL35" s="483">
        <v>39.638009049773757</v>
      </c>
      <c r="BM35" s="480">
        <v>1328</v>
      </c>
      <c r="BN35" s="480">
        <v>945</v>
      </c>
      <c r="BO35" s="480">
        <v>383</v>
      </c>
      <c r="BP35" s="480">
        <v>389</v>
      </c>
      <c r="BQ35" s="480">
        <v>273</v>
      </c>
      <c r="BR35" s="480">
        <v>116</v>
      </c>
      <c r="BS35" s="483">
        <v>29.292168674698793</v>
      </c>
    </row>
    <row r="36" spans="1:71" ht="18.95" customHeight="1">
      <c r="A36" s="44" t="s">
        <v>138</v>
      </c>
      <c r="B36" s="480">
        <v>1540</v>
      </c>
      <c r="C36" s="480">
        <v>1013</v>
      </c>
      <c r="D36" s="480">
        <v>526</v>
      </c>
      <c r="E36" s="480">
        <v>510</v>
      </c>
      <c r="F36" s="480">
        <v>441</v>
      </c>
      <c r="G36" s="480">
        <v>69</v>
      </c>
      <c r="H36" s="483">
        <v>33.116883116883116</v>
      </c>
      <c r="I36" s="480">
        <v>1643</v>
      </c>
      <c r="J36" s="480">
        <v>971</v>
      </c>
      <c r="K36" s="480">
        <v>668</v>
      </c>
      <c r="L36" s="480">
        <v>406</v>
      </c>
      <c r="M36" s="480">
        <v>288</v>
      </c>
      <c r="N36" s="480">
        <v>118</v>
      </c>
      <c r="O36" s="483">
        <v>24.710894704808279</v>
      </c>
      <c r="P36" s="480">
        <v>1466</v>
      </c>
      <c r="Q36" s="480">
        <v>857</v>
      </c>
      <c r="R36" s="480">
        <v>604</v>
      </c>
      <c r="S36" s="480">
        <v>294</v>
      </c>
      <c r="T36" s="480">
        <v>229</v>
      </c>
      <c r="U36" s="480">
        <v>64</v>
      </c>
      <c r="V36" s="483">
        <v>20.054570259208731</v>
      </c>
      <c r="W36" s="480">
        <v>1167</v>
      </c>
      <c r="X36" s="480">
        <v>705</v>
      </c>
      <c r="Y36" s="480">
        <v>456</v>
      </c>
      <c r="Z36" s="480">
        <v>305</v>
      </c>
      <c r="AA36" s="480">
        <v>225</v>
      </c>
      <c r="AB36" s="480">
        <v>78</v>
      </c>
      <c r="AC36" s="483">
        <v>26.135389888603257</v>
      </c>
      <c r="AD36" s="480">
        <v>918</v>
      </c>
      <c r="AE36" s="480">
        <v>607</v>
      </c>
      <c r="AF36" s="480">
        <v>308</v>
      </c>
      <c r="AG36" s="480">
        <v>242</v>
      </c>
      <c r="AH36" s="480">
        <v>196</v>
      </c>
      <c r="AI36" s="480">
        <v>46</v>
      </c>
      <c r="AJ36" s="483">
        <v>26.361655773420477</v>
      </c>
      <c r="AK36" s="480">
        <v>456</v>
      </c>
      <c r="AL36" s="480">
        <v>284</v>
      </c>
      <c r="AM36" s="480">
        <v>168</v>
      </c>
      <c r="AN36" s="480">
        <v>102</v>
      </c>
      <c r="AO36" s="480">
        <v>75</v>
      </c>
      <c r="AP36" s="480">
        <v>26</v>
      </c>
      <c r="AQ36" s="483">
        <v>22.368421052631579</v>
      </c>
      <c r="AR36" s="480">
        <v>381</v>
      </c>
      <c r="AS36" s="480">
        <v>227</v>
      </c>
      <c r="AT36" s="480">
        <v>150</v>
      </c>
      <c r="AU36" s="480">
        <v>120</v>
      </c>
      <c r="AV36" s="480">
        <v>67</v>
      </c>
      <c r="AW36" s="480">
        <v>53</v>
      </c>
      <c r="AX36" s="483">
        <v>31.496062992125985</v>
      </c>
      <c r="AY36" s="480">
        <v>443</v>
      </c>
      <c r="AZ36" s="480">
        <v>249</v>
      </c>
      <c r="BA36" s="480">
        <v>193</v>
      </c>
      <c r="BB36" s="480">
        <v>113</v>
      </c>
      <c r="BC36" s="480">
        <v>82</v>
      </c>
      <c r="BD36" s="480">
        <v>31</v>
      </c>
      <c r="BE36" s="483">
        <v>25.507900677200901</v>
      </c>
      <c r="BF36" s="480">
        <v>504</v>
      </c>
      <c r="BG36" s="480">
        <v>344</v>
      </c>
      <c r="BH36" s="480">
        <v>157</v>
      </c>
      <c r="BI36" s="480">
        <v>117</v>
      </c>
      <c r="BJ36" s="480">
        <v>102</v>
      </c>
      <c r="BK36" s="480">
        <v>15</v>
      </c>
      <c r="BL36" s="483">
        <v>23.214285714285715</v>
      </c>
      <c r="BM36" s="480">
        <v>538</v>
      </c>
      <c r="BN36" s="480">
        <v>336</v>
      </c>
      <c r="BO36" s="480">
        <v>196</v>
      </c>
      <c r="BP36" s="480">
        <v>157</v>
      </c>
      <c r="BQ36" s="480">
        <v>118</v>
      </c>
      <c r="BR36" s="480">
        <v>38</v>
      </c>
      <c r="BS36" s="483">
        <v>29.182156133828997</v>
      </c>
    </row>
    <row r="37" spans="1:71" ht="18.95" customHeight="1">
      <c r="A37" s="44" t="s">
        <v>147</v>
      </c>
      <c r="B37" s="480">
        <v>44</v>
      </c>
      <c r="C37" s="480">
        <v>29</v>
      </c>
      <c r="D37" s="480">
        <v>15</v>
      </c>
      <c r="E37" s="480">
        <v>7</v>
      </c>
      <c r="F37" s="480">
        <v>5</v>
      </c>
      <c r="G37" s="480">
        <v>2</v>
      </c>
      <c r="H37" s="483">
        <v>15.909090909090908</v>
      </c>
      <c r="I37" s="480">
        <v>56</v>
      </c>
      <c r="J37" s="480">
        <v>35</v>
      </c>
      <c r="K37" s="480">
        <v>20</v>
      </c>
      <c r="L37" s="480">
        <v>9</v>
      </c>
      <c r="M37" s="480">
        <v>8</v>
      </c>
      <c r="N37" s="480">
        <v>1</v>
      </c>
      <c r="O37" s="483">
        <v>16.071428571428573</v>
      </c>
      <c r="P37" s="480">
        <v>40</v>
      </c>
      <c r="Q37" s="480">
        <v>26</v>
      </c>
      <c r="R37" s="480">
        <v>10</v>
      </c>
      <c r="S37" s="480">
        <v>2</v>
      </c>
      <c r="T37" s="480">
        <v>1</v>
      </c>
      <c r="U37" s="480">
        <v>0</v>
      </c>
      <c r="V37" s="483">
        <v>5</v>
      </c>
      <c r="W37" s="480">
        <v>12</v>
      </c>
      <c r="X37" s="480">
        <v>10</v>
      </c>
      <c r="Y37" s="480">
        <v>2</v>
      </c>
      <c r="Z37" s="480">
        <v>1</v>
      </c>
      <c r="AA37" s="480">
        <v>1</v>
      </c>
      <c r="AB37" s="480">
        <v>0</v>
      </c>
      <c r="AC37" s="483">
        <v>8.3333333333333321</v>
      </c>
      <c r="AD37" s="480">
        <v>58</v>
      </c>
      <c r="AE37" s="480">
        <v>32</v>
      </c>
      <c r="AF37" s="480">
        <v>26</v>
      </c>
      <c r="AG37" s="480">
        <v>6</v>
      </c>
      <c r="AH37" s="480">
        <v>2</v>
      </c>
      <c r="AI37" s="480">
        <v>4</v>
      </c>
      <c r="AJ37" s="483">
        <v>10.344827586206897</v>
      </c>
      <c r="AK37" s="480">
        <v>26</v>
      </c>
      <c r="AL37" s="480">
        <v>14</v>
      </c>
      <c r="AM37" s="480">
        <v>12</v>
      </c>
      <c r="AN37" s="480">
        <v>3</v>
      </c>
      <c r="AO37" s="480">
        <v>2</v>
      </c>
      <c r="AP37" s="480">
        <v>1</v>
      </c>
      <c r="AQ37" s="483">
        <v>11.538461538461538</v>
      </c>
      <c r="AR37" s="480">
        <v>53</v>
      </c>
      <c r="AS37" s="480">
        <v>35</v>
      </c>
      <c r="AT37" s="480">
        <v>17</v>
      </c>
      <c r="AU37" s="480">
        <v>37</v>
      </c>
      <c r="AV37" s="480">
        <v>28</v>
      </c>
      <c r="AW37" s="480">
        <v>8</v>
      </c>
      <c r="AX37" s="483">
        <v>69.811320754716974</v>
      </c>
      <c r="AY37" s="480">
        <v>35</v>
      </c>
      <c r="AZ37" s="480">
        <v>29</v>
      </c>
      <c r="BA37" s="480">
        <v>6</v>
      </c>
      <c r="BB37" s="480">
        <v>5</v>
      </c>
      <c r="BC37" s="480">
        <v>4</v>
      </c>
      <c r="BD37" s="480">
        <v>1</v>
      </c>
      <c r="BE37" s="483">
        <v>14.285714285714285</v>
      </c>
      <c r="BF37" s="24">
        <v>23</v>
      </c>
      <c r="BG37" s="24">
        <v>15</v>
      </c>
      <c r="BH37" s="24">
        <v>7</v>
      </c>
      <c r="BI37" s="24">
        <v>10</v>
      </c>
      <c r="BJ37" s="24">
        <v>7</v>
      </c>
      <c r="BK37" s="24">
        <v>3</v>
      </c>
      <c r="BL37" s="483">
        <v>43.478260869565219</v>
      </c>
      <c r="BM37" s="24">
        <v>14</v>
      </c>
      <c r="BN37" s="24">
        <v>7</v>
      </c>
      <c r="BO37" s="24">
        <v>6</v>
      </c>
      <c r="BP37" s="24">
        <v>4</v>
      </c>
      <c r="BQ37" s="24">
        <v>2</v>
      </c>
      <c r="BR37" s="24">
        <v>2</v>
      </c>
      <c r="BS37" s="483">
        <v>28.571428571428569</v>
      </c>
    </row>
    <row r="38" spans="1:71" ht="18.95" customHeight="1">
      <c r="A38" s="44" t="s">
        <v>168</v>
      </c>
      <c r="B38" s="480">
        <v>50</v>
      </c>
      <c r="C38" s="480">
        <v>39</v>
      </c>
      <c r="D38" s="480">
        <v>11</v>
      </c>
      <c r="E38" s="480">
        <v>14</v>
      </c>
      <c r="F38" s="480">
        <v>11</v>
      </c>
      <c r="G38" s="480">
        <v>3</v>
      </c>
      <c r="H38" s="483">
        <v>28.000000000000004</v>
      </c>
      <c r="I38" s="480">
        <v>59</v>
      </c>
      <c r="J38" s="480">
        <v>40</v>
      </c>
      <c r="K38" s="480">
        <v>19</v>
      </c>
      <c r="L38" s="480">
        <v>12</v>
      </c>
      <c r="M38" s="480">
        <v>8</v>
      </c>
      <c r="N38" s="480">
        <v>4</v>
      </c>
      <c r="O38" s="483">
        <v>20.33898305084746</v>
      </c>
      <c r="P38" s="480">
        <v>39</v>
      </c>
      <c r="Q38" s="480">
        <v>32</v>
      </c>
      <c r="R38" s="480">
        <v>7</v>
      </c>
      <c r="S38" s="480">
        <v>9</v>
      </c>
      <c r="T38" s="480">
        <v>7</v>
      </c>
      <c r="U38" s="480">
        <v>2</v>
      </c>
      <c r="V38" s="483">
        <v>23.076923076923077</v>
      </c>
      <c r="W38" s="480">
        <v>43</v>
      </c>
      <c r="X38" s="480">
        <v>28</v>
      </c>
      <c r="Y38" s="480">
        <v>15</v>
      </c>
      <c r="Z38" s="480">
        <v>3</v>
      </c>
      <c r="AA38" s="480">
        <v>2</v>
      </c>
      <c r="AB38" s="480">
        <v>1</v>
      </c>
      <c r="AC38" s="483">
        <v>6.9767441860465116</v>
      </c>
      <c r="AD38" s="480">
        <v>41</v>
      </c>
      <c r="AE38" s="480">
        <v>31</v>
      </c>
      <c r="AF38" s="480">
        <v>10</v>
      </c>
      <c r="AG38" s="480">
        <v>10</v>
      </c>
      <c r="AH38" s="480">
        <v>7</v>
      </c>
      <c r="AI38" s="480">
        <v>3</v>
      </c>
      <c r="AJ38" s="483">
        <v>24.390243902439025</v>
      </c>
      <c r="AK38" s="480">
        <v>50</v>
      </c>
      <c r="AL38" s="480">
        <v>41</v>
      </c>
      <c r="AM38" s="480">
        <v>9</v>
      </c>
      <c r="AN38" s="480">
        <v>14</v>
      </c>
      <c r="AO38" s="480">
        <v>12</v>
      </c>
      <c r="AP38" s="480">
        <v>2</v>
      </c>
      <c r="AQ38" s="483">
        <v>28.000000000000004</v>
      </c>
      <c r="AR38" s="480">
        <v>41</v>
      </c>
      <c r="AS38" s="480">
        <v>33</v>
      </c>
      <c r="AT38" s="480">
        <v>8</v>
      </c>
      <c r="AU38" s="480">
        <v>12</v>
      </c>
      <c r="AV38" s="480">
        <v>11</v>
      </c>
      <c r="AW38" s="480">
        <v>1</v>
      </c>
      <c r="AX38" s="483">
        <v>29.268292682926827</v>
      </c>
      <c r="AY38" s="480">
        <v>34</v>
      </c>
      <c r="AZ38" s="480">
        <v>30</v>
      </c>
      <c r="BA38" s="480">
        <v>4</v>
      </c>
      <c r="BB38" s="480">
        <v>9</v>
      </c>
      <c r="BC38" s="480">
        <v>8</v>
      </c>
      <c r="BD38" s="480">
        <v>1</v>
      </c>
      <c r="BE38" s="483">
        <v>26.47058823529412</v>
      </c>
      <c r="BF38" s="24">
        <v>50</v>
      </c>
      <c r="BG38" s="24">
        <v>39</v>
      </c>
      <c r="BH38" s="24">
        <v>11</v>
      </c>
      <c r="BI38" s="24">
        <v>17</v>
      </c>
      <c r="BJ38" s="24">
        <v>16</v>
      </c>
      <c r="BK38" s="24">
        <v>1</v>
      </c>
      <c r="BL38" s="483">
        <v>34</v>
      </c>
      <c r="BM38" s="24">
        <v>62</v>
      </c>
      <c r="BN38" s="24">
        <v>47</v>
      </c>
      <c r="BO38" s="24">
        <v>15</v>
      </c>
      <c r="BP38" s="24">
        <v>16</v>
      </c>
      <c r="BQ38" s="24">
        <v>14</v>
      </c>
      <c r="BR38" s="24">
        <v>2</v>
      </c>
      <c r="BS38" s="483">
        <v>25.806451612903224</v>
      </c>
    </row>
    <row r="39" spans="1:71" ht="18.95" customHeight="1">
      <c r="A39" s="44" t="s">
        <v>137</v>
      </c>
      <c r="B39" s="480">
        <v>2156</v>
      </c>
      <c r="C39" s="480">
        <v>1487</v>
      </c>
      <c r="D39" s="480">
        <v>541</v>
      </c>
      <c r="E39" s="480">
        <v>1072</v>
      </c>
      <c r="F39" s="480">
        <v>835</v>
      </c>
      <c r="G39" s="480">
        <v>193</v>
      </c>
      <c r="H39" s="483">
        <v>49.721706864564005</v>
      </c>
      <c r="I39" s="480">
        <v>2233</v>
      </c>
      <c r="J39" s="480">
        <v>1555</v>
      </c>
      <c r="K39" s="480">
        <v>565</v>
      </c>
      <c r="L39" s="480">
        <v>1108</v>
      </c>
      <c r="M39" s="480">
        <v>884</v>
      </c>
      <c r="N39" s="480">
        <v>190</v>
      </c>
      <c r="O39" s="483">
        <v>49.619346171070312</v>
      </c>
      <c r="P39" s="480">
        <v>2387</v>
      </c>
      <c r="Q39" s="480">
        <v>1742</v>
      </c>
      <c r="R39" s="480">
        <v>538</v>
      </c>
      <c r="S39" s="480">
        <v>994</v>
      </c>
      <c r="T39" s="480">
        <v>838</v>
      </c>
      <c r="U39" s="480">
        <v>122</v>
      </c>
      <c r="V39" s="483">
        <v>41.642228739002931</v>
      </c>
      <c r="W39" s="480">
        <v>2821</v>
      </c>
      <c r="X39" s="480">
        <v>2070</v>
      </c>
      <c r="Y39" s="480">
        <v>654</v>
      </c>
      <c r="Z39" s="480">
        <v>1243</v>
      </c>
      <c r="AA39" s="480">
        <v>1053</v>
      </c>
      <c r="AB39" s="480">
        <v>160</v>
      </c>
      <c r="AC39" s="483">
        <v>44.062389223679546</v>
      </c>
      <c r="AD39" s="480">
        <v>2523</v>
      </c>
      <c r="AE39" s="480">
        <v>1814</v>
      </c>
      <c r="AF39" s="480">
        <v>599</v>
      </c>
      <c r="AG39" s="480">
        <v>1078</v>
      </c>
      <c r="AH39" s="480">
        <v>921</v>
      </c>
      <c r="AI39" s="480">
        <v>138</v>
      </c>
      <c r="AJ39" s="483">
        <v>42.726912405866031</v>
      </c>
      <c r="AK39" s="480">
        <v>2116</v>
      </c>
      <c r="AL39" s="480">
        <v>1508</v>
      </c>
      <c r="AM39" s="480">
        <v>529</v>
      </c>
      <c r="AN39" s="480">
        <v>923</v>
      </c>
      <c r="AO39" s="480">
        <v>786</v>
      </c>
      <c r="AP39" s="480">
        <v>129</v>
      </c>
      <c r="AQ39" s="483">
        <v>43.620037807183365</v>
      </c>
      <c r="AR39" s="480">
        <v>3166</v>
      </c>
      <c r="AS39" s="480">
        <v>2384</v>
      </c>
      <c r="AT39" s="480">
        <v>705</v>
      </c>
      <c r="AU39" s="480">
        <v>998</v>
      </c>
      <c r="AV39" s="480">
        <v>854</v>
      </c>
      <c r="AW39" s="480">
        <v>131</v>
      </c>
      <c r="AX39" s="483">
        <v>31.522425773847125</v>
      </c>
      <c r="AY39" s="480">
        <v>3634</v>
      </c>
      <c r="AZ39" s="480">
        <v>2697</v>
      </c>
      <c r="BA39" s="480">
        <v>848</v>
      </c>
      <c r="BB39" s="480">
        <v>948</v>
      </c>
      <c r="BC39" s="480">
        <v>752</v>
      </c>
      <c r="BD39" s="480">
        <v>184</v>
      </c>
      <c r="BE39" s="483">
        <v>26.086956521739129</v>
      </c>
      <c r="BF39" s="24">
        <v>4215</v>
      </c>
      <c r="BG39" s="24">
        <v>3089</v>
      </c>
      <c r="BH39" s="24">
        <v>1069</v>
      </c>
      <c r="BI39" s="24">
        <v>785</v>
      </c>
      <c r="BJ39" s="24">
        <v>626</v>
      </c>
      <c r="BK39" s="24">
        <v>152</v>
      </c>
      <c r="BL39" s="483">
        <v>18.623962040332149</v>
      </c>
      <c r="BM39" s="24">
        <v>2248</v>
      </c>
      <c r="BN39" s="24">
        <v>1566</v>
      </c>
      <c r="BO39" s="24">
        <v>644</v>
      </c>
      <c r="BP39" s="24">
        <v>558</v>
      </c>
      <c r="BQ39" s="24">
        <v>452</v>
      </c>
      <c r="BR39" s="24">
        <v>100</v>
      </c>
      <c r="BS39" s="483">
        <v>24.822064056939503</v>
      </c>
    </row>
    <row r="40" spans="1:71" ht="18.95" customHeight="1">
      <c r="A40" s="44" t="s">
        <v>131</v>
      </c>
      <c r="B40" s="480">
        <v>270</v>
      </c>
      <c r="C40" s="480">
        <v>171</v>
      </c>
      <c r="D40" s="480">
        <v>79</v>
      </c>
      <c r="E40" s="480">
        <v>120</v>
      </c>
      <c r="F40" s="480">
        <v>79</v>
      </c>
      <c r="G40" s="480">
        <v>29</v>
      </c>
      <c r="H40" s="483">
        <v>44.444444444444443</v>
      </c>
      <c r="I40" s="480">
        <v>272</v>
      </c>
      <c r="J40" s="480">
        <v>173</v>
      </c>
      <c r="K40" s="480">
        <v>71</v>
      </c>
      <c r="L40" s="480">
        <v>112</v>
      </c>
      <c r="M40" s="480">
        <v>74</v>
      </c>
      <c r="N40" s="480">
        <v>24</v>
      </c>
      <c r="O40" s="483">
        <v>41.17647058823529</v>
      </c>
      <c r="P40" s="480">
        <v>272</v>
      </c>
      <c r="Q40" s="480">
        <v>187</v>
      </c>
      <c r="R40" s="480">
        <v>52</v>
      </c>
      <c r="S40" s="480">
        <v>126</v>
      </c>
      <c r="T40" s="480">
        <v>90</v>
      </c>
      <c r="U40" s="480">
        <v>20</v>
      </c>
      <c r="V40" s="483">
        <v>46.32352941176471</v>
      </c>
      <c r="W40" s="480">
        <v>310</v>
      </c>
      <c r="X40" s="480">
        <v>193</v>
      </c>
      <c r="Y40" s="480">
        <v>73</v>
      </c>
      <c r="Z40" s="480">
        <v>145</v>
      </c>
      <c r="AA40" s="480">
        <v>98</v>
      </c>
      <c r="AB40" s="480">
        <v>29</v>
      </c>
      <c r="AC40" s="483">
        <v>46.774193548387096</v>
      </c>
      <c r="AD40" s="480">
        <v>342</v>
      </c>
      <c r="AE40" s="480">
        <v>215</v>
      </c>
      <c r="AF40" s="480">
        <v>89</v>
      </c>
      <c r="AG40" s="480">
        <v>149</v>
      </c>
      <c r="AH40" s="480">
        <v>111</v>
      </c>
      <c r="AI40" s="480">
        <v>25</v>
      </c>
      <c r="AJ40" s="483">
        <v>43.567251461988306</v>
      </c>
      <c r="AK40" s="480">
        <v>485</v>
      </c>
      <c r="AL40" s="480">
        <v>290</v>
      </c>
      <c r="AM40" s="480">
        <v>139</v>
      </c>
      <c r="AN40" s="480">
        <v>217</v>
      </c>
      <c r="AO40" s="480">
        <v>150</v>
      </c>
      <c r="AP40" s="480">
        <v>51</v>
      </c>
      <c r="AQ40" s="483">
        <v>44.742268041237118</v>
      </c>
      <c r="AR40" s="480">
        <v>426</v>
      </c>
      <c r="AS40" s="480">
        <v>249</v>
      </c>
      <c r="AT40" s="480">
        <v>101</v>
      </c>
      <c r="AU40" s="480">
        <v>141</v>
      </c>
      <c r="AV40" s="480">
        <v>92</v>
      </c>
      <c r="AW40" s="480">
        <v>37</v>
      </c>
      <c r="AX40" s="483">
        <v>33.098591549295776</v>
      </c>
      <c r="AY40" s="480">
        <v>371</v>
      </c>
      <c r="AZ40" s="480">
        <v>205</v>
      </c>
      <c r="BA40" s="480">
        <v>100</v>
      </c>
      <c r="BB40" s="480">
        <v>130</v>
      </c>
      <c r="BC40" s="480">
        <v>77</v>
      </c>
      <c r="BD40" s="480">
        <v>38</v>
      </c>
      <c r="BE40" s="483">
        <v>35.040431266846362</v>
      </c>
      <c r="BF40" s="480">
        <v>463</v>
      </c>
      <c r="BG40" s="480">
        <v>236</v>
      </c>
      <c r="BH40" s="480">
        <v>95</v>
      </c>
      <c r="BI40" s="480">
        <v>117</v>
      </c>
      <c r="BJ40" s="480">
        <v>83</v>
      </c>
      <c r="BK40" s="480">
        <v>24</v>
      </c>
      <c r="BL40" s="483">
        <v>25.269978401727862</v>
      </c>
      <c r="BM40" s="480">
        <v>563</v>
      </c>
      <c r="BN40" s="480">
        <v>257</v>
      </c>
      <c r="BO40" s="480">
        <v>88</v>
      </c>
      <c r="BP40" s="480">
        <v>138</v>
      </c>
      <c r="BQ40" s="480">
        <v>96</v>
      </c>
      <c r="BR40" s="480">
        <v>25</v>
      </c>
      <c r="BS40" s="483">
        <v>24.511545293072821</v>
      </c>
    </row>
    <row r="41" spans="1:71" ht="18.95" customHeight="1">
      <c r="A41" s="44" t="s">
        <v>140</v>
      </c>
      <c r="B41" s="480">
        <v>1748</v>
      </c>
      <c r="C41" s="480">
        <v>1217</v>
      </c>
      <c r="D41" s="480">
        <v>531</v>
      </c>
      <c r="E41" s="480">
        <v>1104</v>
      </c>
      <c r="F41" s="480">
        <v>760</v>
      </c>
      <c r="G41" s="480">
        <v>344</v>
      </c>
      <c r="H41" s="483">
        <v>63.157894736842103</v>
      </c>
      <c r="I41" s="480">
        <v>3093</v>
      </c>
      <c r="J41" s="480">
        <v>2191</v>
      </c>
      <c r="K41" s="480">
        <v>902</v>
      </c>
      <c r="L41" s="480">
        <v>1155</v>
      </c>
      <c r="M41" s="480">
        <v>844</v>
      </c>
      <c r="N41" s="480">
        <v>311</v>
      </c>
      <c r="O41" s="483">
        <v>37.342386032977693</v>
      </c>
      <c r="P41" s="480">
        <v>1290</v>
      </c>
      <c r="Q41" s="480">
        <v>969</v>
      </c>
      <c r="R41" s="480">
        <v>321</v>
      </c>
      <c r="S41" s="480">
        <v>392</v>
      </c>
      <c r="T41" s="480">
        <v>262</v>
      </c>
      <c r="U41" s="480">
        <v>130</v>
      </c>
      <c r="V41" s="483">
        <v>30.387596899224807</v>
      </c>
      <c r="W41" s="480">
        <v>111</v>
      </c>
      <c r="X41" s="480">
        <v>82</v>
      </c>
      <c r="Y41" s="480">
        <v>29</v>
      </c>
      <c r="Z41" s="480">
        <v>14</v>
      </c>
      <c r="AA41" s="480">
        <v>9</v>
      </c>
      <c r="AB41" s="480">
        <v>5</v>
      </c>
      <c r="AC41" s="483">
        <v>12.612612612612612</v>
      </c>
      <c r="AD41" s="480">
        <v>1886</v>
      </c>
      <c r="AE41" s="480">
        <v>1382</v>
      </c>
      <c r="AF41" s="480">
        <v>504</v>
      </c>
      <c r="AG41" s="480">
        <v>1160</v>
      </c>
      <c r="AH41" s="480">
        <v>867</v>
      </c>
      <c r="AI41" s="480">
        <v>293</v>
      </c>
      <c r="AJ41" s="483">
        <v>61.505832449628841</v>
      </c>
      <c r="AK41" s="480">
        <v>3309</v>
      </c>
      <c r="AL41" s="480">
        <v>2343</v>
      </c>
      <c r="AM41" s="480">
        <v>966</v>
      </c>
      <c r="AN41" s="480">
        <v>1200</v>
      </c>
      <c r="AO41" s="480">
        <v>847</v>
      </c>
      <c r="AP41" s="480">
        <v>353</v>
      </c>
      <c r="AQ41" s="483">
        <v>36.264732547597461</v>
      </c>
      <c r="AR41" s="480">
        <v>910</v>
      </c>
      <c r="AS41" s="480">
        <v>676</v>
      </c>
      <c r="AT41" s="480">
        <v>234</v>
      </c>
      <c r="AU41" s="480">
        <v>87</v>
      </c>
      <c r="AV41" s="480">
        <v>61</v>
      </c>
      <c r="AW41" s="480">
        <v>26</v>
      </c>
      <c r="AX41" s="483">
        <v>9.5604395604395602</v>
      </c>
      <c r="AY41" s="480">
        <v>92</v>
      </c>
      <c r="AZ41" s="480">
        <v>57</v>
      </c>
      <c r="BA41" s="480">
        <v>35</v>
      </c>
      <c r="BB41" s="480">
        <v>21</v>
      </c>
      <c r="BC41" s="480">
        <v>8</v>
      </c>
      <c r="BD41" s="480">
        <v>13</v>
      </c>
      <c r="BE41" s="483">
        <v>22.826086956521738</v>
      </c>
      <c r="BF41" s="480">
        <v>2518</v>
      </c>
      <c r="BG41" s="480">
        <v>1810</v>
      </c>
      <c r="BH41" s="480">
        <v>708</v>
      </c>
      <c r="BI41" s="480">
        <v>1369</v>
      </c>
      <c r="BJ41" s="480">
        <v>968</v>
      </c>
      <c r="BK41" s="480">
        <v>401</v>
      </c>
      <c r="BL41" s="483">
        <v>54.368546465448766</v>
      </c>
      <c r="BM41" s="480">
        <v>3307</v>
      </c>
      <c r="BN41" s="480">
        <v>2247</v>
      </c>
      <c r="BO41" s="480">
        <v>1060</v>
      </c>
      <c r="BP41" s="480">
        <v>791</v>
      </c>
      <c r="BQ41" s="480">
        <v>521</v>
      </c>
      <c r="BR41" s="480">
        <v>270</v>
      </c>
      <c r="BS41" s="483">
        <v>23.918959782280012</v>
      </c>
    </row>
    <row r="42" spans="1:71" ht="18.95" customHeight="1">
      <c r="A42" s="44" t="s">
        <v>144</v>
      </c>
      <c r="B42" s="480">
        <v>650</v>
      </c>
      <c r="C42" s="480">
        <v>423</v>
      </c>
      <c r="D42" s="480">
        <v>217</v>
      </c>
      <c r="E42" s="480">
        <v>76</v>
      </c>
      <c r="F42" s="480">
        <v>51</v>
      </c>
      <c r="G42" s="480">
        <v>25</v>
      </c>
      <c r="H42" s="483">
        <v>11.692307692307692</v>
      </c>
      <c r="I42" s="480">
        <v>674</v>
      </c>
      <c r="J42" s="480">
        <v>430</v>
      </c>
      <c r="K42" s="480">
        <v>241</v>
      </c>
      <c r="L42" s="480">
        <v>94</v>
      </c>
      <c r="M42" s="480">
        <v>66</v>
      </c>
      <c r="N42" s="480">
        <v>28</v>
      </c>
      <c r="O42" s="483">
        <v>13.94658753709199</v>
      </c>
      <c r="P42" s="480">
        <v>750</v>
      </c>
      <c r="Q42" s="480">
        <v>490</v>
      </c>
      <c r="R42" s="480">
        <v>260</v>
      </c>
      <c r="S42" s="480">
        <v>98</v>
      </c>
      <c r="T42" s="480">
        <v>70</v>
      </c>
      <c r="U42" s="480">
        <v>28</v>
      </c>
      <c r="V42" s="483">
        <v>13.066666666666665</v>
      </c>
      <c r="W42" s="480">
        <v>1006</v>
      </c>
      <c r="X42" s="480">
        <v>617</v>
      </c>
      <c r="Y42" s="480">
        <v>388</v>
      </c>
      <c r="Z42" s="480">
        <v>144</v>
      </c>
      <c r="AA42" s="480">
        <v>102</v>
      </c>
      <c r="AB42" s="480">
        <v>42</v>
      </c>
      <c r="AC42" s="483">
        <v>14.314115308151093</v>
      </c>
      <c r="AD42" s="480">
        <v>1121</v>
      </c>
      <c r="AE42" s="480">
        <v>688</v>
      </c>
      <c r="AF42" s="480">
        <v>418</v>
      </c>
      <c r="AG42" s="480">
        <v>158</v>
      </c>
      <c r="AH42" s="480">
        <v>100</v>
      </c>
      <c r="AI42" s="480">
        <v>58</v>
      </c>
      <c r="AJ42" s="483">
        <v>14.094558429973238</v>
      </c>
      <c r="AK42" s="480">
        <v>1160</v>
      </c>
      <c r="AL42" s="480">
        <v>702</v>
      </c>
      <c r="AM42" s="480">
        <v>455</v>
      </c>
      <c r="AN42" s="480">
        <v>179</v>
      </c>
      <c r="AO42" s="480">
        <v>117</v>
      </c>
      <c r="AP42" s="480">
        <v>62</v>
      </c>
      <c r="AQ42" s="483">
        <v>15.431034482758621</v>
      </c>
      <c r="AR42" s="480">
        <v>1420</v>
      </c>
      <c r="AS42" s="480">
        <v>870</v>
      </c>
      <c r="AT42" s="480">
        <v>549</v>
      </c>
      <c r="AU42" s="480">
        <v>188</v>
      </c>
      <c r="AV42" s="480">
        <v>128</v>
      </c>
      <c r="AW42" s="480">
        <v>60</v>
      </c>
      <c r="AX42" s="483">
        <v>13.239436619718308</v>
      </c>
      <c r="AY42" s="480">
        <v>1660</v>
      </c>
      <c r="AZ42" s="480">
        <v>1026</v>
      </c>
      <c r="BA42" s="480">
        <v>633</v>
      </c>
      <c r="BB42" s="480">
        <v>312</v>
      </c>
      <c r="BC42" s="480">
        <v>214</v>
      </c>
      <c r="BD42" s="480">
        <v>98</v>
      </c>
      <c r="BE42" s="483">
        <v>18.795180722891565</v>
      </c>
      <c r="BF42" s="480">
        <v>2431</v>
      </c>
      <c r="BG42" s="480">
        <v>1504</v>
      </c>
      <c r="BH42" s="480">
        <v>924</v>
      </c>
      <c r="BI42" s="480">
        <v>520</v>
      </c>
      <c r="BJ42" s="480">
        <v>371</v>
      </c>
      <c r="BK42" s="480">
        <v>149</v>
      </c>
      <c r="BL42" s="483">
        <v>21.390374331550802</v>
      </c>
      <c r="BM42" s="480">
        <v>2844</v>
      </c>
      <c r="BN42" s="480">
        <v>1776</v>
      </c>
      <c r="BO42" s="480">
        <v>1064</v>
      </c>
      <c r="BP42" s="480">
        <v>679</v>
      </c>
      <c r="BQ42" s="480">
        <v>475</v>
      </c>
      <c r="BR42" s="480">
        <v>204</v>
      </c>
      <c r="BS42" s="483">
        <v>23.874824191279885</v>
      </c>
    </row>
    <row r="43" spans="1:71" ht="18.95" customHeight="1">
      <c r="A43" s="44" t="s">
        <v>616</v>
      </c>
      <c r="B43" s="480">
        <v>24</v>
      </c>
      <c r="C43" s="480">
        <v>14</v>
      </c>
      <c r="D43" s="480">
        <v>3</v>
      </c>
      <c r="E43" s="480">
        <v>6</v>
      </c>
      <c r="F43" s="480">
        <v>4</v>
      </c>
      <c r="G43" s="480">
        <v>0</v>
      </c>
      <c r="H43" s="483">
        <v>25</v>
      </c>
      <c r="I43" s="480">
        <v>21</v>
      </c>
      <c r="J43" s="480">
        <v>12</v>
      </c>
      <c r="K43" s="480">
        <v>3</v>
      </c>
      <c r="L43" s="480">
        <v>11</v>
      </c>
      <c r="M43" s="480">
        <v>5</v>
      </c>
      <c r="N43" s="480">
        <v>2</v>
      </c>
      <c r="O43" s="483">
        <v>52.380952380952387</v>
      </c>
      <c r="P43" s="480">
        <v>20</v>
      </c>
      <c r="Q43" s="480">
        <v>14</v>
      </c>
      <c r="R43" s="480">
        <v>1</v>
      </c>
      <c r="S43" s="480">
        <v>2</v>
      </c>
      <c r="T43" s="480">
        <v>2</v>
      </c>
      <c r="U43" s="480">
        <v>0</v>
      </c>
      <c r="V43" s="483">
        <v>10</v>
      </c>
      <c r="W43" s="480">
        <v>56</v>
      </c>
      <c r="X43" s="480">
        <v>27</v>
      </c>
      <c r="Y43" s="480">
        <v>10</v>
      </c>
      <c r="Z43" s="480">
        <v>30</v>
      </c>
      <c r="AA43" s="480">
        <v>13</v>
      </c>
      <c r="AB43" s="480">
        <v>9</v>
      </c>
      <c r="AC43" s="483">
        <v>53.571428571428569</v>
      </c>
      <c r="AD43" s="480">
        <v>33</v>
      </c>
      <c r="AE43" s="480">
        <v>15</v>
      </c>
      <c r="AF43" s="480">
        <v>13</v>
      </c>
      <c r="AG43" s="480">
        <v>27</v>
      </c>
      <c r="AH43" s="480">
        <v>13</v>
      </c>
      <c r="AI43" s="480">
        <v>10</v>
      </c>
      <c r="AJ43" s="483">
        <v>81.818181818181827</v>
      </c>
      <c r="AK43" s="480">
        <v>13</v>
      </c>
      <c r="AL43" s="480">
        <v>7</v>
      </c>
      <c r="AM43" s="480">
        <v>5</v>
      </c>
      <c r="AN43" s="480">
        <v>3</v>
      </c>
      <c r="AO43" s="480">
        <v>2</v>
      </c>
      <c r="AP43" s="480">
        <v>1</v>
      </c>
      <c r="AQ43" s="483">
        <v>23.076923076923077</v>
      </c>
      <c r="AR43" s="480">
        <v>19</v>
      </c>
      <c r="AS43" s="480">
        <v>5</v>
      </c>
      <c r="AT43" s="480">
        <v>6</v>
      </c>
      <c r="AU43" s="480">
        <v>9</v>
      </c>
      <c r="AV43" s="480">
        <v>1</v>
      </c>
      <c r="AW43" s="480">
        <v>4</v>
      </c>
      <c r="AX43" s="483">
        <v>47.368421052631575</v>
      </c>
      <c r="AY43" s="480">
        <v>23</v>
      </c>
      <c r="AZ43" s="480">
        <v>12</v>
      </c>
      <c r="BA43" s="480">
        <v>4</v>
      </c>
      <c r="BB43" s="480">
        <v>5</v>
      </c>
      <c r="BC43" s="480">
        <v>3</v>
      </c>
      <c r="BD43" s="480">
        <v>0</v>
      </c>
      <c r="BE43" s="483">
        <v>21.739130434782609</v>
      </c>
      <c r="BF43" s="480">
        <v>41</v>
      </c>
      <c r="BG43" s="480">
        <v>14</v>
      </c>
      <c r="BH43" s="480">
        <v>8</v>
      </c>
      <c r="BI43" s="480">
        <v>7</v>
      </c>
      <c r="BJ43" s="480">
        <v>4</v>
      </c>
      <c r="BK43" s="480">
        <v>0</v>
      </c>
      <c r="BL43" s="483">
        <v>17.073170731707318</v>
      </c>
      <c r="BM43" s="480">
        <v>13</v>
      </c>
      <c r="BN43" s="480">
        <v>5</v>
      </c>
      <c r="BO43" s="480">
        <v>2</v>
      </c>
      <c r="BP43" s="480">
        <v>3</v>
      </c>
      <c r="BQ43" s="480">
        <v>0</v>
      </c>
      <c r="BR43" s="480">
        <v>1</v>
      </c>
      <c r="BS43" s="483">
        <v>23.076923076923077</v>
      </c>
    </row>
    <row r="44" spans="1:71" ht="18.95" customHeight="1">
      <c r="A44" s="181" t="s">
        <v>876</v>
      </c>
      <c r="B44" s="480">
        <v>0</v>
      </c>
      <c r="C44" s="480">
        <v>0</v>
      </c>
      <c r="D44" s="480">
        <v>0</v>
      </c>
      <c r="E44" s="480">
        <v>0</v>
      </c>
      <c r="F44" s="480">
        <v>0</v>
      </c>
      <c r="G44" s="480">
        <v>0</v>
      </c>
      <c r="H44" s="480">
        <v>0</v>
      </c>
      <c r="I44" s="480">
        <v>0</v>
      </c>
      <c r="J44" s="480">
        <v>0</v>
      </c>
      <c r="K44" s="480">
        <v>0</v>
      </c>
      <c r="L44" s="480">
        <v>0</v>
      </c>
      <c r="M44" s="480">
        <v>0</v>
      </c>
      <c r="N44" s="480">
        <v>0</v>
      </c>
      <c r="O44" s="480">
        <v>0</v>
      </c>
      <c r="P44" s="480">
        <v>0</v>
      </c>
      <c r="Q44" s="480">
        <v>0</v>
      </c>
      <c r="R44" s="480">
        <v>0</v>
      </c>
      <c r="S44" s="480">
        <v>0</v>
      </c>
      <c r="T44" s="480">
        <v>0</v>
      </c>
      <c r="U44" s="480">
        <v>0</v>
      </c>
      <c r="V44" s="480">
        <v>0</v>
      </c>
      <c r="W44" s="480">
        <v>0</v>
      </c>
      <c r="X44" s="480">
        <v>0</v>
      </c>
      <c r="Y44" s="480">
        <v>0</v>
      </c>
      <c r="Z44" s="480">
        <v>0</v>
      </c>
      <c r="AA44" s="480">
        <v>0</v>
      </c>
      <c r="AB44" s="480">
        <v>0</v>
      </c>
      <c r="AC44" s="480">
        <v>0</v>
      </c>
      <c r="AD44" s="480">
        <v>0</v>
      </c>
      <c r="AE44" s="480">
        <v>0</v>
      </c>
      <c r="AF44" s="480">
        <v>0</v>
      </c>
      <c r="AG44" s="480">
        <v>0</v>
      </c>
      <c r="AH44" s="480">
        <v>0</v>
      </c>
      <c r="AI44" s="480">
        <v>0</v>
      </c>
      <c r="AJ44" s="480">
        <v>0</v>
      </c>
      <c r="AK44" s="480">
        <v>0</v>
      </c>
      <c r="AL44" s="480">
        <v>0</v>
      </c>
      <c r="AM44" s="480">
        <v>0</v>
      </c>
      <c r="AN44" s="480">
        <v>0</v>
      </c>
      <c r="AO44" s="480">
        <v>0</v>
      </c>
      <c r="AP44" s="480">
        <v>0</v>
      </c>
      <c r="AQ44" s="480">
        <v>0</v>
      </c>
      <c r="AR44" s="480">
        <v>0</v>
      </c>
      <c r="AS44" s="480">
        <v>0</v>
      </c>
      <c r="AT44" s="480">
        <v>0</v>
      </c>
      <c r="AU44" s="480">
        <v>0</v>
      </c>
      <c r="AV44" s="480">
        <v>0</v>
      </c>
      <c r="AW44" s="480">
        <v>0</v>
      </c>
      <c r="AX44" s="480">
        <v>0</v>
      </c>
      <c r="AY44" s="480">
        <v>0</v>
      </c>
      <c r="AZ44" s="480">
        <v>0</v>
      </c>
      <c r="BA44" s="480">
        <v>0</v>
      </c>
      <c r="BB44" s="480">
        <v>0</v>
      </c>
      <c r="BC44" s="480">
        <v>0</v>
      </c>
      <c r="BD44" s="480">
        <v>0</v>
      </c>
      <c r="BE44" s="480">
        <v>0</v>
      </c>
      <c r="BF44" s="480">
        <v>410</v>
      </c>
      <c r="BG44" s="480">
        <v>366</v>
      </c>
      <c r="BH44" s="480">
        <v>44</v>
      </c>
      <c r="BI44" s="480">
        <v>83</v>
      </c>
      <c r="BJ44" s="480">
        <v>76</v>
      </c>
      <c r="BK44" s="480">
        <v>7</v>
      </c>
      <c r="BL44" s="483">
        <v>20.243902439024392</v>
      </c>
      <c r="BM44" s="480">
        <v>1474</v>
      </c>
      <c r="BN44" s="480">
        <v>1258</v>
      </c>
      <c r="BO44" s="480">
        <v>216</v>
      </c>
      <c r="BP44" s="480">
        <v>315</v>
      </c>
      <c r="BQ44" s="480">
        <v>270</v>
      </c>
      <c r="BR44" s="480">
        <v>45</v>
      </c>
      <c r="BS44" s="483">
        <v>21.370420624151969</v>
      </c>
    </row>
    <row r="45" spans="1:71" ht="18.95" customHeight="1">
      <c r="A45" s="44" t="s">
        <v>136</v>
      </c>
      <c r="B45" s="480">
        <v>3769</v>
      </c>
      <c r="C45" s="480">
        <v>1753</v>
      </c>
      <c r="D45" s="480">
        <v>2005</v>
      </c>
      <c r="E45" s="480">
        <v>991</v>
      </c>
      <c r="F45" s="480">
        <v>522</v>
      </c>
      <c r="G45" s="480">
        <v>469</v>
      </c>
      <c r="H45" s="483">
        <v>26.293446537543115</v>
      </c>
      <c r="I45" s="480">
        <v>4468</v>
      </c>
      <c r="J45" s="480">
        <v>1946</v>
      </c>
      <c r="K45" s="480">
        <v>2516</v>
      </c>
      <c r="L45" s="480">
        <v>991</v>
      </c>
      <c r="M45" s="480">
        <v>462</v>
      </c>
      <c r="N45" s="480">
        <v>529</v>
      </c>
      <c r="O45" s="483">
        <v>22.179946284691137</v>
      </c>
      <c r="P45" s="480">
        <v>3928</v>
      </c>
      <c r="Q45" s="480">
        <v>1772</v>
      </c>
      <c r="R45" s="480">
        <v>2131</v>
      </c>
      <c r="S45" s="480">
        <v>868</v>
      </c>
      <c r="T45" s="480">
        <v>441</v>
      </c>
      <c r="U45" s="480">
        <v>426</v>
      </c>
      <c r="V45" s="483">
        <v>22.097759674134419</v>
      </c>
      <c r="W45" s="480">
        <v>3284</v>
      </c>
      <c r="X45" s="480">
        <v>1564</v>
      </c>
      <c r="Y45" s="480">
        <v>1711</v>
      </c>
      <c r="Z45" s="480">
        <v>791</v>
      </c>
      <c r="AA45" s="480">
        <v>431</v>
      </c>
      <c r="AB45" s="480">
        <v>360</v>
      </c>
      <c r="AC45" s="483">
        <v>24.086479902557855</v>
      </c>
      <c r="AD45" s="480">
        <v>2877</v>
      </c>
      <c r="AE45" s="480">
        <v>1506</v>
      </c>
      <c r="AF45" s="480">
        <v>1361</v>
      </c>
      <c r="AG45" s="480">
        <v>734</v>
      </c>
      <c r="AH45" s="480">
        <v>396</v>
      </c>
      <c r="AI45" s="480">
        <v>338</v>
      </c>
      <c r="AJ45" s="483">
        <v>25.512686826555441</v>
      </c>
      <c r="AK45" s="480">
        <v>2873</v>
      </c>
      <c r="AL45" s="480">
        <v>1566</v>
      </c>
      <c r="AM45" s="480">
        <v>1295</v>
      </c>
      <c r="AN45" s="480">
        <v>898</v>
      </c>
      <c r="AO45" s="480">
        <v>460</v>
      </c>
      <c r="AP45" s="480">
        <v>438</v>
      </c>
      <c r="AQ45" s="483">
        <v>31.256526279150716</v>
      </c>
      <c r="AR45" s="480">
        <v>3257</v>
      </c>
      <c r="AS45" s="480">
        <v>1704</v>
      </c>
      <c r="AT45" s="480">
        <v>1538</v>
      </c>
      <c r="AU45" s="480">
        <v>1046</v>
      </c>
      <c r="AV45" s="480">
        <v>562</v>
      </c>
      <c r="AW45" s="480">
        <v>484</v>
      </c>
      <c r="AX45" s="483">
        <v>32.115443659809642</v>
      </c>
      <c r="AY45" s="480">
        <v>3103</v>
      </c>
      <c r="AZ45" s="480">
        <v>1583</v>
      </c>
      <c r="BA45" s="480">
        <v>1516</v>
      </c>
      <c r="BB45" s="480">
        <v>843</v>
      </c>
      <c r="BC45" s="480">
        <v>421</v>
      </c>
      <c r="BD45" s="480">
        <v>422</v>
      </c>
      <c r="BE45" s="483">
        <v>27.167257492748952</v>
      </c>
      <c r="BF45" s="480">
        <v>3085</v>
      </c>
      <c r="BG45" s="480">
        <v>1571</v>
      </c>
      <c r="BH45" s="480">
        <v>1492</v>
      </c>
      <c r="BI45" s="480">
        <v>733</v>
      </c>
      <c r="BJ45" s="480">
        <v>317</v>
      </c>
      <c r="BK45" s="480">
        <v>416</v>
      </c>
      <c r="BL45" s="483">
        <v>23.760129659643436</v>
      </c>
      <c r="BM45" s="480">
        <v>3344</v>
      </c>
      <c r="BN45" s="480">
        <v>1739</v>
      </c>
      <c r="BO45" s="480">
        <v>1576</v>
      </c>
      <c r="BP45" s="480">
        <v>695</v>
      </c>
      <c r="BQ45" s="480">
        <v>299</v>
      </c>
      <c r="BR45" s="480">
        <v>396</v>
      </c>
      <c r="BS45" s="483">
        <v>20.783492822966508</v>
      </c>
    </row>
    <row r="46" spans="1:71" ht="18.95" customHeight="1">
      <c r="A46" s="44" t="s">
        <v>146</v>
      </c>
      <c r="B46" s="480">
        <v>1232</v>
      </c>
      <c r="C46" s="480">
        <v>1230</v>
      </c>
      <c r="D46" s="505">
        <v>2</v>
      </c>
      <c r="E46" s="480">
        <v>217</v>
      </c>
      <c r="F46" s="480">
        <v>217</v>
      </c>
      <c r="G46" s="480">
        <v>0</v>
      </c>
      <c r="H46" s="483">
        <v>17.613636363636363</v>
      </c>
      <c r="I46" s="480">
        <v>1526</v>
      </c>
      <c r="J46" s="480">
        <v>1525</v>
      </c>
      <c r="K46" s="505">
        <v>1</v>
      </c>
      <c r="L46" s="480">
        <v>256</v>
      </c>
      <c r="M46" s="480">
        <v>256</v>
      </c>
      <c r="N46" s="480">
        <v>0</v>
      </c>
      <c r="O46" s="483">
        <v>16.775884665792923</v>
      </c>
      <c r="P46" s="480">
        <v>1767</v>
      </c>
      <c r="Q46" s="480">
        <v>1767</v>
      </c>
      <c r="R46" s="505">
        <v>0</v>
      </c>
      <c r="S46" s="480">
        <v>282</v>
      </c>
      <c r="T46" s="480">
        <v>282</v>
      </c>
      <c r="U46" s="480">
        <v>0</v>
      </c>
      <c r="V46" s="483">
        <v>15.959252971137522</v>
      </c>
      <c r="W46" s="480">
        <v>1705</v>
      </c>
      <c r="X46" s="480">
        <v>1705</v>
      </c>
      <c r="Y46" s="505">
        <v>0</v>
      </c>
      <c r="Z46" s="480">
        <v>286</v>
      </c>
      <c r="AA46" s="480">
        <v>286</v>
      </c>
      <c r="AB46" s="480">
        <v>0</v>
      </c>
      <c r="AC46" s="483">
        <v>16.7741935483871</v>
      </c>
      <c r="AD46" s="480">
        <v>1652</v>
      </c>
      <c r="AE46" s="480">
        <v>1651</v>
      </c>
      <c r="AF46" s="505">
        <v>1</v>
      </c>
      <c r="AG46" s="480">
        <v>256</v>
      </c>
      <c r="AH46" s="480">
        <v>256</v>
      </c>
      <c r="AI46" s="480">
        <v>0</v>
      </c>
      <c r="AJ46" s="483">
        <v>15.49636803874092</v>
      </c>
      <c r="AK46" s="480">
        <v>1502</v>
      </c>
      <c r="AL46" s="480">
        <v>1502</v>
      </c>
      <c r="AM46" s="505">
        <v>0</v>
      </c>
      <c r="AN46" s="480">
        <v>253</v>
      </c>
      <c r="AO46" s="480">
        <v>253</v>
      </c>
      <c r="AP46" s="480">
        <v>0</v>
      </c>
      <c r="AQ46" s="483">
        <v>16.844207723035954</v>
      </c>
      <c r="AR46" s="480">
        <v>1174</v>
      </c>
      <c r="AS46" s="480">
        <v>1172</v>
      </c>
      <c r="AT46" s="480">
        <v>2</v>
      </c>
      <c r="AU46" s="480">
        <v>181</v>
      </c>
      <c r="AV46" s="480">
        <v>181</v>
      </c>
      <c r="AW46" s="505">
        <v>0</v>
      </c>
      <c r="AX46" s="483">
        <v>15.417376490630325</v>
      </c>
      <c r="AY46" s="480">
        <v>764</v>
      </c>
      <c r="AZ46" s="480">
        <v>764</v>
      </c>
      <c r="BA46" s="480">
        <v>0</v>
      </c>
      <c r="BB46" s="480">
        <v>133</v>
      </c>
      <c r="BC46" s="480">
        <v>133</v>
      </c>
      <c r="BD46" s="505">
        <v>0</v>
      </c>
      <c r="BE46" s="483">
        <v>17.408376963350786</v>
      </c>
      <c r="BF46" s="24">
        <v>769</v>
      </c>
      <c r="BG46" s="24">
        <v>769</v>
      </c>
      <c r="BH46" s="24">
        <v>0</v>
      </c>
      <c r="BI46" s="24">
        <v>155</v>
      </c>
      <c r="BJ46" s="24">
        <v>155</v>
      </c>
      <c r="BK46" s="24">
        <v>0</v>
      </c>
      <c r="BL46" s="483">
        <v>20.156046814044213</v>
      </c>
      <c r="BM46" s="24">
        <v>1214</v>
      </c>
      <c r="BN46" s="24">
        <v>1213</v>
      </c>
      <c r="BO46" s="24">
        <v>1</v>
      </c>
      <c r="BP46" s="24">
        <v>248</v>
      </c>
      <c r="BQ46" s="24">
        <v>248</v>
      </c>
      <c r="BR46" s="24">
        <v>0</v>
      </c>
      <c r="BS46" s="483">
        <v>20.428336079077429</v>
      </c>
    </row>
    <row r="47" spans="1:71" ht="18.95" customHeight="1">
      <c r="A47" s="44" t="s">
        <v>133</v>
      </c>
      <c r="B47" s="480">
        <v>267</v>
      </c>
      <c r="C47" s="480">
        <v>224</v>
      </c>
      <c r="D47" s="480">
        <v>43</v>
      </c>
      <c r="E47" s="480">
        <v>93</v>
      </c>
      <c r="F47" s="480">
        <v>76</v>
      </c>
      <c r="G47" s="480">
        <v>17</v>
      </c>
      <c r="H47" s="483">
        <v>34.831460674157306</v>
      </c>
      <c r="I47" s="480">
        <v>244</v>
      </c>
      <c r="J47" s="480">
        <v>216</v>
      </c>
      <c r="K47" s="480">
        <v>23</v>
      </c>
      <c r="L47" s="480">
        <v>104</v>
      </c>
      <c r="M47" s="480">
        <v>97</v>
      </c>
      <c r="N47" s="480">
        <v>7</v>
      </c>
      <c r="O47" s="483">
        <v>42.622950819672127</v>
      </c>
      <c r="P47" s="480">
        <v>278</v>
      </c>
      <c r="Q47" s="480">
        <v>245</v>
      </c>
      <c r="R47" s="480">
        <v>31</v>
      </c>
      <c r="S47" s="480">
        <v>105</v>
      </c>
      <c r="T47" s="480">
        <v>96</v>
      </c>
      <c r="U47" s="480">
        <v>8</v>
      </c>
      <c r="V47" s="483">
        <v>37.769784172661872</v>
      </c>
      <c r="W47" s="480">
        <v>226</v>
      </c>
      <c r="X47" s="480">
        <v>200</v>
      </c>
      <c r="Y47" s="480">
        <v>25</v>
      </c>
      <c r="Z47" s="480">
        <v>57</v>
      </c>
      <c r="AA47" s="480">
        <v>53</v>
      </c>
      <c r="AB47" s="480">
        <v>4</v>
      </c>
      <c r="AC47" s="483">
        <v>25.221238938053098</v>
      </c>
      <c r="AD47" s="480">
        <v>248</v>
      </c>
      <c r="AE47" s="480">
        <v>195</v>
      </c>
      <c r="AF47" s="480">
        <v>51</v>
      </c>
      <c r="AG47" s="480">
        <v>42</v>
      </c>
      <c r="AH47" s="480">
        <v>34</v>
      </c>
      <c r="AI47" s="480">
        <v>7</v>
      </c>
      <c r="AJ47" s="483">
        <v>16.93548387096774</v>
      </c>
      <c r="AK47" s="480">
        <v>178</v>
      </c>
      <c r="AL47" s="480">
        <v>140</v>
      </c>
      <c r="AM47" s="480">
        <v>35</v>
      </c>
      <c r="AN47" s="480">
        <v>29</v>
      </c>
      <c r="AO47" s="480">
        <v>29</v>
      </c>
      <c r="AP47" s="480">
        <v>0</v>
      </c>
      <c r="AQ47" s="483">
        <v>16.292134831460675</v>
      </c>
      <c r="AR47" s="480">
        <v>209</v>
      </c>
      <c r="AS47" s="480">
        <v>154</v>
      </c>
      <c r="AT47" s="480">
        <v>51</v>
      </c>
      <c r="AU47" s="480">
        <v>84</v>
      </c>
      <c r="AV47" s="480">
        <v>55</v>
      </c>
      <c r="AW47" s="480">
        <v>29</v>
      </c>
      <c r="AX47" s="483">
        <v>40.191387559808611</v>
      </c>
      <c r="AY47" s="480">
        <v>217</v>
      </c>
      <c r="AZ47" s="480">
        <v>183</v>
      </c>
      <c r="BA47" s="480">
        <v>31</v>
      </c>
      <c r="BB47" s="480">
        <v>70</v>
      </c>
      <c r="BC47" s="480">
        <v>64</v>
      </c>
      <c r="BD47" s="480">
        <v>6</v>
      </c>
      <c r="BE47" s="483">
        <v>32.258064516129032</v>
      </c>
      <c r="BF47" s="480">
        <v>219</v>
      </c>
      <c r="BG47" s="480">
        <v>177</v>
      </c>
      <c r="BH47" s="480">
        <v>39</v>
      </c>
      <c r="BI47" s="480">
        <v>44</v>
      </c>
      <c r="BJ47" s="480">
        <v>38</v>
      </c>
      <c r="BK47" s="480">
        <v>6</v>
      </c>
      <c r="BL47" s="483">
        <v>20.091324200913242</v>
      </c>
      <c r="BM47" s="480">
        <v>258</v>
      </c>
      <c r="BN47" s="480">
        <v>208</v>
      </c>
      <c r="BO47" s="480">
        <v>47</v>
      </c>
      <c r="BP47" s="480">
        <v>51</v>
      </c>
      <c r="BQ47" s="480">
        <v>46</v>
      </c>
      <c r="BR47" s="480">
        <v>5</v>
      </c>
      <c r="BS47" s="483">
        <v>19.767441860465116</v>
      </c>
    </row>
    <row r="48" spans="1:71" ht="18.95" customHeight="1">
      <c r="A48" s="44" t="s">
        <v>621</v>
      </c>
      <c r="B48" s="480">
        <v>47</v>
      </c>
      <c r="C48" s="480">
        <v>27</v>
      </c>
      <c r="D48" s="480">
        <v>3</v>
      </c>
      <c r="E48" s="480">
        <v>16</v>
      </c>
      <c r="F48" s="480">
        <v>9</v>
      </c>
      <c r="G48" s="480">
        <v>0</v>
      </c>
      <c r="H48" s="483">
        <v>34.042553191489361</v>
      </c>
      <c r="I48" s="480">
        <v>58</v>
      </c>
      <c r="J48" s="480">
        <v>31</v>
      </c>
      <c r="K48" s="480">
        <v>4</v>
      </c>
      <c r="L48" s="480">
        <v>5</v>
      </c>
      <c r="M48" s="480">
        <v>4</v>
      </c>
      <c r="N48" s="480">
        <v>0</v>
      </c>
      <c r="O48" s="483">
        <v>8.6206896551724146</v>
      </c>
      <c r="P48" s="480">
        <v>47</v>
      </c>
      <c r="Q48" s="480">
        <v>26</v>
      </c>
      <c r="R48" s="480">
        <v>2</v>
      </c>
      <c r="S48" s="480">
        <v>10</v>
      </c>
      <c r="T48" s="480">
        <v>5</v>
      </c>
      <c r="U48" s="480">
        <v>0</v>
      </c>
      <c r="V48" s="483">
        <v>21.276595744680851</v>
      </c>
      <c r="W48" s="480">
        <v>26</v>
      </c>
      <c r="X48" s="480">
        <v>15</v>
      </c>
      <c r="Y48" s="480">
        <v>0</v>
      </c>
      <c r="Z48" s="480">
        <v>3</v>
      </c>
      <c r="AA48" s="480">
        <v>1</v>
      </c>
      <c r="AB48" s="480">
        <v>0</v>
      </c>
      <c r="AC48" s="483">
        <v>11.538461538461538</v>
      </c>
      <c r="AD48" s="480">
        <v>61</v>
      </c>
      <c r="AE48" s="480">
        <v>36</v>
      </c>
      <c r="AF48" s="480">
        <v>1</v>
      </c>
      <c r="AG48" s="480">
        <v>8</v>
      </c>
      <c r="AH48" s="480">
        <v>4</v>
      </c>
      <c r="AI48" s="480">
        <v>0</v>
      </c>
      <c r="AJ48" s="483">
        <v>13.114754098360656</v>
      </c>
      <c r="AK48" s="480">
        <v>59</v>
      </c>
      <c r="AL48" s="480">
        <v>36</v>
      </c>
      <c r="AM48" s="480">
        <v>1</v>
      </c>
      <c r="AN48" s="480">
        <v>18</v>
      </c>
      <c r="AO48" s="480">
        <v>11</v>
      </c>
      <c r="AP48" s="480">
        <v>0</v>
      </c>
      <c r="AQ48" s="483">
        <v>30.508474576271187</v>
      </c>
      <c r="AR48" s="480">
        <v>84</v>
      </c>
      <c r="AS48" s="480">
        <v>44</v>
      </c>
      <c r="AT48" s="480">
        <v>2</v>
      </c>
      <c r="AU48" s="480">
        <v>9</v>
      </c>
      <c r="AV48" s="480">
        <v>5</v>
      </c>
      <c r="AW48" s="480">
        <v>0</v>
      </c>
      <c r="AX48" s="483">
        <v>10.714285714285714</v>
      </c>
      <c r="AY48" s="480">
        <v>51</v>
      </c>
      <c r="AZ48" s="480">
        <v>29</v>
      </c>
      <c r="BA48" s="480">
        <v>0</v>
      </c>
      <c r="BB48" s="480">
        <v>13</v>
      </c>
      <c r="BC48" s="480">
        <v>9</v>
      </c>
      <c r="BD48" s="480">
        <v>0</v>
      </c>
      <c r="BE48" s="483">
        <v>25.490196078431371</v>
      </c>
      <c r="BF48" s="480">
        <v>96</v>
      </c>
      <c r="BG48" s="480">
        <v>50</v>
      </c>
      <c r="BH48" s="480">
        <v>4</v>
      </c>
      <c r="BI48" s="480">
        <v>16</v>
      </c>
      <c r="BJ48" s="480">
        <v>7</v>
      </c>
      <c r="BK48" s="480">
        <v>1</v>
      </c>
      <c r="BL48" s="483">
        <v>16.666666666666664</v>
      </c>
      <c r="BM48" s="480">
        <v>61</v>
      </c>
      <c r="BN48" s="480">
        <v>30</v>
      </c>
      <c r="BO48" s="480">
        <v>4</v>
      </c>
      <c r="BP48" s="480">
        <v>12</v>
      </c>
      <c r="BQ48" s="480">
        <v>7</v>
      </c>
      <c r="BR48" s="480">
        <v>0</v>
      </c>
      <c r="BS48" s="483">
        <v>19.672131147540984</v>
      </c>
    </row>
    <row r="49" spans="1:71" ht="18.95" customHeight="1">
      <c r="A49" s="44" t="s">
        <v>145</v>
      </c>
      <c r="B49" s="480">
        <v>182</v>
      </c>
      <c r="C49" s="480">
        <v>105</v>
      </c>
      <c r="D49" s="480">
        <v>33</v>
      </c>
      <c r="E49" s="480">
        <v>104</v>
      </c>
      <c r="F49" s="480">
        <v>55</v>
      </c>
      <c r="G49" s="480">
        <v>19</v>
      </c>
      <c r="H49" s="483">
        <v>57.142857142857139</v>
      </c>
      <c r="I49" s="480">
        <v>241</v>
      </c>
      <c r="J49" s="480">
        <v>141</v>
      </c>
      <c r="K49" s="480">
        <v>55</v>
      </c>
      <c r="L49" s="480">
        <v>81</v>
      </c>
      <c r="M49" s="480">
        <v>46</v>
      </c>
      <c r="N49" s="480">
        <v>19</v>
      </c>
      <c r="O49" s="483">
        <v>33.609958506224068</v>
      </c>
      <c r="P49" s="480">
        <v>205</v>
      </c>
      <c r="Q49" s="480">
        <v>114</v>
      </c>
      <c r="R49" s="480">
        <v>51</v>
      </c>
      <c r="S49" s="480">
        <v>62</v>
      </c>
      <c r="T49" s="480">
        <v>33</v>
      </c>
      <c r="U49" s="480">
        <v>20</v>
      </c>
      <c r="V49" s="483">
        <v>30.243902439024389</v>
      </c>
      <c r="W49" s="480">
        <v>91</v>
      </c>
      <c r="X49" s="480">
        <v>43</v>
      </c>
      <c r="Y49" s="480">
        <v>25</v>
      </c>
      <c r="Z49" s="480">
        <v>30</v>
      </c>
      <c r="AA49" s="480">
        <v>9</v>
      </c>
      <c r="AB49" s="480">
        <v>9</v>
      </c>
      <c r="AC49" s="483">
        <v>32.967032967032964</v>
      </c>
      <c r="AD49" s="480">
        <v>90</v>
      </c>
      <c r="AE49" s="480">
        <v>58</v>
      </c>
      <c r="AF49" s="480">
        <v>21</v>
      </c>
      <c r="AG49" s="480">
        <v>31</v>
      </c>
      <c r="AH49" s="480">
        <v>18</v>
      </c>
      <c r="AI49" s="480">
        <v>8</v>
      </c>
      <c r="AJ49" s="483">
        <v>34.444444444444443</v>
      </c>
      <c r="AK49" s="480">
        <v>96</v>
      </c>
      <c r="AL49" s="480">
        <v>47</v>
      </c>
      <c r="AM49" s="480">
        <v>28</v>
      </c>
      <c r="AN49" s="480">
        <v>35</v>
      </c>
      <c r="AO49" s="480">
        <v>21</v>
      </c>
      <c r="AP49" s="480">
        <v>7</v>
      </c>
      <c r="AQ49" s="483">
        <v>36.458333333333329</v>
      </c>
      <c r="AR49" s="480">
        <v>66</v>
      </c>
      <c r="AS49" s="480">
        <v>39</v>
      </c>
      <c r="AT49" s="480">
        <v>19</v>
      </c>
      <c r="AU49" s="480">
        <v>24</v>
      </c>
      <c r="AV49" s="480">
        <v>17</v>
      </c>
      <c r="AW49" s="480">
        <v>3</v>
      </c>
      <c r="AX49" s="483">
        <v>36.363636363636367</v>
      </c>
      <c r="AY49" s="480">
        <v>76</v>
      </c>
      <c r="AZ49" s="480">
        <v>40</v>
      </c>
      <c r="BA49" s="480">
        <v>24</v>
      </c>
      <c r="BB49" s="480">
        <v>14</v>
      </c>
      <c r="BC49" s="480">
        <v>12</v>
      </c>
      <c r="BD49" s="480">
        <v>2</v>
      </c>
      <c r="BE49" s="483">
        <v>18.421052631578945</v>
      </c>
      <c r="BF49" s="24">
        <v>78</v>
      </c>
      <c r="BG49" s="24">
        <v>49</v>
      </c>
      <c r="BH49" s="24">
        <v>17</v>
      </c>
      <c r="BI49" s="24">
        <v>7</v>
      </c>
      <c r="BJ49" s="24">
        <v>5</v>
      </c>
      <c r="BK49" s="24">
        <v>1</v>
      </c>
      <c r="BL49" s="483">
        <v>8.9743589743589745</v>
      </c>
      <c r="BM49" s="24">
        <v>100</v>
      </c>
      <c r="BN49" s="24">
        <v>64</v>
      </c>
      <c r="BO49" s="24">
        <v>20</v>
      </c>
      <c r="BP49" s="24">
        <v>17</v>
      </c>
      <c r="BQ49" s="24">
        <v>12</v>
      </c>
      <c r="BR49" s="24">
        <v>1</v>
      </c>
      <c r="BS49" s="483">
        <v>17</v>
      </c>
    </row>
    <row r="50" spans="1:71" ht="18.95" customHeight="1">
      <c r="A50" s="44" t="s">
        <v>618</v>
      </c>
      <c r="B50" s="480">
        <v>22</v>
      </c>
      <c r="C50" s="480">
        <v>14</v>
      </c>
      <c r="D50" s="480">
        <v>8</v>
      </c>
      <c r="E50" s="480">
        <v>1</v>
      </c>
      <c r="F50" s="480">
        <v>0</v>
      </c>
      <c r="G50" s="480">
        <v>1</v>
      </c>
      <c r="H50" s="483">
        <v>4.5454545454545459</v>
      </c>
      <c r="I50" s="480">
        <v>32</v>
      </c>
      <c r="J50" s="480">
        <v>26</v>
      </c>
      <c r="K50" s="480">
        <v>6</v>
      </c>
      <c r="L50" s="480">
        <v>1</v>
      </c>
      <c r="M50" s="480">
        <v>0</v>
      </c>
      <c r="N50" s="480">
        <v>1</v>
      </c>
      <c r="O50" s="483">
        <v>3.125</v>
      </c>
      <c r="P50" s="480">
        <v>5</v>
      </c>
      <c r="Q50" s="480">
        <v>4</v>
      </c>
      <c r="R50" s="480">
        <v>1</v>
      </c>
      <c r="S50" s="480">
        <v>0</v>
      </c>
      <c r="T50" s="480">
        <v>0</v>
      </c>
      <c r="U50" s="480">
        <v>0</v>
      </c>
      <c r="V50" s="483">
        <v>0</v>
      </c>
      <c r="W50" s="480">
        <v>11</v>
      </c>
      <c r="X50" s="480">
        <v>11</v>
      </c>
      <c r="Y50" s="480">
        <v>0</v>
      </c>
      <c r="Z50" s="480">
        <v>1</v>
      </c>
      <c r="AA50" s="480">
        <v>1</v>
      </c>
      <c r="AB50" s="480">
        <v>0</v>
      </c>
      <c r="AC50" s="483">
        <v>9.0909090909090917</v>
      </c>
      <c r="AD50" s="480">
        <v>17</v>
      </c>
      <c r="AE50" s="480">
        <v>12</v>
      </c>
      <c r="AF50" s="480">
        <v>5</v>
      </c>
      <c r="AG50" s="480">
        <v>3</v>
      </c>
      <c r="AH50" s="480">
        <v>3</v>
      </c>
      <c r="AI50" s="480">
        <v>0</v>
      </c>
      <c r="AJ50" s="483">
        <v>17.647058823529413</v>
      </c>
      <c r="AK50" s="480">
        <v>18</v>
      </c>
      <c r="AL50" s="480">
        <v>15</v>
      </c>
      <c r="AM50" s="480">
        <v>3</v>
      </c>
      <c r="AN50" s="480">
        <v>4</v>
      </c>
      <c r="AO50" s="480">
        <v>3</v>
      </c>
      <c r="AP50" s="480">
        <v>1</v>
      </c>
      <c r="AQ50" s="483">
        <v>22.222222222222221</v>
      </c>
      <c r="AR50" s="480">
        <v>5</v>
      </c>
      <c r="AS50" s="480">
        <v>5</v>
      </c>
      <c r="AT50" s="480">
        <v>0</v>
      </c>
      <c r="AU50" s="480">
        <v>1</v>
      </c>
      <c r="AV50" s="480">
        <v>1</v>
      </c>
      <c r="AW50" s="480">
        <v>0</v>
      </c>
      <c r="AX50" s="483">
        <v>20</v>
      </c>
      <c r="AY50" s="480">
        <v>14</v>
      </c>
      <c r="AZ50" s="480">
        <v>13</v>
      </c>
      <c r="BA50" s="480">
        <v>1</v>
      </c>
      <c r="BB50" s="480">
        <v>1</v>
      </c>
      <c r="BC50" s="480">
        <v>1</v>
      </c>
      <c r="BD50" s="480">
        <v>0</v>
      </c>
      <c r="BE50" s="483">
        <v>7.1428571428571423</v>
      </c>
      <c r="BF50" s="24">
        <v>7</v>
      </c>
      <c r="BG50" s="24">
        <v>7</v>
      </c>
      <c r="BH50" s="24">
        <v>0</v>
      </c>
      <c r="BI50" s="24">
        <v>1</v>
      </c>
      <c r="BJ50" s="24">
        <v>1</v>
      </c>
      <c r="BK50" s="24">
        <v>0</v>
      </c>
      <c r="BL50" s="483">
        <v>14.285714285714285</v>
      </c>
      <c r="BM50" s="24">
        <v>6</v>
      </c>
      <c r="BN50" s="24">
        <v>4</v>
      </c>
      <c r="BO50" s="24">
        <v>2</v>
      </c>
      <c r="BP50" s="24">
        <v>1</v>
      </c>
      <c r="BQ50" s="24">
        <v>1</v>
      </c>
      <c r="BR50" s="24">
        <v>0</v>
      </c>
      <c r="BS50" s="483">
        <v>16.666666666666664</v>
      </c>
    </row>
    <row r="51" spans="1:71" ht="18.95" customHeight="1">
      <c r="A51" s="44" t="s">
        <v>45</v>
      </c>
      <c r="B51" s="480">
        <v>933</v>
      </c>
      <c r="C51" s="480">
        <v>636</v>
      </c>
      <c r="D51" s="480">
        <v>273</v>
      </c>
      <c r="E51" s="480">
        <v>127</v>
      </c>
      <c r="F51" s="480">
        <v>88</v>
      </c>
      <c r="G51" s="480">
        <v>36</v>
      </c>
      <c r="H51" s="483">
        <v>13.612004287245444</v>
      </c>
      <c r="I51" s="480">
        <v>769</v>
      </c>
      <c r="J51" s="480">
        <v>531</v>
      </c>
      <c r="K51" s="480">
        <v>228</v>
      </c>
      <c r="L51" s="480">
        <v>38</v>
      </c>
      <c r="M51" s="480">
        <v>31</v>
      </c>
      <c r="N51" s="480">
        <v>6</v>
      </c>
      <c r="O51" s="483">
        <v>4.9414824447334205</v>
      </c>
      <c r="P51" s="480">
        <v>932</v>
      </c>
      <c r="Q51" s="480">
        <v>726</v>
      </c>
      <c r="R51" s="480">
        <v>191</v>
      </c>
      <c r="S51" s="480">
        <v>65</v>
      </c>
      <c r="T51" s="480">
        <v>50</v>
      </c>
      <c r="U51" s="480">
        <v>12</v>
      </c>
      <c r="V51" s="483">
        <v>6.9742489270386256</v>
      </c>
      <c r="W51" s="480">
        <v>553</v>
      </c>
      <c r="X51" s="480">
        <v>416</v>
      </c>
      <c r="Y51" s="480">
        <v>124</v>
      </c>
      <c r="Z51" s="480">
        <v>31</v>
      </c>
      <c r="AA51" s="480">
        <v>26</v>
      </c>
      <c r="AB51" s="480">
        <v>5</v>
      </c>
      <c r="AC51" s="483">
        <v>5.6057866184448457</v>
      </c>
      <c r="AD51" s="480">
        <v>581</v>
      </c>
      <c r="AE51" s="480">
        <v>434</v>
      </c>
      <c r="AF51" s="480">
        <v>143</v>
      </c>
      <c r="AG51" s="480">
        <v>47</v>
      </c>
      <c r="AH51" s="480">
        <v>35</v>
      </c>
      <c r="AI51" s="480">
        <v>12</v>
      </c>
      <c r="AJ51" s="483">
        <v>8.0895008605851988</v>
      </c>
      <c r="AK51" s="480">
        <v>570</v>
      </c>
      <c r="AL51" s="480">
        <v>410</v>
      </c>
      <c r="AM51" s="480">
        <v>155</v>
      </c>
      <c r="AN51" s="480">
        <v>33</v>
      </c>
      <c r="AO51" s="480">
        <v>24</v>
      </c>
      <c r="AP51" s="480">
        <v>9</v>
      </c>
      <c r="AQ51" s="483">
        <v>5.7894736842105265</v>
      </c>
      <c r="AR51" s="480">
        <v>643</v>
      </c>
      <c r="AS51" s="480">
        <v>482</v>
      </c>
      <c r="AT51" s="480">
        <v>156</v>
      </c>
      <c r="AU51" s="480">
        <v>57</v>
      </c>
      <c r="AV51" s="480">
        <v>36</v>
      </c>
      <c r="AW51" s="480">
        <v>21</v>
      </c>
      <c r="AX51" s="483">
        <v>8.8646967340590983</v>
      </c>
      <c r="AY51" s="480">
        <v>523</v>
      </c>
      <c r="AZ51" s="480">
        <v>352</v>
      </c>
      <c r="BA51" s="480">
        <v>167</v>
      </c>
      <c r="BB51" s="480">
        <v>46</v>
      </c>
      <c r="BC51" s="480">
        <v>34</v>
      </c>
      <c r="BD51" s="480">
        <v>12</v>
      </c>
      <c r="BE51" s="483">
        <v>8.7954110898661568</v>
      </c>
      <c r="BF51" s="24">
        <v>407</v>
      </c>
      <c r="BG51" s="24">
        <v>269</v>
      </c>
      <c r="BH51" s="24">
        <v>135</v>
      </c>
      <c r="BI51" s="24">
        <v>35</v>
      </c>
      <c r="BJ51" s="24">
        <v>28</v>
      </c>
      <c r="BK51" s="24">
        <v>7</v>
      </c>
      <c r="BL51" s="483">
        <v>8.5995085995085994</v>
      </c>
      <c r="BM51" s="24">
        <v>549</v>
      </c>
      <c r="BN51" s="24">
        <v>348</v>
      </c>
      <c r="BO51" s="24">
        <v>196</v>
      </c>
      <c r="BP51" s="24">
        <v>90</v>
      </c>
      <c r="BQ51" s="24">
        <v>64</v>
      </c>
      <c r="BR51" s="24">
        <v>26</v>
      </c>
      <c r="BS51" s="483">
        <v>16.393442622950818</v>
      </c>
    </row>
    <row r="52" spans="1:71" ht="18.95" customHeight="1">
      <c r="A52" s="44" t="s">
        <v>139</v>
      </c>
      <c r="B52" s="480">
        <v>82</v>
      </c>
      <c r="C52" s="480">
        <v>78</v>
      </c>
      <c r="D52" s="480">
        <v>4</v>
      </c>
      <c r="E52" s="480">
        <v>17</v>
      </c>
      <c r="F52" s="480">
        <v>17</v>
      </c>
      <c r="G52" s="480">
        <v>0</v>
      </c>
      <c r="H52" s="483">
        <v>20.73170731707317</v>
      </c>
      <c r="I52" s="480">
        <v>14</v>
      </c>
      <c r="J52" s="480">
        <v>14</v>
      </c>
      <c r="K52" s="480">
        <v>0</v>
      </c>
      <c r="L52" s="480">
        <v>0</v>
      </c>
      <c r="M52" s="480">
        <v>0</v>
      </c>
      <c r="N52" s="480">
        <v>0</v>
      </c>
      <c r="O52" s="483">
        <v>0</v>
      </c>
      <c r="P52" s="480">
        <v>0</v>
      </c>
      <c r="Q52" s="480">
        <v>0</v>
      </c>
      <c r="R52" s="480">
        <v>0</v>
      </c>
      <c r="S52" s="480">
        <v>0</v>
      </c>
      <c r="T52" s="480">
        <v>0</v>
      </c>
      <c r="U52" s="480">
        <v>0</v>
      </c>
      <c r="V52" s="480">
        <v>0</v>
      </c>
      <c r="W52" s="480">
        <v>1370</v>
      </c>
      <c r="X52" s="480">
        <v>1161</v>
      </c>
      <c r="Y52" s="480">
        <v>209</v>
      </c>
      <c r="Z52" s="480">
        <v>377</v>
      </c>
      <c r="AA52" s="480">
        <v>350</v>
      </c>
      <c r="AB52" s="480">
        <v>27</v>
      </c>
      <c r="AC52" s="483">
        <v>27.518248175182482</v>
      </c>
      <c r="AD52" s="480">
        <v>88</v>
      </c>
      <c r="AE52" s="480">
        <v>73</v>
      </c>
      <c r="AF52" s="480">
        <v>15</v>
      </c>
      <c r="AG52" s="480">
        <v>30</v>
      </c>
      <c r="AH52" s="480">
        <v>27</v>
      </c>
      <c r="AI52" s="480">
        <v>3</v>
      </c>
      <c r="AJ52" s="483">
        <v>34.090909090909086</v>
      </c>
      <c r="AK52" s="480">
        <v>7</v>
      </c>
      <c r="AL52" s="480">
        <v>7</v>
      </c>
      <c r="AM52" s="480">
        <v>0</v>
      </c>
      <c r="AN52" s="480">
        <v>4</v>
      </c>
      <c r="AO52" s="480">
        <v>4</v>
      </c>
      <c r="AP52" s="480">
        <v>0</v>
      </c>
      <c r="AQ52" s="483">
        <v>57.142857142857139</v>
      </c>
      <c r="AR52" s="480">
        <v>0</v>
      </c>
      <c r="AS52" s="480">
        <v>0</v>
      </c>
      <c r="AT52" s="480">
        <v>0</v>
      </c>
      <c r="AU52" s="480">
        <v>0</v>
      </c>
      <c r="AV52" s="480">
        <v>0</v>
      </c>
      <c r="AW52" s="480">
        <v>0</v>
      </c>
      <c r="AX52" s="480">
        <v>0</v>
      </c>
      <c r="AY52" s="480">
        <v>758</v>
      </c>
      <c r="AZ52" s="480">
        <v>597</v>
      </c>
      <c r="BA52" s="480">
        <v>161</v>
      </c>
      <c r="BB52" s="480">
        <v>176</v>
      </c>
      <c r="BC52" s="480">
        <v>160</v>
      </c>
      <c r="BD52" s="480">
        <v>16</v>
      </c>
      <c r="BE52" s="483">
        <v>23.218997361477573</v>
      </c>
      <c r="BF52" s="24">
        <v>111</v>
      </c>
      <c r="BG52" s="24">
        <v>69</v>
      </c>
      <c r="BH52" s="24">
        <v>42</v>
      </c>
      <c r="BI52" s="24">
        <v>28</v>
      </c>
      <c r="BJ52" s="24">
        <v>13</v>
      </c>
      <c r="BK52" s="24">
        <v>15</v>
      </c>
      <c r="BL52" s="483">
        <v>25.225225225225223</v>
      </c>
      <c r="BM52" s="24">
        <v>50</v>
      </c>
      <c r="BN52" s="24">
        <v>44</v>
      </c>
      <c r="BO52" s="24">
        <v>6</v>
      </c>
      <c r="BP52" s="24">
        <v>8</v>
      </c>
      <c r="BQ52" s="24">
        <v>3</v>
      </c>
      <c r="BR52" s="24">
        <v>5</v>
      </c>
      <c r="BS52" s="483">
        <v>16</v>
      </c>
    </row>
    <row r="53" spans="1:71" ht="18.95" customHeight="1">
      <c r="A53" s="44" t="s">
        <v>141</v>
      </c>
      <c r="B53" s="480">
        <v>198</v>
      </c>
      <c r="C53" s="480">
        <v>55</v>
      </c>
      <c r="D53" s="480">
        <v>13</v>
      </c>
      <c r="E53" s="480">
        <v>45</v>
      </c>
      <c r="F53" s="480">
        <v>6</v>
      </c>
      <c r="G53" s="480">
        <v>1</v>
      </c>
      <c r="H53" s="483">
        <v>22.727272727272727</v>
      </c>
      <c r="I53" s="480">
        <v>249</v>
      </c>
      <c r="J53" s="480">
        <v>62</v>
      </c>
      <c r="K53" s="480">
        <v>9</v>
      </c>
      <c r="L53" s="480">
        <v>71</v>
      </c>
      <c r="M53" s="480">
        <v>17</v>
      </c>
      <c r="N53" s="480">
        <v>3</v>
      </c>
      <c r="O53" s="483">
        <v>28.514056224899598</v>
      </c>
      <c r="P53" s="480">
        <v>296</v>
      </c>
      <c r="Q53" s="480">
        <v>79</v>
      </c>
      <c r="R53" s="480">
        <v>16</v>
      </c>
      <c r="S53" s="480">
        <v>66</v>
      </c>
      <c r="T53" s="480">
        <v>13</v>
      </c>
      <c r="U53" s="480">
        <v>1</v>
      </c>
      <c r="V53" s="483">
        <v>22.297297297297298</v>
      </c>
      <c r="W53" s="480">
        <v>338</v>
      </c>
      <c r="X53" s="480">
        <v>106</v>
      </c>
      <c r="Y53" s="480">
        <v>24</v>
      </c>
      <c r="Z53" s="480">
        <v>74</v>
      </c>
      <c r="AA53" s="480">
        <v>16</v>
      </c>
      <c r="AB53" s="480">
        <v>2</v>
      </c>
      <c r="AC53" s="483">
        <v>21.893491124260358</v>
      </c>
      <c r="AD53" s="480">
        <v>305</v>
      </c>
      <c r="AE53" s="480">
        <v>84</v>
      </c>
      <c r="AF53" s="480">
        <v>21</v>
      </c>
      <c r="AG53" s="480">
        <v>60</v>
      </c>
      <c r="AH53" s="480">
        <v>13</v>
      </c>
      <c r="AI53" s="480">
        <v>2</v>
      </c>
      <c r="AJ53" s="483">
        <v>19.672131147540984</v>
      </c>
      <c r="AK53" s="480">
        <v>344</v>
      </c>
      <c r="AL53" s="480">
        <v>108</v>
      </c>
      <c r="AM53" s="480">
        <v>16</v>
      </c>
      <c r="AN53" s="480">
        <v>65</v>
      </c>
      <c r="AO53" s="480">
        <v>24</v>
      </c>
      <c r="AP53" s="480">
        <v>2</v>
      </c>
      <c r="AQ53" s="483">
        <v>18.895348837209301</v>
      </c>
      <c r="AR53" s="480">
        <v>367</v>
      </c>
      <c r="AS53" s="480">
        <v>106</v>
      </c>
      <c r="AT53" s="480">
        <v>24</v>
      </c>
      <c r="AU53" s="480">
        <v>61</v>
      </c>
      <c r="AV53" s="480">
        <v>16</v>
      </c>
      <c r="AW53" s="480">
        <v>2</v>
      </c>
      <c r="AX53" s="483">
        <v>16.621253405994551</v>
      </c>
      <c r="AY53" s="480">
        <v>345</v>
      </c>
      <c r="AZ53" s="480">
        <v>112</v>
      </c>
      <c r="BA53" s="480">
        <v>22</v>
      </c>
      <c r="BB53" s="480">
        <v>75</v>
      </c>
      <c r="BC53" s="480">
        <v>23</v>
      </c>
      <c r="BD53" s="480">
        <v>1</v>
      </c>
      <c r="BE53" s="483">
        <v>21.739130434782609</v>
      </c>
      <c r="BF53" s="480">
        <v>339</v>
      </c>
      <c r="BG53" s="480">
        <v>98</v>
      </c>
      <c r="BH53" s="480">
        <v>17</v>
      </c>
      <c r="BI53" s="480">
        <v>46</v>
      </c>
      <c r="BJ53" s="480">
        <v>13</v>
      </c>
      <c r="BK53" s="480">
        <v>1</v>
      </c>
      <c r="BL53" s="483">
        <v>13.569321533923304</v>
      </c>
      <c r="BM53" s="480">
        <v>403</v>
      </c>
      <c r="BN53" s="480">
        <v>137</v>
      </c>
      <c r="BO53" s="480">
        <v>26</v>
      </c>
      <c r="BP53" s="480">
        <v>55</v>
      </c>
      <c r="BQ53" s="480">
        <v>14</v>
      </c>
      <c r="BR53" s="480">
        <v>1</v>
      </c>
      <c r="BS53" s="483">
        <v>13.647642679900745</v>
      </c>
    </row>
    <row r="54" spans="1:71" ht="18.95" customHeight="1">
      <c r="A54" s="44" t="s">
        <v>165</v>
      </c>
      <c r="B54" s="480">
        <v>277</v>
      </c>
      <c r="C54" s="480">
        <v>243</v>
      </c>
      <c r="D54" s="480">
        <v>32</v>
      </c>
      <c r="E54" s="480">
        <v>25</v>
      </c>
      <c r="F54" s="480">
        <v>23</v>
      </c>
      <c r="G54" s="480">
        <v>2</v>
      </c>
      <c r="H54" s="483">
        <v>9.025270758122744</v>
      </c>
      <c r="I54" s="480">
        <v>321</v>
      </c>
      <c r="J54" s="480">
        <v>299</v>
      </c>
      <c r="K54" s="480">
        <v>20</v>
      </c>
      <c r="L54" s="480">
        <v>44</v>
      </c>
      <c r="M54" s="480">
        <v>41</v>
      </c>
      <c r="N54" s="480">
        <v>2</v>
      </c>
      <c r="O54" s="483">
        <v>13.707165109034266</v>
      </c>
      <c r="P54" s="480">
        <v>320</v>
      </c>
      <c r="Q54" s="480">
        <v>273</v>
      </c>
      <c r="R54" s="480">
        <v>45</v>
      </c>
      <c r="S54" s="480">
        <v>30</v>
      </c>
      <c r="T54" s="480">
        <v>23</v>
      </c>
      <c r="U54" s="480">
        <v>7</v>
      </c>
      <c r="V54" s="483">
        <v>9.375</v>
      </c>
      <c r="W54" s="480">
        <v>288</v>
      </c>
      <c r="X54" s="480">
        <v>258</v>
      </c>
      <c r="Y54" s="480">
        <v>27</v>
      </c>
      <c r="Z54" s="480">
        <v>14</v>
      </c>
      <c r="AA54" s="480">
        <v>11</v>
      </c>
      <c r="AB54" s="480">
        <v>1</v>
      </c>
      <c r="AC54" s="483">
        <v>4.8611111111111116</v>
      </c>
      <c r="AD54" s="480">
        <v>176</v>
      </c>
      <c r="AE54" s="480">
        <v>161</v>
      </c>
      <c r="AF54" s="480">
        <v>14</v>
      </c>
      <c r="AG54" s="480">
        <v>16</v>
      </c>
      <c r="AH54" s="480">
        <v>16</v>
      </c>
      <c r="AI54" s="480">
        <v>0</v>
      </c>
      <c r="AJ54" s="483">
        <v>9.0909090909090917</v>
      </c>
      <c r="AK54" s="480">
        <v>159</v>
      </c>
      <c r="AL54" s="480">
        <v>138</v>
      </c>
      <c r="AM54" s="480">
        <v>19</v>
      </c>
      <c r="AN54" s="480">
        <v>17</v>
      </c>
      <c r="AO54" s="480">
        <v>16</v>
      </c>
      <c r="AP54" s="480">
        <v>1</v>
      </c>
      <c r="AQ54" s="483">
        <v>10.691823899371069</v>
      </c>
      <c r="AR54" s="480">
        <v>124</v>
      </c>
      <c r="AS54" s="480">
        <v>113</v>
      </c>
      <c r="AT54" s="480">
        <v>11</v>
      </c>
      <c r="AU54" s="480">
        <v>17</v>
      </c>
      <c r="AV54" s="480">
        <v>15</v>
      </c>
      <c r="AW54" s="480">
        <v>2</v>
      </c>
      <c r="AX54" s="483">
        <v>13.709677419354838</v>
      </c>
      <c r="AY54" s="480">
        <v>65</v>
      </c>
      <c r="AZ54" s="480">
        <v>56</v>
      </c>
      <c r="BA54" s="480">
        <v>9</v>
      </c>
      <c r="BB54" s="480">
        <v>8</v>
      </c>
      <c r="BC54" s="480">
        <v>7</v>
      </c>
      <c r="BD54" s="480">
        <v>1</v>
      </c>
      <c r="BE54" s="483">
        <v>12.307692307692308</v>
      </c>
      <c r="BF54" s="24">
        <v>110</v>
      </c>
      <c r="BG54" s="24">
        <v>86</v>
      </c>
      <c r="BH54" s="24">
        <v>24</v>
      </c>
      <c r="BI54" s="24">
        <v>11</v>
      </c>
      <c r="BJ54" s="24">
        <v>10</v>
      </c>
      <c r="BK54" s="24">
        <v>1</v>
      </c>
      <c r="BL54" s="483">
        <v>10</v>
      </c>
      <c r="BM54" s="24">
        <v>79</v>
      </c>
      <c r="BN54" s="24">
        <v>63</v>
      </c>
      <c r="BO54" s="24">
        <v>11</v>
      </c>
      <c r="BP54" s="24">
        <v>10</v>
      </c>
      <c r="BQ54" s="24">
        <v>10</v>
      </c>
      <c r="BR54" s="24">
        <v>0</v>
      </c>
      <c r="BS54" s="483">
        <v>12.658227848101266</v>
      </c>
    </row>
    <row r="55" spans="1:71" ht="18.95" customHeight="1">
      <c r="A55" s="44" t="s">
        <v>167</v>
      </c>
      <c r="B55" s="480">
        <v>52</v>
      </c>
      <c r="C55" s="480">
        <v>38</v>
      </c>
      <c r="D55" s="480">
        <v>9</v>
      </c>
      <c r="E55" s="480">
        <v>11</v>
      </c>
      <c r="F55" s="480">
        <v>7</v>
      </c>
      <c r="G55" s="480">
        <v>3</v>
      </c>
      <c r="H55" s="483">
        <v>21.153846153846153</v>
      </c>
      <c r="I55" s="480">
        <v>153</v>
      </c>
      <c r="J55" s="480">
        <v>101</v>
      </c>
      <c r="K55" s="480">
        <v>29</v>
      </c>
      <c r="L55" s="480">
        <v>34</v>
      </c>
      <c r="M55" s="480">
        <v>22</v>
      </c>
      <c r="N55" s="480">
        <v>6</v>
      </c>
      <c r="O55" s="483">
        <v>22.222222222222221</v>
      </c>
      <c r="P55" s="480">
        <v>312</v>
      </c>
      <c r="Q55" s="480">
        <v>231</v>
      </c>
      <c r="R55" s="480">
        <v>43</v>
      </c>
      <c r="S55" s="480">
        <v>93</v>
      </c>
      <c r="T55" s="480">
        <v>75</v>
      </c>
      <c r="U55" s="480">
        <v>8</v>
      </c>
      <c r="V55" s="483">
        <v>29.807692307692307</v>
      </c>
      <c r="W55" s="480">
        <v>264</v>
      </c>
      <c r="X55" s="480">
        <v>206</v>
      </c>
      <c r="Y55" s="480">
        <v>34</v>
      </c>
      <c r="Z55" s="480">
        <v>68</v>
      </c>
      <c r="AA55" s="480">
        <v>59</v>
      </c>
      <c r="AB55" s="480">
        <v>4</v>
      </c>
      <c r="AC55" s="483">
        <v>25.757575757575758</v>
      </c>
      <c r="AD55" s="480">
        <v>305</v>
      </c>
      <c r="AE55" s="480">
        <v>213</v>
      </c>
      <c r="AF55" s="480">
        <v>59</v>
      </c>
      <c r="AG55" s="480">
        <v>84</v>
      </c>
      <c r="AH55" s="480">
        <v>65</v>
      </c>
      <c r="AI55" s="480">
        <v>10</v>
      </c>
      <c r="AJ55" s="483">
        <v>27.540983606557379</v>
      </c>
      <c r="AK55" s="480">
        <v>317</v>
      </c>
      <c r="AL55" s="480">
        <v>229</v>
      </c>
      <c r="AM55" s="480">
        <v>64</v>
      </c>
      <c r="AN55" s="480">
        <v>78</v>
      </c>
      <c r="AO55" s="480">
        <v>61</v>
      </c>
      <c r="AP55" s="480">
        <v>13</v>
      </c>
      <c r="AQ55" s="483">
        <v>24.605678233438486</v>
      </c>
      <c r="AR55" s="480">
        <v>352</v>
      </c>
      <c r="AS55" s="480">
        <v>233</v>
      </c>
      <c r="AT55" s="480">
        <v>87</v>
      </c>
      <c r="AU55" s="480">
        <v>82</v>
      </c>
      <c r="AV55" s="480">
        <v>62</v>
      </c>
      <c r="AW55" s="480">
        <v>11</v>
      </c>
      <c r="AX55" s="483">
        <v>23.295454545454543</v>
      </c>
      <c r="AY55" s="480">
        <v>320</v>
      </c>
      <c r="AZ55" s="480">
        <v>208</v>
      </c>
      <c r="BA55" s="480">
        <v>86</v>
      </c>
      <c r="BB55" s="480">
        <v>81</v>
      </c>
      <c r="BC55" s="480">
        <v>56</v>
      </c>
      <c r="BD55" s="480">
        <v>16</v>
      </c>
      <c r="BE55" s="483">
        <v>25.3125</v>
      </c>
      <c r="BF55" s="480">
        <v>393</v>
      </c>
      <c r="BG55" s="480">
        <v>257</v>
      </c>
      <c r="BH55" s="480">
        <v>97</v>
      </c>
      <c r="BI55" s="480">
        <v>102</v>
      </c>
      <c r="BJ55" s="480">
        <v>74</v>
      </c>
      <c r="BK55" s="480">
        <v>20</v>
      </c>
      <c r="BL55" s="483">
        <v>25.954198473282442</v>
      </c>
      <c r="BM55" s="480">
        <v>274</v>
      </c>
      <c r="BN55" s="480">
        <v>166</v>
      </c>
      <c r="BO55" s="480">
        <v>76</v>
      </c>
      <c r="BP55" s="480">
        <v>34</v>
      </c>
      <c r="BQ55" s="480">
        <v>16</v>
      </c>
      <c r="BR55" s="480">
        <v>15</v>
      </c>
      <c r="BS55" s="483">
        <v>12.408759124087592</v>
      </c>
    </row>
    <row r="56" spans="1:71" ht="18.95" customHeight="1">
      <c r="A56" s="44" t="s">
        <v>143</v>
      </c>
      <c r="B56" s="480">
        <v>119</v>
      </c>
      <c r="C56" s="480">
        <v>102</v>
      </c>
      <c r="D56" s="480">
        <v>13</v>
      </c>
      <c r="E56" s="480">
        <v>32</v>
      </c>
      <c r="F56" s="480">
        <v>30</v>
      </c>
      <c r="G56" s="480">
        <v>2</v>
      </c>
      <c r="H56" s="483">
        <v>26.890756302521009</v>
      </c>
      <c r="I56" s="480">
        <v>122</v>
      </c>
      <c r="J56" s="480">
        <v>110</v>
      </c>
      <c r="K56" s="480">
        <v>8</v>
      </c>
      <c r="L56" s="480">
        <v>30</v>
      </c>
      <c r="M56" s="480">
        <v>28</v>
      </c>
      <c r="N56" s="480">
        <v>1</v>
      </c>
      <c r="O56" s="483">
        <v>24.590163934426229</v>
      </c>
      <c r="P56" s="480">
        <v>107</v>
      </c>
      <c r="Q56" s="480">
        <v>93</v>
      </c>
      <c r="R56" s="480">
        <v>8</v>
      </c>
      <c r="S56" s="480">
        <v>16</v>
      </c>
      <c r="T56" s="480">
        <v>16</v>
      </c>
      <c r="U56" s="480">
        <v>0</v>
      </c>
      <c r="V56" s="483">
        <v>14.953271028037381</v>
      </c>
      <c r="W56" s="480">
        <v>170</v>
      </c>
      <c r="X56" s="480">
        <v>116</v>
      </c>
      <c r="Y56" s="480">
        <v>46</v>
      </c>
      <c r="Z56" s="480">
        <v>43</v>
      </c>
      <c r="AA56" s="480">
        <v>31</v>
      </c>
      <c r="AB56" s="480">
        <v>9</v>
      </c>
      <c r="AC56" s="483">
        <v>25.294117647058822</v>
      </c>
      <c r="AD56" s="480">
        <v>176</v>
      </c>
      <c r="AE56" s="480">
        <v>148</v>
      </c>
      <c r="AF56" s="480">
        <v>19</v>
      </c>
      <c r="AG56" s="480">
        <v>38</v>
      </c>
      <c r="AH56" s="480">
        <v>34</v>
      </c>
      <c r="AI56" s="480">
        <v>3</v>
      </c>
      <c r="AJ56" s="483">
        <v>21.59090909090909</v>
      </c>
      <c r="AK56" s="480">
        <v>134</v>
      </c>
      <c r="AL56" s="480">
        <v>113</v>
      </c>
      <c r="AM56" s="480">
        <v>15</v>
      </c>
      <c r="AN56" s="480">
        <v>36</v>
      </c>
      <c r="AO56" s="480">
        <v>31</v>
      </c>
      <c r="AP56" s="480">
        <v>4</v>
      </c>
      <c r="AQ56" s="483">
        <v>26.865671641791046</v>
      </c>
      <c r="AR56" s="480">
        <v>158</v>
      </c>
      <c r="AS56" s="480">
        <v>134</v>
      </c>
      <c r="AT56" s="480">
        <v>23</v>
      </c>
      <c r="AU56" s="480">
        <v>37</v>
      </c>
      <c r="AV56" s="480">
        <v>37</v>
      </c>
      <c r="AW56" s="480">
        <v>0</v>
      </c>
      <c r="AX56" s="483">
        <v>23.417721518987342</v>
      </c>
      <c r="AY56" s="480">
        <v>319</v>
      </c>
      <c r="AZ56" s="480">
        <v>262</v>
      </c>
      <c r="BA56" s="480">
        <v>49</v>
      </c>
      <c r="BB56" s="480">
        <v>61</v>
      </c>
      <c r="BC56" s="480">
        <v>54</v>
      </c>
      <c r="BD56" s="480">
        <v>4</v>
      </c>
      <c r="BE56" s="483">
        <v>19.122257053291534</v>
      </c>
      <c r="BF56" s="24">
        <v>465</v>
      </c>
      <c r="BG56" s="24">
        <v>370</v>
      </c>
      <c r="BH56" s="24">
        <v>88</v>
      </c>
      <c r="BI56" s="24">
        <v>72</v>
      </c>
      <c r="BJ56" s="24">
        <v>57</v>
      </c>
      <c r="BK56" s="24">
        <v>13</v>
      </c>
      <c r="BL56" s="483">
        <v>15.483870967741936</v>
      </c>
      <c r="BM56" s="24">
        <v>309</v>
      </c>
      <c r="BN56" s="24">
        <v>240</v>
      </c>
      <c r="BO56" s="24">
        <v>62</v>
      </c>
      <c r="BP56" s="24">
        <v>36</v>
      </c>
      <c r="BQ56" s="24">
        <v>27</v>
      </c>
      <c r="BR56" s="24">
        <v>6</v>
      </c>
      <c r="BS56" s="483">
        <v>11.650485436893204</v>
      </c>
    </row>
    <row r="57" spans="1:71" ht="18.95" customHeight="1">
      <c r="A57" s="44" t="s">
        <v>43</v>
      </c>
      <c r="B57" s="480">
        <v>4368</v>
      </c>
      <c r="C57" s="480">
        <v>2727</v>
      </c>
      <c r="D57" s="480">
        <v>1259</v>
      </c>
      <c r="E57" s="480">
        <v>564</v>
      </c>
      <c r="F57" s="480">
        <v>393</v>
      </c>
      <c r="G57" s="480">
        <v>116</v>
      </c>
      <c r="H57" s="483">
        <v>12.912087912087914</v>
      </c>
      <c r="I57" s="480">
        <v>5153</v>
      </c>
      <c r="J57" s="480">
        <v>3287</v>
      </c>
      <c r="K57" s="480">
        <v>1387</v>
      </c>
      <c r="L57" s="480">
        <v>741</v>
      </c>
      <c r="M57" s="480">
        <v>468</v>
      </c>
      <c r="N57" s="480">
        <v>136</v>
      </c>
      <c r="O57" s="483">
        <v>14.379972831360371</v>
      </c>
      <c r="P57" s="480">
        <v>4972</v>
      </c>
      <c r="Q57" s="480">
        <v>3302</v>
      </c>
      <c r="R57" s="480">
        <v>1183</v>
      </c>
      <c r="S57" s="480">
        <v>508</v>
      </c>
      <c r="T57" s="480">
        <v>330</v>
      </c>
      <c r="U57" s="480">
        <v>104</v>
      </c>
      <c r="V57" s="483">
        <v>10.217216411906678</v>
      </c>
      <c r="W57" s="480">
        <v>4913</v>
      </c>
      <c r="X57" s="480">
        <v>3151</v>
      </c>
      <c r="Y57" s="480">
        <v>1304</v>
      </c>
      <c r="Z57" s="480">
        <v>418</v>
      </c>
      <c r="AA57" s="480">
        <v>273</v>
      </c>
      <c r="AB57" s="480">
        <v>89</v>
      </c>
      <c r="AC57" s="483">
        <v>8.5080398941583546</v>
      </c>
      <c r="AD57" s="480">
        <v>5345</v>
      </c>
      <c r="AE57" s="480">
        <v>3164</v>
      </c>
      <c r="AF57" s="480">
        <v>1801</v>
      </c>
      <c r="AG57" s="480">
        <v>550</v>
      </c>
      <c r="AH57" s="480">
        <v>320</v>
      </c>
      <c r="AI57" s="480">
        <v>174</v>
      </c>
      <c r="AJ57" s="483">
        <v>10.28999064546305</v>
      </c>
      <c r="AK57" s="480">
        <v>4896</v>
      </c>
      <c r="AL57" s="480">
        <v>2609</v>
      </c>
      <c r="AM57" s="480">
        <v>1873</v>
      </c>
      <c r="AN57" s="480">
        <v>505</v>
      </c>
      <c r="AO57" s="480">
        <v>254</v>
      </c>
      <c r="AP57" s="480">
        <v>203</v>
      </c>
      <c r="AQ57" s="483">
        <v>10.31454248366013</v>
      </c>
      <c r="AR57" s="480">
        <v>5137</v>
      </c>
      <c r="AS57" s="480">
        <v>2971</v>
      </c>
      <c r="AT57" s="480">
        <v>1690</v>
      </c>
      <c r="AU57" s="480">
        <v>458</v>
      </c>
      <c r="AV57" s="480">
        <v>243</v>
      </c>
      <c r="AW57" s="480">
        <v>157</v>
      </c>
      <c r="AX57" s="483">
        <v>8.9157095581078458</v>
      </c>
      <c r="AY57" s="480">
        <v>4408</v>
      </c>
      <c r="AZ57" s="480">
        <v>2477</v>
      </c>
      <c r="BA57" s="480">
        <v>1539</v>
      </c>
      <c r="BB57" s="480">
        <v>369</v>
      </c>
      <c r="BC57" s="480">
        <v>206</v>
      </c>
      <c r="BD57" s="480">
        <v>121</v>
      </c>
      <c r="BE57" s="483">
        <v>8.3711433756805818</v>
      </c>
      <c r="BF57" s="24">
        <v>5495</v>
      </c>
      <c r="BG57" s="24">
        <v>3083</v>
      </c>
      <c r="BH57" s="24">
        <v>1962</v>
      </c>
      <c r="BI57" s="24">
        <v>395</v>
      </c>
      <c r="BJ57" s="24">
        <v>227</v>
      </c>
      <c r="BK57" s="24">
        <v>117</v>
      </c>
      <c r="BL57" s="483">
        <v>7.1883530482256592</v>
      </c>
      <c r="BM57" s="24">
        <v>4906</v>
      </c>
      <c r="BN57" s="24">
        <v>2527</v>
      </c>
      <c r="BO57" s="24">
        <v>1796</v>
      </c>
      <c r="BP57" s="24">
        <v>453</v>
      </c>
      <c r="BQ57" s="24">
        <v>238</v>
      </c>
      <c r="BR57" s="24">
        <v>156</v>
      </c>
      <c r="BS57" s="483">
        <v>9.2335915205870371</v>
      </c>
    </row>
    <row r="58" spans="1:71" ht="18.95" customHeight="1">
      <c r="A58" s="44" t="s">
        <v>163</v>
      </c>
      <c r="B58" s="480">
        <v>243</v>
      </c>
      <c r="C58" s="480">
        <v>116</v>
      </c>
      <c r="D58" s="480">
        <v>115</v>
      </c>
      <c r="E58" s="480">
        <v>118</v>
      </c>
      <c r="F58" s="480">
        <v>55</v>
      </c>
      <c r="G58" s="480">
        <v>61</v>
      </c>
      <c r="H58" s="483">
        <v>48.559670781893004</v>
      </c>
      <c r="I58" s="480">
        <v>194</v>
      </c>
      <c r="J58" s="480">
        <v>94</v>
      </c>
      <c r="K58" s="480">
        <v>87</v>
      </c>
      <c r="L58" s="480">
        <v>117</v>
      </c>
      <c r="M58" s="480">
        <v>58</v>
      </c>
      <c r="N58" s="480">
        <v>59</v>
      </c>
      <c r="O58" s="483">
        <v>60.309278350515463</v>
      </c>
      <c r="P58" s="480">
        <v>193</v>
      </c>
      <c r="Q58" s="480">
        <v>104</v>
      </c>
      <c r="R58" s="480">
        <v>61</v>
      </c>
      <c r="S58" s="480">
        <v>28</v>
      </c>
      <c r="T58" s="480">
        <v>17</v>
      </c>
      <c r="U58" s="480">
        <v>11</v>
      </c>
      <c r="V58" s="483">
        <v>14.507772020725387</v>
      </c>
      <c r="W58" s="480">
        <v>96</v>
      </c>
      <c r="X58" s="480">
        <v>51</v>
      </c>
      <c r="Y58" s="480">
        <v>24</v>
      </c>
      <c r="Z58" s="480">
        <v>9</v>
      </c>
      <c r="AA58" s="480">
        <v>5</v>
      </c>
      <c r="AB58" s="480">
        <v>4</v>
      </c>
      <c r="AC58" s="483">
        <v>9.375</v>
      </c>
      <c r="AD58" s="480">
        <v>74</v>
      </c>
      <c r="AE58" s="480">
        <v>44</v>
      </c>
      <c r="AF58" s="480">
        <v>14</v>
      </c>
      <c r="AG58" s="480">
        <v>5</v>
      </c>
      <c r="AH58" s="480">
        <v>4</v>
      </c>
      <c r="AI58" s="480">
        <v>1</v>
      </c>
      <c r="AJ58" s="483">
        <v>6.756756756756757</v>
      </c>
      <c r="AK58" s="480">
        <v>104</v>
      </c>
      <c r="AL58" s="480">
        <v>52</v>
      </c>
      <c r="AM58" s="480">
        <v>20</v>
      </c>
      <c r="AN58" s="480">
        <v>9</v>
      </c>
      <c r="AO58" s="480">
        <v>3</v>
      </c>
      <c r="AP58" s="480">
        <v>5</v>
      </c>
      <c r="AQ58" s="483">
        <v>8.6538461538461533</v>
      </c>
      <c r="AR58" s="480">
        <v>70</v>
      </c>
      <c r="AS58" s="480">
        <v>26</v>
      </c>
      <c r="AT58" s="480">
        <v>8</v>
      </c>
      <c r="AU58" s="480">
        <v>10</v>
      </c>
      <c r="AV58" s="480">
        <v>6</v>
      </c>
      <c r="AW58" s="480">
        <v>0</v>
      </c>
      <c r="AX58" s="483">
        <v>14.285714285714285</v>
      </c>
      <c r="AY58" s="480">
        <v>61</v>
      </c>
      <c r="AZ58" s="480">
        <v>31</v>
      </c>
      <c r="BA58" s="480">
        <v>10</v>
      </c>
      <c r="BB58" s="480">
        <v>5</v>
      </c>
      <c r="BC58" s="480">
        <v>3</v>
      </c>
      <c r="BD58" s="480">
        <v>0</v>
      </c>
      <c r="BE58" s="483">
        <v>8.1967213114754092</v>
      </c>
      <c r="BF58" s="480">
        <v>73</v>
      </c>
      <c r="BG58" s="480">
        <v>27</v>
      </c>
      <c r="BH58" s="480">
        <v>16</v>
      </c>
      <c r="BI58" s="480">
        <v>10</v>
      </c>
      <c r="BJ58" s="480">
        <v>7</v>
      </c>
      <c r="BK58" s="480">
        <v>0</v>
      </c>
      <c r="BL58" s="483">
        <v>13.698630136986301</v>
      </c>
      <c r="BM58" s="480">
        <v>49</v>
      </c>
      <c r="BN58" s="480">
        <v>19</v>
      </c>
      <c r="BO58" s="480">
        <v>9</v>
      </c>
      <c r="BP58" s="480">
        <v>4</v>
      </c>
      <c r="BQ58" s="480">
        <v>2</v>
      </c>
      <c r="BR58" s="480">
        <v>0</v>
      </c>
      <c r="BS58" s="483">
        <v>8.1632653061224492</v>
      </c>
    </row>
    <row r="59" spans="1:71" ht="18.95" customHeight="1">
      <c r="A59" s="44" t="s">
        <v>304</v>
      </c>
      <c r="B59" s="480">
        <v>45</v>
      </c>
      <c r="C59" s="480">
        <v>21</v>
      </c>
      <c r="D59" s="480">
        <v>20</v>
      </c>
      <c r="E59" s="480">
        <v>6</v>
      </c>
      <c r="F59" s="480">
        <v>1</v>
      </c>
      <c r="G59" s="480">
        <v>4</v>
      </c>
      <c r="H59" s="483">
        <v>13.333333333333334</v>
      </c>
      <c r="I59" s="480">
        <v>89</v>
      </c>
      <c r="J59" s="480">
        <v>48</v>
      </c>
      <c r="K59" s="480">
        <v>16</v>
      </c>
      <c r="L59" s="480">
        <v>7</v>
      </c>
      <c r="M59" s="480">
        <v>4</v>
      </c>
      <c r="N59" s="480">
        <v>0</v>
      </c>
      <c r="O59" s="483">
        <v>7.8651685393258424</v>
      </c>
      <c r="P59" s="480">
        <v>79</v>
      </c>
      <c r="Q59" s="480">
        <v>37</v>
      </c>
      <c r="R59" s="480">
        <v>23</v>
      </c>
      <c r="S59" s="480">
        <v>7</v>
      </c>
      <c r="T59" s="480">
        <v>5</v>
      </c>
      <c r="U59" s="480">
        <v>1</v>
      </c>
      <c r="V59" s="483">
        <v>8.8607594936708853</v>
      </c>
      <c r="W59" s="480">
        <v>46</v>
      </c>
      <c r="X59" s="480">
        <v>32</v>
      </c>
      <c r="Y59" s="480">
        <v>5</v>
      </c>
      <c r="Z59" s="480">
        <v>9</v>
      </c>
      <c r="AA59" s="480">
        <v>5</v>
      </c>
      <c r="AB59" s="480">
        <v>2</v>
      </c>
      <c r="AC59" s="483">
        <v>19.565217391304348</v>
      </c>
      <c r="AD59" s="480">
        <v>48</v>
      </c>
      <c r="AE59" s="480">
        <v>25</v>
      </c>
      <c r="AF59" s="480">
        <v>12</v>
      </c>
      <c r="AG59" s="480">
        <v>4</v>
      </c>
      <c r="AH59" s="480">
        <v>3</v>
      </c>
      <c r="AI59" s="480">
        <v>1</v>
      </c>
      <c r="AJ59" s="483">
        <v>8.3333333333333321</v>
      </c>
      <c r="AK59" s="480">
        <v>33</v>
      </c>
      <c r="AL59" s="480">
        <v>11</v>
      </c>
      <c r="AM59" s="480">
        <v>11</v>
      </c>
      <c r="AN59" s="480">
        <v>4</v>
      </c>
      <c r="AO59" s="480">
        <v>1</v>
      </c>
      <c r="AP59" s="480">
        <v>2</v>
      </c>
      <c r="AQ59" s="483">
        <v>12.121212121212121</v>
      </c>
      <c r="AR59" s="480">
        <v>27</v>
      </c>
      <c r="AS59" s="480">
        <v>15</v>
      </c>
      <c r="AT59" s="480">
        <v>8</v>
      </c>
      <c r="AU59" s="480">
        <v>4</v>
      </c>
      <c r="AV59" s="480">
        <v>2</v>
      </c>
      <c r="AW59" s="480">
        <v>1</v>
      </c>
      <c r="AX59" s="483">
        <v>14.814814814814813</v>
      </c>
      <c r="AY59" s="480">
        <v>24</v>
      </c>
      <c r="AZ59" s="480">
        <v>13</v>
      </c>
      <c r="BA59" s="480">
        <v>5</v>
      </c>
      <c r="BB59" s="480">
        <v>3</v>
      </c>
      <c r="BC59" s="480">
        <v>3</v>
      </c>
      <c r="BD59" s="480">
        <v>0</v>
      </c>
      <c r="BE59" s="483">
        <v>12.5</v>
      </c>
      <c r="BF59" s="480">
        <v>14</v>
      </c>
      <c r="BG59" s="480">
        <v>8</v>
      </c>
      <c r="BH59" s="480">
        <v>4</v>
      </c>
      <c r="BI59" s="480">
        <v>3</v>
      </c>
      <c r="BJ59" s="480">
        <v>2</v>
      </c>
      <c r="BK59" s="480">
        <v>1</v>
      </c>
      <c r="BL59" s="483">
        <v>21.428571428571427</v>
      </c>
      <c r="BM59" s="480">
        <v>22</v>
      </c>
      <c r="BN59" s="480">
        <v>13</v>
      </c>
      <c r="BO59" s="480">
        <v>5</v>
      </c>
      <c r="BP59" s="480">
        <v>1</v>
      </c>
      <c r="BQ59" s="480">
        <v>0</v>
      </c>
      <c r="BR59" s="480">
        <v>1</v>
      </c>
      <c r="BS59" s="483">
        <v>4.5454545454545459</v>
      </c>
    </row>
    <row r="60" spans="1:71" ht="18.95" customHeight="1">
      <c r="A60" s="44" t="s">
        <v>166</v>
      </c>
      <c r="B60" s="480">
        <v>139</v>
      </c>
      <c r="C60" s="480">
        <v>98</v>
      </c>
      <c r="D60" s="480">
        <v>15</v>
      </c>
      <c r="E60" s="480">
        <v>44</v>
      </c>
      <c r="F60" s="480">
        <v>30</v>
      </c>
      <c r="G60" s="480">
        <v>2</v>
      </c>
      <c r="H60" s="483">
        <v>31.654676258992804</v>
      </c>
      <c r="I60" s="480">
        <v>235</v>
      </c>
      <c r="J60" s="480">
        <v>159</v>
      </c>
      <c r="K60" s="480">
        <v>32</v>
      </c>
      <c r="L60" s="480">
        <v>68</v>
      </c>
      <c r="M60" s="480">
        <v>48</v>
      </c>
      <c r="N60" s="480">
        <v>8</v>
      </c>
      <c r="O60" s="483">
        <v>28.936170212765955</v>
      </c>
      <c r="P60" s="480">
        <v>113</v>
      </c>
      <c r="Q60" s="480">
        <v>84</v>
      </c>
      <c r="R60" s="480">
        <v>9</v>
      </c>
      <c r="S60" s="480">
        <v>29</v>
      </c>
      <c r="T60" s="480">
        <v>19</v>
      </c>
      <c r="U60" s="480">
        <v>3</v>
      </c>
      <c r="V60" s="483">
        <v>25.663716814159294</v>
      </c>
      <c r="W60" s="480">
        <v>75</v>
      </c>
      <c r="X60" s="480">
        <v>53</v>
      </c>
      <c r="Y60" s="480">
        <v>13</v>
      </c>
      <c r="Z60" s="480">
        <v>16</v>
      </c>
      <c r="AA60" s="480">
        <v>12</v>
      </c>
      <c r="AB60" s="480">
        <v>1</v>
      </c>
      <c r="AC60" s="483">
        <v>21.333333333333336</v>
      </c>
      <c r="AD60" s="480">
        <v>113</v>
      </c>
      <c r="AE60" s="480">
        <v>86</v>
      </c>
      <c r="AF60" s="480">
        <v>21</v>
      </c>
      <c r="AG60" s="480">
        <v>5</v>
      </c>
      <c r="AH60" s="480">
        <v>3</v>
      </c>
      <c r="AI60" s="480">
        <v>1</v>
      </c>
      <c r="AJ60" s="483">
        <v>4.4247787610619467</v>
      </c>
      <c r="AK60" s="480">
        <v>135</v>
      </c>
      <c r="AL60" s="480">
        <v>89</v>
      </c>
      <c r="AM60" s="480">
        <v>37</v>
      </c>
      <c r="AN60" s="480">
        <v>9</v>
      </c>
      <c r="AO60" s="480">
        <v>6</v>
      </c>
      <c r="AP60" s="480">
        <v>0</v>
      </c>
      <c r="AQ60" s="483">
        <v>6.666666666666667</v>
      </c>
      <c r="AR60" s="480">
        <v>98</v>
      </c>
      <c r="AS60" s="480">
        <v>67</v>
      </c>
      <c r="AT60" s="480">
        <v>26</v>
      </c>
      <c r="AU60" s="480">
        <v>7</v>
      </c>
      <c r="AV60" s="480">
        <v>6</v>
      </c>
      <c r="AW60" s="480">
        <v>0</v>
      </c>
      <c r="AX60" s="483">
        <v>7.1428571428571423</v>
      </c>
      <c r="AY60" s="480">
        <v>146</v>
      </c>
      <c r="AZ60" s="480">
        <v>85</v>
      </c>
      <c r="BA60" s="480">
        <v>57</v>
      </c>
      <c r="BB60" s="480">
        <v>7</v>
      </c>
      <c r="BC60" s="480">
        <v>5</v>
      </c>
      <c r="BD60" s="480">
        <v>1</v>
      </c>
      <c r="BE60" s="483">
        <v>4.7945205479452051</v>
      </c>
      <c r="BF60" s="24">
        <v>265</v>
      </c>
      <c r="BG60" s="24">
        <v>201</v>
      </c>
      <c r="BH60" s="24">
        <v>56</v>
      </c>
      <c r="BI60" s="24">
        <v>40</v>
      </c>
      <c r="BJ60" s="24">
        <v>35</v>
      </c>
      <c r="BK60" s="24">
        <v>3</v>
      </c>
      <c r="BL60" s="483">
        <v>15.09433962264151</v>
      </c>
      <c r="BM60" s="24">
        <v>251</v>
      </c>
      <c r="BN60" s="24">
        <v>186</v>
      </c>
      <c r="BO60" s="24">
        <v>59</v>
      </c>
      <c r="BP60" s="24">
        <v>3</v>
      </c>
      <c r="BQ60" s="24">
        <v>2</v>
      </c>
      <c r="BR60" s="24">
        <v>1</v>
      </c>
      <c r="BS60" s="483">
        <v>1.1952191235059761</v>
      </c>
    </row>
    <row r="61" spans="1:71" ht="18.95" customHeight="1">
      <c r="A61" s="44" t="s">
        <v>610</v>
      </c>
      <c r="B61" s="480">
        <v>1</v>
      </c>
      <c r="C61" s="480">
        <v>0</v>
      </c>
      <c r="D61" s="480">
        <v>0</v>
      </c>
      <c r="E61" s="480">
        <v>1</v>
      </c>
      <c r="F61" s="480">
        <v>0</v>
      </c>
      <c r="G61" s="480">
        <v>0</v>
      </c>
      <c r="H61" s="483">
        <v>100</v>
      </c>
      <c r="I61" s="480">
        <v>1</v>
      </c>
      <c r="J61" s="480">
        <v>1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80">
        <v>0</v>
      </c>
      <c r="U61" s="480">
        <v>0</v>
      </c>
      <c r="V61" s="480">
        <v>0</v>
      </c>
      <c r="W61" s="480">
        <v>0</v>
      </c>
      <c r="X61" s="480">
        <v>0</v>
      </c>
      <c r="Y61" s="480">
        <v>0</v>
      </c>
      <c r="Z61" s="480">
        <v>0</v>
      </c>
      <c r="AA61" s="480">
        <v>0</v>
      </c>
      <c r="AB61" s="480">
        <v>0</v>
      </c>
      <c r="AC61" s="480">
        <v>0</v>
      </c>
      <c r="AD61" s="480">
        <v>0</v>
      </c>
      <c r="AE61" s="480">
        <v>0</v>
      </c>
      <c r="AF61" s="480">
        <v>0</v>
      </c>
      <c r="AG61" s="480">
        <v>0</v>
      </c>
      <c r="AH61" s="480">
        <v>0</v>
      </c>
      <c r="AI61" s="480">
        <v>0</v>
      </c>
      <c r="AJ61" s="480">
        <v>0</v>
      </c>
      <c r="AK61" s="480">
        <v>8</v>
      </c>
      <c r="AL61" s="480">
        <v>2</v>
      </c>
      <c r="AM61" s="480">
        <v>6</v>
      </c>
      <c r="AN61" s="480">
        <v>1</v>
      </c>
      <c r="AO61" s="480">
        <v>0</v>
      </c>
      <c r="AP61" s="480">
        <v>1</v>
      </c>
      <c r="AQ61" s="483">
        <v>12.5</v>
      </c>
      <c r="AR61" s="480">
        <v>8</v>
      </c>
      <c r="AS61" s="480">
        <v>6</v>
      </c>
      <c r="AT61" s="480">
        <v>1</v>
      </c>
      <c r="AU61" s="480">
        <v>5</v>
      </c>
      <c r="AV61" s="480">
        <v>4</v>
      </c>
      <c r="AW61" s="480">
        <v>0</v>
      </c>
      <c r="AX61" s="483">
        <v>62.5</v>
      </c>
      <c r="AY61" s="480">
        <v>28</v>
      </c>
      <c r="AZ61" s="480">
        <v>17</v>
      </c>
      <c r="BA61" s="480">
        <v>11</v>
      </c>
      <c r="BB61" s="480">
        <v>0</v>
      </c>
      <c r="BC61" s="480">
        <v>0</v>
      </c>
      <c r="BD61" s="480">
        <v>0</v>
      </c>
      <c r="BE61" s="480">
        <v>0</v>
      </c>
      <c r="BF61" s="24">
        <v>1</v>
      </c>
      <c r="BG61" s="24">
        <v>0</v>
      </c>
      <c r="BH61" s="24">
        <v>1</v>
      </c>
      <c r="BI61" s="24">
        <v>1</v>
      </c>
      <c r="BJ61" s="24">
        <v>0</v>
      </c>
      <c r="BK61" s="24">
        <v>1</v>
      </c>
      <c r="BL61" s="483">
        <v>100</v>
      </c>
      <c r="BM61" s="24">
        <v>1</v>
      </c>
      <c r="BN61" s="24">
        <v>0</v>
      </c>
      <c r="BO61" s="24">
        <v>1</v>
      </c>
      <c r="BP61" s="24">
        <v>0</v>
      </c>
      <c r="BQ61" s="24">
        <v>0</v>
      </c>
      <c r="BR61" s="24">
        <v>0</v>
      </c>
      <c r="BS61" s="24">
        <v>0</v>
      </c>
    </row>
    <row r="62" spans="1:71" ht="18.95" customHeight="1">
      <c r="A62" s="44" t="s">
        <v>619</v>
      </c>
      <c r="B62" s="480">
        <v>5</v>
      </c>
      <c r="C62" s="480">
        <v>5</v>
      </c>
      <c r="D62" s="480">
        <v>0</v>
      </c>
      <c r="E62" s="480">
        <v>2</v>
      </c>
      <c r="F62" s="480">
        <v>2</v>
      </c>
      <c r="G62" s="480">
        <v>0</v>
      </c>
      <c r="H62" s="483">
        <v>40</v>
      </c>
      <c r="I62" s="480">
        <v>2</v>
      </c>
      <c r="J62" s="480">
        <v>1</v>
      </c>
      <c r="K62" s="480">
        <v>1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80">
        <v>0</v>
      </c>
      <c r="U62" s="480">
        <v>0</v>
      </c>
      <c r="V62" s="480">
        <v>0</v>
      </c>
      <c r="W62" s="480">
        <v>146</v>
      </c>
      <c r="X62" s="480">
        <v>103</v>
      </c>
      <c r="Y62" s="480">
        <v>43</v>
      </c>
      <c r="Z62" s="480">
        <v>73</v>
      </c>
      <c r="AA62" s="480">
        <v>56</v>
      </c>
      <c r="AB62" s="480">
        <v>17</v>
      </c>
      <c r="AC62" s="483">
        <v>50</v>
      </c>
      <c r="AD62" s="480">
        <v>38</v>
      </c>
      <c r="AE62" s="480">
        <v>37</v>
      </c>
      <c r="AF62" s="480">
        <v>1</v>
      </c>
      <c r="AG62" s="480">
        <v>31</v>
      </c>
      <c r="AH62" s="480">
        <v>31</v>
      </c>
      <c r="AI62" s="480">
        <v>0</v>
      </c>
      <c r="AJ62" s="483">
        <v>81.578947368421055</v>
      </c>
      <c r="AK62" s="480">
        <v>0</v>
      </c>
      <c r="AL62" s="480">
        <v>0</v>
      </c>
      <c r="AM62" s="480">
        <v>0</v>
      </c>
      <c r="AN62" s="480">
        <v>0</v>
      </c>
      <c r="AO62" s="480">
        <v>0</v>
      </c>
      <c r="AP62" s="480">
        <v>0</v>
      </c>
      <c r="AQ62" s="480">
        <v>0</v>
      </c>
      <c r="AR62" s="480">
        <v>0</v>
      </c>
      <c r="AS62" s="480">
        <v>0</v>
      </c>
      <c r="AT62" s="480">
        <v>0</v>
      </c>
      <c r="AU62" s="480">
        <v>0</v>
      </c>
      <c r="AV62" s="480">
        <v>0</v>
      </c>
      <c r="AW62" s="480">
        <v>0</v>
      </c>
      <c r="AX62" s="480">
        <v>0</v>
      </c>
      <c r="AY62" s="480">
        <v>15</v>
      </c>
      <c r="AZ62" s="480">
        <v>15</v>
      </c>
      <c r="BA62" s="480">
        <v>0</v>
      </c>
      <c r="BB62" s="480">
        <v>7</v>
      </c>
      <c r="BC62" s="480">
        <v>7</v>
      </c>
      <c r="BD62" s="480">
        <v>0</v>
      </c>
      <c r="BE62" s="483">
        <v>46.666666666666664</v>
      </c>
      <c r="BF62" s="24">
        <v>2</v>
      </c>
      <c r="BG62" s="24">
        <v>2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</row>
    <row r="63" spans="1:71" ht="18.95" customHeight="1">
      <c r="A63" s="44" t="s">
        <v>624</v>
      </c>
      <c r="B63" s="480">
        <v>1</v>
      </c>
      <c r="C63" s="480">
        <v>0</v>
      </c>
      <c r="D63" s="480">
        <v>0</v>
      </c>
      <c r="E63" s="480">
        <v>0</v>
      </c>
      <c r="F63" s="480">
        <v>0</v>
      </c>
      <c r="G63" s="480">
        <v>0</v>
      </c>
      <c r="H63" s="480">
        <v>0</v>
      </c>
      <c r="I63" s="480">
        <v>1</v>
      </c>
      <c r="J63" s="480">
        <v>1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4</v>
      </c>
      <c r="Q63" s="480">
        <v>4</v>
      </c>
      <c r="R63" s="480">
        <v>0</v>
      </c>
      <c r="S63" s="480">
        <v>1</v>
      </c>
      <c r="T63" s="480">
        <v>1</v>
      </c>
      <c r="U63" s="480">
        <v>0</v>
      </c>
      <c r="V63" s="483">
        <v>25</v>
      </c>
      <c r="W63" s="480">
        <v>3</v>
      </c>
      <c r="X63" s="480">
        <v>3</v>
      </c>
      <c r="Y63" s="480">
        <v>0</v>
      </c>
      <c r="Z63" s="480">
        <v>0</v>
      </c>
      <c r="AA63" s="480">
        <v>0</v>
      </c>
      <c r="AB63" s="480">
        <v>0</v>
      </c>
      <c r="AC63" s="480">
        <v>0</v>
      </c>
      <c r="AD63" s="480">
        <v>5</v>
      </c>
      <c r="AE63" s="480">
        <v>5</v>
      </c>
      <c r="AF63" s="480">
        <v>0</v>
      </c>
      <c r="AG63" s="480">
        <v>0</v>
      </c>
      <c r="AH63" s="480">
        <v>0</v>
      </c>
      <c r="AI63" s="480">
        <v>0</v>
      </c>
      <c r="AJ63" s="480">
        <v>0</v>
      </c>
      <c r="AK63" s="480">
        <v>1</v>
      </c>
      <c r="AL63" s="480">
        <v>1</v>
      </c>
      <c r="AM63" s="480">
        <v>0</v>
      </c>
      <c r="AN63" s="480">
        <v>0</v>
      </c>
      <c r="AO63" s="480">
        <v>0</v>
      </c>
      <c r="AP63" s="480">
        <v>0</v>
      </c>
      <c r="AQ63" s="480">
        <v>0</v>
      </c>
      <c r="AR63" s="480">
        <v>0</v>
      </c>
      <c r="AS63" s="480">
        <v>0</v>
      </c>
      <c r="AT63" s="480">
        <v>0</v>
      </c>
      <c r="AU63" s="480">
        <v>0</v>
      </c>
      <c r="AV63" s="480">
        <v>0</v>
      </c>
      <c r="AW63" s="480">
        <v>0</v>
      </c>
      <c r="AX63" s="480">
        <v>0</v>
      </c>
      <c r="AY63" s="480">
        <v>6</v>
      </c>
      <c r="AZ63" s="480">
        <v>5</v>
      </c>
      <c r="BA63" s="480">
        <v>1</v>
      </c>
      <c r="BB63" s="480">
        <v>1</v>
      </c>
      <c r="BC63" s="480">
        <v>1</v>
      </c>
      <c r="BD63" s="480">
        <v>0</v>
      </c>
      <c r="BE63" s="483">
        <v>16.666666666666664</v>
      </c>
      <c r="BF63" s="480">
        <v>0</v>
      </c>
      <c r="BG63" s="480">
        <v>0</v>
      </c>
      <c r="BH63" s="480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</row>
    <row r="64" spans="1:71" ht="18.95" customHeight="1">
      <c r="A64" s="44" t="s">
        <v>620</v>
      </c>
      <c r="B64" s="480">
        <v>377</v>
      </c>
      <c r="C64" s="480">
        <v>293</v>
      </c>
      <c r="D64" s="480">
        <v>84</v>
      </c>
      <c r="E64" s="480">
        <v>63</v>
      </c>
      <c r="F64" s="480">
        <v>55</v>
      </c>
      <c r="G64" s="480">
        <v>8</v>
      </c>
      <c r="H64" s="483">
        <v>16.710875331564985</v>
      </c>
      <c r="I64" s="480">
        <v>272</v>
      </c>
      <c r="J64" s="480">
        <v>215</v>
      </c>
      <c r="K64" s="480">
        <v>57</v>
      </c>
      <c r="L64" s="480">
        <v>29</v>
      </c>
      <c r="M64" s="480">
        <v>22</v>
      </c>
      <c r="N64" s="480">
        <v>7</v>
      </c>
      <c r="O64" s="483">
        <v>10.661764705882353</v>
      </c>
      <c r="P64" s="480">
        <v>240</v>
      </c>
      <c r="Q64" s="480">
        <v>177</v>
      </c>
      <c r="R64" s="480">
        <v>63</v>
      </c>
      <c r="S64" s="480">
        <v>40</v>
      </c>
      <c r="T64" s="480">
        <v>32</v>
      </c>
      <c r="U64" s="480">
        <v>8</v>
      </c>
      <c r="V64" s="483">
        <v>16.666666666666664</v>
      </c>
      <c r="W64" s="480">
        <v>49</v>
      </c>
      <c r="X64" s="480">
        <v>28</v>
      </c>
      <c r="Y64" s="480">
        <v>21</v>
      </c>
      <c r="Z64" s="480">
        <v>7</v>
      </c>
      <c r="AA64" s="480">
        <v>6</v>
      </c>
      <c r="AB64" s="480">
        <v>1</v>
      </c>
      <c r="AC64" s="483">
        <v>14.285714285714285</v>
      </c>
      <c r="AD64" s="480">
        <v>16</v>
      </c>
      <c r="AE64" s="480">
        <v>14</v>
      </c>
      <c r="AF64" s="480">
        <v>2</v>
      </c>
      <c r="AG64" s="480">
        <v>3</v>
      </c>
      <c r="AH64" s="480">
        <v>3</v>
      </c>
      <c r="AI64" s="480">
        <v>0</v>
      </c>
      <c r="AJ64" s="483">
        <v>18.75</v>
      </c>
      <c r="AK64" s="480">
        <v>10</v>
      </c>
      <c r="AL64" s="480">
        <v>8</v>
      </c>
      <c r="AM64" s="480">
        <v>2</v>
      </c>
      <c r="AN64" s="480">
        <v>6</v>
      </c>
      <c r="AO64" s="480">
        <v>6</v>
      </c>
      <c r="AP64" s="480">
        <v>0</v>
      </c>
      <c r="AQ64" s="483">
        <v>60</v>
      </c>
      <c r="AR64" s="480">
        <v>11</v>
      </c>
      <c r="AS64" s="480">
        <v>10</v>
      </c>
      <c r="AT64" s="480">
        <v>1</v>
      </c>
      <c r="AU64" s="480">
        <v>1</v>
      </c>
      <c r="AV64" s="480">
        <v>0</v>
      </c>
      <c r="AW64" s="480">
        <v>1</v>
      </c>
      <c r="AX64" s="483">
        <v>9.0909090909090917</v>
      </c>
      <c r="AY64" s="480">
        <v>0</v>
      </c>
      <c r="AZ64" s="480">
        <v>0</v>
      </c>
      <c r="BA64" s="480">
        <v>0</v>
      </c>
      <c r="BB64" s="480">
        <v>0</v>
      </c>
      <c r="BC64" s="480">
        <v>0</v>
      </c>
      <c r="BD64" s="480">
        <v>0</v>
      </c>
      <c r="BE64" s="480">
        <v>0</v>
      </c>
      <c r="BF64" s="480">
        <v>0</v>
      </c>
      <c r="BG64" s="480">
        <v>0</v>
      </c>
      <c r="BH64" s="480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</row>
    <row r="65" spans="1:71" ht="18.95" customHeight="1">
      <c r="A65" s="44" t="s">
        <v>634</v>
      </c>
      <c r="B65" s="480">
        <v>0</v>
      </c>
      <c r="C65" s="480">
        <v>0</v>
      </c>
      <c r="D65" s="480">
        <v>0</v>
      </c>
      <c r="E65" s="480">
        <v>0</v>
      </c>
      <c r="F65" s="480">
        <v>0</v>
      </c>
      <c r="G65" s="480">
        <v>0</v>
      </c>
      <c r="H65" s="480">
        <v>0</v>
      </c>
      <c r="I65" s="480">
        <v>0</v>
      </c>
      <c r="J65" s="480">
        <v>0</v>
      </c>
      <c r="K65" s="480">
        <v>0</v>
      </c>
      <c r="L65" s="480">
        <v>0</v>
      </c>
      <c r="M65" s="480">
        <v>0</v>
      </c>
      <c r="N65" s="480">
        <v>0</v>
      </c>
      <c r="O65" s="480">
        <v>0</v>
      </c>
      <c r="P65" s="480">
        <v>3</v>
      </c>
      <c r="Q65" s="480">
        <v>3</v>
      </c>
      <c r="R65" s="480">
        <v>0</v>
      </c>
      <c r="S65" s="480">
        <v>3</v>
      </c>
      <c r="T65" s="480">
        <v>3</v>
      </c>
      <c r="U65" s="480">
        <v>0</v>
      </c>
      <c r="V65" s="483">
        <v>100</v>
      </c>
      <c r="W65" s="480">
        <v>14</v>
      </c>
      <c r="X65" s="480">
        <v>13</v>
      </c>
      <c r="Y65" s="480">
        <v>1</v>
      </c>
      <c r="Z65" s="480">
        <v>14</v>
      </c>
      <c r="AA65" s="480">
        <v>13</v>
      </c>
      <c r="AB65" s="480">
        <v>1</v>
      </c>
      <c r="AC65" s="483">
        <v>100</v>
      </c>
      <c r="AD65" s="480">
        <v>2</v>
      </c>
      <c r="AE65" s="480">
        <v>2</v>
      </c>
      <c r="AF65" s="480">
        <v>0</v>
      </c>
      <c r="AG65" s="480">
        <v>1</v>
      </c>
      <c r="AH65" s="480">
        <v>1</v>
      </c>
      <c r="AI65" s="480">
        <v>0</v>
      </c>
      <c r="AJ65" s="483">
        <v>50</v>
      </c>
      <c r="AK65" s="480">
        <v>6</v>
      </c>
      <c r="AL65" s="480">
        <v>5</v>
      </c>
      <c r="AM65" s="480">
        <v>1</v>
      </c>
      <c r="AN65" s="480">
        <v>6</v>
      </c>
      <c r="AO65" s="480">
        <v>5</v>
      </c>
      <c r="AP65" s="480">
        <v>1</v>
      </c>
      <c r="AQ65" s="483">
        <v>100</v>
      </c>
      <c r="AR65" s="480">
        <v>6</v>
      </c>
      <c r="AS65" s="480">
        <v>6</v>
      </c>
      <c r="AT65" s="480">
        <v>0</v>
      </c>
      <c r="AU65" s="480">
        <v>0</v>
      </c>
      <c r="AV65" s="480">
        <v>0</v>
      </c>
      <c r="AW65" s="480">
        <v>0</v>
      </c>
      <c r="AX65" s="480">
        <v>0</v>
      </c>
      <c r="AY65" s="480">
        <v>7</v>
      </c>
      <c r="AZ65" s="480">
        <v>7</v>
      </c>
      <c r="BA65" s="480">
        <v>0</v>
      </c>
      <c r="BB65" s="480">
        <v>0</v>
      </c>
      <c r="BC65" s="480">
        <v>0</v>
      </c>
      <c r="BD65" s="480">
        <v>0</v>
      </c>
      <c r="BE65" s="480">
        <v>0</v>
      </c>
      <c r="BF65" s="480">
        <v>0</v>
      </c>
      <c r="BG65" s="480">
        <v>0</v>
      </c>
      <c r="BH65" s="480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</row>
    <row r="66" spans="1:71" ht="18.95" customHeight="1">
      <c r="A66" s="44" t="s">
        <v>169</v>
      </c>
      <c r="B66" s="480">
        <v>110</v>
      </c>
      <c r="C66" s="480">
        <v>51</v>
      </c>
      <c r="D66" s="480">
        <v>22</v>
      </c>
      <c r="E66" s="480">
        <v>21</v>
      </c>
      <c r="F66" s="480">
        <v>11</v>
      </c>
      <c r="G66" s="480">
        <v>3</v>
      </c>
      <c r="H66" s="483">
        <v>19.090909090909093</v>
      </c>
      <c r="I66" s="480">
        <v>230</v>
      </c>
      <c r="J66" s="480">
        <v>84</v>
      </c>
      <c r="K66" s="480">
        <v>52</v>
      </c>
      <c r="L66" s="480">
        <v>44</v>
      </c>
      <c r="M66" s="480">
        <v>17</v>
      </c>
      <c r="N66" s="480">
        <v>5</v>
      </c>
      <c r="O66" s="483">
        <v>19.130434782608695</v>
      </c>
      <c r="P66" s="480">
        <v>197</v>
      </c>
      <c r="Q66" s="480">
        <v>76</v>
      </c>
      <c r="R66" s="480">
        <v>43</v>
      </c>
      <c r="S66" s="480">
        <v>27</v>
      </c>
      <c r="T66" s="480">
        <v>15</v>
      </c>
      <c r="U66" s="480">
        <v>3</v>
      </c>
      <c r="V66" s="483">
        <v>13.705583756345177</v>
      </c>
      <c r="W66" s="480">
        <v>151</v>
      </c>
      <c r="X66" s="480">
        <v>60</v>
      </c>
      <c r="Y66" s="480">
        <v>34</v>
      </c>
      <c r="Z66" s="480">
        <v>29</v>
      </c>
      <c r="AA66" s="480">
        <v>12</v>
      </c>
      <c r="AB66" s="480">
        <v>5</v>
      </c>
      <c r="AC66" s="483">
        <v>19.205298013245034</v>
      </c>
      <c r="AD66" s="480">
        <v>165</v>
      </c>
      <c r="AE66" s="480">
        <v>54</v>
      </c>
      <c r="AF66" s="480">
        <v>40</v>
      </c>
      <c r="AG66" s="480">
        <v>9</v>
      </c>
      <c r="AH66" s="480">
        <v>2</v>
      </c>
      <c r="AI66" s="480">
        <v>3</v>
      </c>
      <c r="AJ66" s="483">
        <v>5.4545454545454541</v>
      </c>
      <c r="AK66" s="480">
        <v>148</v>
      </c>
      <c r="AL66" s="480">
        <v>56</v>
      </c>
      <c r="AM66" s="480">
        <v>40</v>
      </c>
      <c r="AN66" s="480">
        <v>5</v>
      </c>
      <c r="AO66" s="480">
        <v>3</v>
      </c>
      <c r="AP66" s="480">
        <v>1</v>
      </c>
      <c r="AQ66" s="483">
        <v>3.3783783783783785</v>
      </c>
      <c r="AR66" s="480">
        <v>5</v>
      </c>
      <c r="AS66" s="480">
        <v>4</v>
      </c>
      <c r="AT66" s="480">
        <v>0</v>
      </c>
      <c r="AU66" s="480">
        <v>0</v>
      </c>
      <c r="AV66" s="480">
        <v>0</v>
      </c>
      <c r="AW66" s="480">
        <v>0</v>
      </c>
      <c r="AX66" s="480">
        <v>0</v>
      </c>
      <c r="AY66" s="480">
        <v>0</v>
      </c>
      <c r="AZ66" s="480">
        <v>0</v>
      </c>
      <c r="BA66" s="480">
        <v>0</v>
      </c>
      <c r="BB66" s="480">
        <v>0</v>
      </c>
      <c r="BC66" s="480">
        <v>0</v>
      </c>
      <c r="BD66" s="480">
        <v>0</v>
      </c>
      <c r="BE66" s="480">
        <v>0</v>
      </c>
      <c r="BF66" s="480">
        <v>2</v>
      </c>
      <c r="BG66" s="480">
        <v>2</v>
      </c>
      <c r="BH66" s="480">
        <v>0</v>
      </c>
      <c r="BI66" s="480">
        <v>0</v>
      </c>
      <c r="BJ66" s="480">
        <v>0</v>
      </c>
      <c r="BK66" s="480">
        <v>0</v>
      </c>
      <c r="BL66" s="24">
        <v>0</v>
      </c>
      <c r="BM66" s="480">
        <v>0</v>
      </c>
      <c r="BN66" s="480">
        <v>0</v>
      </c>
      <c r="BO66" s="480">
        <v>0</v>
      </c>
      <c r="BP66" s="480">
        <v>0</v>
      </c>
      <c r="BQ66" s="480">
        <v>0</v>
      </c>
      <c r="BR66" s="480">
        <v>0</v>
      </c>
      <c r="BS66" s="24">
        <v>0</v>
      </c>
    </row>
    <row r="67" spans="1:71" ht="18.95" customHeight="1">
      <c r="A67" s="44" t="s">
        <v>617</v>
      </c>
      <c r="B67" s="480">
        <v>0</v>
      </c>
      <c r="C67" s="480">
        <v>0</v>
      </c>
      <c r="D67" s="480">
        <v>0</v>
      </c>
      <c r="E67" s="480">
        <v>0</v>
      </c>
      <c r="F67" s="480">
        <v>0</v>
      </c>
      <c r="G67" s="480">
        <v>0</v>
      </c>
      <c r="H67" s="480">
        <v>0</v>
      </c>
      <c r="I67" s="480">
        <v>1</v>
      </c>
      <c r="J67" s="480">
        <v>1</v>
      </c>
      <c r="K67" s="480">
        <v>0</v>
      </c>
      <c r="L67" s="480">
        <v>1</v>
      </c>
      <c r="M67" s="480">
        <v>1</v>
      </c>
      <c r="N67" s="480">
        <v>0</v>
      </c>
      <c r="O67" s="483">
        <v>100</v>
      </c>
      <c r="P67" s="480">
        <v>0</v>
      </c>
      <c r="Q67" s="480">
        <v>0</v>
      </c>
      <c r="R67" s="480">
        <v>0</v>
      </c>
      <c r="S67" s="480">
        <v>0</v>
      </c>
      <c r="T67" s="480">
        <v>0</v>
      </c>
      <c r="U67" s="480">
        <v>0</v>
      </c>
      <c r="V67" s="480">
        <v>0</v>
      </c>
      <c r="W67" s="480">
        <v>0</v>
      </c>
      <c r="X67" s="480">
        <v>0</v>
      </c>
      <c r="Y67" s="480">
        <v>0</v>
      </c>
      <c r="Z67" s="480">
        <v>0</v>
      </c>
      <c r="AA67" s="480">
        <v>0</v>
      </c>
      <c r="AB67" s="480">
        <v>0</v>
      </c>
      <c r="AC67" s="480">
        <v>0</v>
      </c>
      <c r="AD67" s="480">
        <v>0</v>
      </c>
      <c r="AE67" s="480">
        <v>0</v>
      </c>
      <c r="AF67" s="480">
        <v>0</v>
      </c>
      <c r="AG67" s="480">
        <v>0</v>
      </c>
      <c r="AH67" s="480">
        <v>0</v>
      </c>
      <c r="AI67" s="480">
        <v>0</v>
      </c>
      <c r="AJ67" s="480">
        <v>0</v>
      </c>
      <c r="AK67" s="480">
        <v>0</v>
      </c>
      <c r="AL67" s="480">
        <v>0</v>
      </c>
      <c r="AM67" s="480">
        <v>0</v>
      </c>
      <c r="AN67" s="480">
        <v>0</v>
      </c>
      <c r="AO67" s="480">
        <v>0</v>
      </c>
      <c r="AP67" s="480">
        <v>0</v>
      </c>
      <c r="AQ67" s="480">
        <v>0</v>
      </c>
      <c r="AR67" s="480">
        <v>0</v>
      </c>
      <c r="AS67" s="480">
        <v>0</v>
      </c>
      <c r="AT67" s="480">
        <v>0</v>
      </c>
      <c r="AU67" s="480">
        <v>0</v>
      </c>
      <c r="AV67" s="480">
        <v>0</v>
      </c>
      <c r="AW67" s="480">
        <v>0</v>
      </c>
      <c r="AX67" s="480">
        <v>0</v>
      </c>
      <c r="AY67" s="480">
        <v>0</v>
      </c>
      <c r="AZ67" s="480">
        <v>0</v>
      </c>
      <c r="BA67" s="480">
        <v>0</v>
      </c>
      <c r="BB67" s="480">
        <v>0</v>
      </c>
      <c r="BC67" s="480">
        <v>0</v>
      </c>
      <c r="BD67" s="480">
        <v>0</v>
      </c>
      <c r="BE67" s="480">
        <v>0</v>
      </c>
      <c r="BF67" s="480">
        <v>0</v>
      </c>
      <c r="BG67" s="480">
        <v>0</v>
      </c>
      <c r="BH67" s="480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2</v>
      </c>
      <c r="BN67" s="24">
        <v>2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</row>
    <row r="68" spans="1:71" ht="18.95" customHeight="1">
      <c r="A68" s="44" t="s">
        <v>639</v>
      </c>
      <c r="B68" s="480">
        <v>4</v>
      </c>
      <c r="C68" s="480">
        <v>4</v>
      </c>
      <c r="D68" s="480">
        <v>0</v>
      </c>
      <c r="E68" s="480">
        <v>0</v>
      </c>
      <c r="F68" s="480">
        <v>0</v>
      </c>
      <c r="G68" s="480">
        <v>0</v>
      </c>
      <c r="H68" s="480">
        <v>0</v>
      </c>
      <c r="I68" s="480">
        <v>7</v>
      </c>
      <c r="J68" s="480">
        <v>4</v>
      </c>
      <c r="K68" s="480">
        <v>3</v>
      </c>
      <c r="L68" s="480">
        <v>0</v>
      </c>
      <c r="M68" s="480">
        <v>0</v>
      </c>
      <c r="N68" s="480">
        <v>0</v>
      </c>
      <c r="O68" s="480">
        <v>0</v>
      </c>
      <c r="P68" s="480">
        <v>4</v>
      </c>
      <c r="Q68" s="480">
        <v>2</v>
      </c>
      <c r="R68" s="480">
        <v>2</v>
      </c>
      <c r="S68" s="480">
        <v>0</v>
      </c>
      <c r="T68" s="480">
        <v>0</v>
      </c>
      <c r="U68" s="480">
        <v>0</v>
      </c>
      <c r="V68" s="480">
        <v>0</v>
      </c>
      <c r="W68" s="480">
        <v>3</v>
      </c>
      <c r="X68" s="480">
        <v>1</v>
      </c>
      <c r="Y68" s="480">
        <v>2</v>
      </c>
      <c r="Z68" s="480">
        <v>0</v>
      </c>
      <c r="AA68" s="480">
        <v>0</v>
      </c>
      <c r="AB68" s="480">
        <v>0</v>
      </c>
      <c r="AC68" s="480">
        <v>0</v>
      </c>
      <c r="AD68" s="480">
        <v>10</v>
      </c>
      <c r="AE68" s="480">
        <v>7</v>
      </c>
      <c r="AF68" s="480">
        <v>3</v>
      </c>
      <c r="AG68" s="480">
        <v>0</v>
      </c>
      <c r="AH68" s="480">
        <v>0</v>
      </c>
      <c r="AI68" s="480">
        <v>0</v>
      </c>
      <c r="AJ68" s="480">
        <v>0</v>
      </c>
      <c r="AK68" s="480">
        <v>1</v>
      </c>
      <c r="AL68" s="480">
        <v>1</v>
      </c>
      <c r="AM68" s="480">
        <v>0</v>
      </c>
      <c r="AN68" s="480">
        <v>0</v>
      </c>
      <c r="AO68" s="480">
        <v>0</v>
      </c>
      <c r="AP68" s="480">
        <v>0</v>
      </c>
      <c r="AQ68" s="480">
        <v>0</v>
      </c>
      <c r="AR68" s="480">
        <v>4</v>
      </c>
      <c r="AS68" s="480">
        <v>3</v>
      </c>
      <c r="AT68" s="480">
        <v>1</v>
      </c>
      <c r="AU68" s="480">
        <v>0</v>
      </c>
      <c r="AV68" s="480">
        <v>0</v>
      </c>
      <c r="AW68" s="480">
        <v>0</v>
      </c>
      <c r="AX68" s="480">
        <v>0</v>
      </c>
      <c r="AY68" s="480">
        <v>0</v>
      </c>
      <c r="AZ68" s="480">
        <v>0</v>
      </c>
      <c r="BA68" s="480">
        <v>0</v>
      </c>
      <c r="BB68" s="480">
        <v>0</v>
      </c>
      <c r="BC68" s="480">
        <v>0</v>
      </c>
      <c r="BD68" s="480">
        <v>0</v>
      </c>
      <c r="BE68" s="480">
        <v>0</v>
      </c>
      <c r="BF68" s="480">
        <v>2</v>
      </c>
      <c r="BG68" s="480">
        <v>2</v>
      </c>
      <c r="BH68" s="480">
        <v>0</v>
      </c>
      <c r="BI68" s="480">
        <v>0</v>
      </c>
      <c r="BJ68" s="480">
        <v>0</v>
      </c>
      <c r="BK68" s="480">
        <v>0</v>
      </c>
      <c r="BL68" s="24">
        <v>0</v>
      </c>
      <c r="BM68" s="480">
        <v>0</v>
      </c>
      <c r="BN68" s="480">
        <v>0</v>
      </c>
      <c r="BO68" s="480">
        <v>0</v>
      </c>
      <c r="BP68" s="480">
        <v>0</v>
      </c>
      <c r="BQ68" s="480">
        <v>0</v>
      </c>
      <c r="BR68" s="480">
        <v>0</v>
      </c>
      <c r="BS68" s="24">
        <v>0</v>
      </c>
    </row>
    <row r="69" spans="1:71" ht="18.95" customHeight="1">
      <c r="A69" s="62" t="s">
        <v>636</v>
      </c>
      <c r="B69" s="480">
        <v>0</v>
      </c>
      <c r="C69" s="480">
        <v>0</v>
      </c>
      <c r="D69" s="480">
        <v>0</v>
      </c>
      <c r="E69" s="480">
        <v>0</v>
      </c>
      <c r="F69" s="480">
        <v>0</v>
      </c>
      <c r="G69" s="480">
        <v>0</v>
      </c>
      <c r="H69" s="480">
        <v>0</v>
      </c>
      <c r="I69" s="480">
        <v>0</v>
      </c>
      <c r="J69" s="480">
        <v>0</v>
      </c>
      <c r="K69" s="480">
        <v>0</v>
      </c>
      <c r="L69" s="480">
        <v>0</v>
      </c>
      <c r="M69" s="480">
        <v>0</v>
      </c>
      <c r="N69" s="480">
        <v>0</v>
      </c>
      <c r="O69" s="480">
        <v>0</v>
      </c>
      <c r="P69" s="480">
        <v>0</v>
      </c>
      <c r="Q69" s="480">
        <v>0</v>
      </c>
      <c r="R69" s="480">
        <v>0</v>
      </c>
      <c r="S69" s="480">
        <v>0</v>
      </c>
      <c r="T69" s="480">
        <v>0</v>
      </c>
      <c r="U69" s="480">
        <v>0</v>
      </c>
      <c r="V69" s="480">
        <v>0</v>
      </c>
      <c r="W69" s="480">
        <v>0</v>
      </c>
      <c r="X69" s="480">
        <v>0</v>
      </c>
      <c r="Y69" s="480">
        <v>0</v>
      </c>
      <c r="Z69" s="480">
        <v>0</v>
      </c>
      <c r="AA69" s="480">
        <v>0</v>
      </c>
      <c r="AB69" s="480">
        <v>0</v>
      </c>
      <c r="AC69" s="480">
        <v>0</v>
      </c>
      <c r="AD69" s="480">
        <v>0</v>
      </c>
      <c r="AE69" s="480">
        <v>0</v>
      </c>
      <c r="AF69" s="480">
        <v>0</v>
      </c>
      <c r="AG69" s="480">
        <v>0</v>
      </c>
      <c r="AH69" s="480">
        <v>0</v>
      </c>
      <c r="AI69" s="480">
        <v>0</v>
      </c>
      <c r="AJ69" s="480">
        <v>0</v>
      </c>
      <c r="AK69" s="480">
        <v>0</v>
      </c>
      <c r="AL69" s="480">
        <v>0</v>
      </c>
      <c r="AM69" s="480">
        <v>0</v>
      </c>
      <c r="AN69" s="480">
        <v>0</v>
      </c>
      <c r="AO69" s="480">
        <v>0</v>
      </c>
      <c r="AP69" s="480">
        <v>0</v>
      </c>
      <c r="AQ69" s="480">
        <v>0</v>
      </c>
      <c r="AR69" s="480">
        <v>0</v>
      </c>
      <c r="AS69" s="480">
        <v>0</v>
      </c>
      <c r="AT69" s="480">
        <v>0</v>
      </c>
      <c r="AU69" s="480">
        <v>0</v>
      </c>
      <c r="AV69" s="480">
        <v>0</v>
      </c>
      <c r="AW69" s="480">
        <v>0</v>
      </c>
      <c r="AX69" s="480">
        <v>0</v>
      </c>
      <c r="AY69" s="480">
        <v>0</v>
      </c>
      <c r="AZ69" s="480">
        <v>0</v>
      </c>
      <c r="BA69" s="480">
        <v>0</v>
      </c>
      <c r="BB69" s="480">
        <v>0</v>
      </c>
      <c r="BC69" s="480">
        <v>0</v>
      </c>
      <c r="BD69" s="480">
        <v>0</v>
      </c>
      <c r="BE69" s="480">
        <v>0</v>
      </c>
      <c r="BF69" s="480">
        <v>0</v>
      </c>
      <c r="BG69" s="480">
        <v>0</v>
      </c>
      <c r="BH69" s="480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</row>
    <row r="70" spans="1:71" ht="18.95" customHeight="1">
      <c r="A70" s="44" t="s">
        <v>637</v>
      </c>
      <c r="B70" s="480">
        <v>0</v>
      </c>
      <c r="C70" s="480">
        <v>0</v>
      </c>
      <c r="D70" s="480">
        <v>0</v>
      </c>
      <c r="E70" s="480">
        <v>0</v>
      </c>
      <c r="F70" s="480">
        <v>0</v>
      </c>
      <c r="G70" s="480">
        <v>0</v>
      </c>
      <c r="H70" s="480">
        <v>0</v>
      </c>
      <c r="I70" s="480">
        <v>1</v>
      </c>
      <c r="J70" s="480">
        <v>0</v>
      </c>
      <c r="K70" s="480">
        <v>1</v>
      </c>
      <c r="L70" s="480">
        <v>0</v>
      </c>
      <c r="M70" s="480">
        <v>0</v>
      </c>
      <c r="N70" s="480">
        <v>0</v>
      </c>
      <c r="O70" s="480">
        <v>0</v>
      </c>
      <c r="P70" s="480">
        <v>0</v>
      </c>
      <c r="Q70" s="480">
        <v>0</v>
      </c>
      <c r="R70" s="480">
        <v>0</v>
      </c>
      <c r="S70" s="480">
        <v>0</v>
      </c>
      <c r="T70" s="480">
        <v>0</v>
      </c>
      <c r="U70" s="480">
        <v>0</v>
      </c>
      <c r="V70" s="480">
        <v>0</v>
      </c>
      <c r="W70" s="480">
        <v>0</v>
      </c>
      <c r="X70" s="480">
        <v>0</v>
      </c>
      <c r="Y70" s="480">
        <v>0</v>
      </c>
      <c r="Z70" s="480">
        <v>0</v>
      </c>
      <c r="AA70" s="480">
        <v>0</v>
      </c>
      <c r="AB70" s="480">
        <v>0</v>
      </c>
      <c r="AC70" s="480">
        <v>0</v>
      </c>
      <c r="AD70" s="480">
        <v>1</v>
      </c>
      <c r="AE70" s="480">
        <v>1</v>
      </c>
      <c r="AF70" s="480">
        <v>0</v>
      </c>
      <c r="AG70" s="480">
        <v>0</v>
      </c>
      <c r="AH70" s="480">
        <v>0</v>
      </c>
      <c r="AI70" s="480">
        <v>0</v>
      </c>
      <c r="AJ70" s="480">
        <v>0</v>
      </c>
      <c r="AK70" s="480">
        <v>1</v>
      </c>
      <c r="AL70" s="480">
        <v>1</v>
      </c>
      <c r="AM70" s="480">
        <v>0</v>
      </c>
      <c r="AN70" s="480">
        <v>0</v>
      </c>
      <c r="AO70" s="480">
        <v>0</v>
      </c>
      <c r="AP70" s="480">
        <v>0</v>
      </c>
      <c r="AQ70" s="480">
        <v>0</v>
      </c>
      <c r="AR70" s="480">
        <v>0</v>
      </c>
      <c r="AS70" s="480">
        <v>0</v>
      </c>
      <c r="AT70" s="480">
        <v>0</v>
      </c>
      <c r="AU70" s="480">
        <v>0</v>
      </c>
      <c r="AV70" s="480">
        <v>0</v>
      </c>
      <c r="AW70" s="480">
        <v>0</v>
      </c>
      <c r="AX70" s="480">
        <v>0</v>
      </c>
      <c r="AY70" s="480">
        <v>0</v>
      </c>
      <c r="AZ70" s="480">
        <v>0</v>
      </c>
      <c r="BA70" s="480">
        <v>0</v>
      </c>
      <c r="BB70" s="480">
        <v>0</v>
      </c>
      <c r="BC70" s="480">
        <v>0</v>
      </c>
      <c r="BD70" s="480">
        <v>0</v>
      </c>
      <c r="BE70" s="480">
        <v>0</v>
      </c>
      <c r="BF70" s="480">
        <v>0</v>
      </c>
      <c r="BG70" s="480">
        <v>0</v>
      </c>
      <c r="BH70" s="480">
        <v>0</v>
      </c>
      <c r="BI70" s="480">
        <v>0</v>
      </c>
      <c r="BJ70" s="480">
        <v>0</v>
      </c>
      <c r="BK70" s="480">
        <v>0</v>
      </c>
      <c r="BL70" s="24">
        <v>0</v>
      </c>
      <c r="BM70" s="480">
        <v>0</v>
      </c>
      <c r="BN70" s="480">
        <v>0</v>
      </c>
      <c r="BO70" s="480">
        <v>0</v>
      </c>
      <c r="BP70" s="480">
        <v>0</v>
      </c>
      <c r="BQ70" s="480">
        <v>0</v>
      </c>
      <c r="BR70" s="480">
        <v>0</v>
      </c>
      <c r="BS70" s="24">
        <v>0</v>
      </c>
    </row>
    <row r="71" spans="1:71" ht="18.95" customHeight="1">
      <c r="A71" s="44" t="s">
        <v>640</v>
      </c>
      <c r="B71" s="480">
        <v>7</v>
      </c>
      <c r="C71" s="480">
        <v>3</v>
      </c>
      <c r="D71" s="480">
        <v>4</v>
      </c>
      <c r="E71" s="480">
        <v>0</v>
      </c>
      <c r="F71" s="480">
        <v>0</v>
      </c>
      <c r="G71" s="480">
        <v>0</v>
      </c>
      <c r="H71" s="480">
        <v>0</v>
      </c>
      <c r="I71" s="480">
        <v>0</v>
      </c>
      <c r="J71" s="480">
        <v>0</v>
      </c>
      <c r="K71" s="480">
        <v>0</v>
      </c>
      <c r="L71" s="480">
        <v>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80">
        <v>0</v>
      </c>
      <c r="U71" s="480">
        <v>0</v>
      </c>
      <c r="V71" s="480">
        <v>0</v>
      </c>
      <c r="W71" s="480">
        <v>0</v>
      </c>
      <c r="X71" s="480">
        <v>0</v>
      </c>
      <c r="Y71" s="480">
        <v>0</v>
      </c>
      <c r="Z71" s="480">
        <v>0</v>
      </c>
      <c r="AA71" s="480">
        <v>0</v>
      </c>
      <c r="AB71" s="480">
        <v>0</v>
      </c>
      <c r="AC71" s="480">
        <v>0</v>
      </c>
      <c r="AD71" s="480">
        <v>11</v>
      </c>
      <c r="AE71" s="480">
        <v>8</v>
      </c>
      <c r="AF71" s="480">
        <v>3</v>
      </c>
      <c r="AG71" s="480">
        <v>0</v>
      </c>
      <c r="AH71" s="480">
        <v>0</v>
      </c>
      <c r="AI71" s="480">
        <v>0</v>
      </c>
      <c r="AJ71" s="480">
        <v>0</v>
      </c>
      <c r="AK71" s="480">
        <v>0</v>
      </c>
      <c r="AL71" s="480">
        <v>0</v>
      </c>
      <c r="AM71" s="480">
        <v>0</v>
      </c>
      <c r="AN71" s="480">
        <v>0</v>
      </c>
      <c r="AO71" s="480">
        <v>0</v>
      </c>
      <c r="AP71" s="480">
        <v>0</v>
      </c>
      <c r="AQ71" s="480">
        <v>0</v>
      </c>
      <c r="AR71" s="480">
        <v>3</v>
      </c>
      <c r="AS71" s="480">
        <v>2</v>
      </c>
      <c r="AT71" s="480">
        <v>1</v>
      </c>
      <c r="AU71" s="480">
        <v>0</v>
      </c>
      <c r="AV71" s="480">
        <v>0</v>
      </c>
      <c r="AW71" s="480">
        <v>0</v>
      </c>
      <c r="AX71" s="480">
        <v>0</v>
      </c>
      <c r="AY71" s="480">
        <v>0</v>
      </c>
      <c r="AZ71" s="480">
        <v>0</v>
      </c>
      <c r="BA71" s="480">
        <v>0</v>
      </c>
      <c r="BB71" s="480">
        <v>0</v>
      </c>
      <c r="BC71" s="480">
        <v>0</v>
      </c>
      <c r="BD71" s="480">
        <v>0</v>
      </c>
      <c r="BE71" s="480">
        <v>0</v>
      </c>
      <c r="BF71" s="480">
        <v>0</v>
      </c>
      <c r="BG71" s="480">
        <v>0</v>
      </c>
      <c r="BH71" s="480">
        <v>0</v>
      </c>
      <c r="BI71" s="480">
        <v>0</v>
      </c>
      <c r="BJ71" s="480">
        <v>0</v>
      </c>
      <c r="BK71" s="480">
        <v>0</v>
      </c>
      <c r="BL71" s="480">
        <v>0</v>
      </c>
      <c r="BM71" s="480">
        <v>10</v>
      </c>
      <c r="BN71" s="480">
        <v>6</v>
      </c>
      <c r="BO71" s="480">
        <v>4</v>
      </c>
      <c r="BP71" s="480">
        <v>0</v>
      </c>
      <c r="BQ71" s="480">
        <v>0</v>
      </c>
      <c r="BR71" s="480">
        <v>0</v>
      </c>
      <c r="BS71" s="24">
        <v>0</v>
      </c>
    </row>
    <row r="72" spans="1:71" ht="18.95" customHeight="1">
      <c r="A72" s="44" t="s">
        <v>635</v>
      </c>
      <c r="B72" s="480">
        <v>0</v>
      </c>
      <c r="C72" s="480">
        <v>0</v>
      </c>
      <c r="D72" s="480">
        <v>0</v>
      </c>
      <c r="E72" s="480">
        <v>0</v>
      </c>
      <c r="F72" s="480">
        <v>0</v>
      </c>
      <c r="G72" s="480">
        <v>0</v>
      </c>
      <c r="H72" s="480">
        <v>0</v>
      </c>
      <c r="I72" s="480">
        <v>4</v>
      </c>
      <c r="J72" s="480">
        <v>2</v>
      </c>
      <c r="K72" s="480">
        <v>0</v>
      </c>
      <c r="L72" s="480">
        <v>0</v>
      </c>
      <c r="M72" s="480">
        <v>0</v>
      </c>
      <c r="N72" s="480">
        <v>0</v>
      </c>
      <c r="O72" s="480">
        <v>0</v>
      </c>
      <c r="P72" s="480">
        <v>1</v>
      </c>
      <c r="Q72" s="480">
        <v>1</v>
      </c>
      <c r="R72" s="480">
        <v>0</v>
      </c>
      <c r="S72" s="480">
        <v>1</v>
      </c>
      <c r="T72" s="480">
        <v>1</v>
      </c>
      <c r="U72" s="480">
        <v>0</v>
      </c>
      <c r="V72" s="483">
        <v>100</v>
      </c>
      <c r="W72" s="480">
        <v>1</v>
      </c>
      <c r="X72" s="480">
        <v>0</v>
      </c>
      <c r="Y72" s="480">
        <v>0</v>
      </c>
      <c r="Z72" s="480">
        <v>0</v>
      </c>
      <c r="AA72" s="480">
        <v>0</v>
      </c>
      <c r="AB72" s="480">
        <v>0</v>
      </c>
      <c r="AC72" s="480">
        <v>0</v>
      </c>
      <c r="AD72" s="480">
        <v>0</v>
      </c>
      <c r="AE72" s="480">
        <v>0</v>
      </c>
      <c r="AF72" s="480">
        <v>0</v>
      </c>
      <c r="AG72" s="480">
        <v>0</v>
      </c>
      <c r="AH72" s="480">
        <v>0</v>
      </c>
      <c r="AI72" s="480">
        <v>0</v>
      </c>
      <c r="AJ72" s="480">
        <v>0</v>
      </c>
      <c r="AK72" s="480">
        <v>0</v>
      </c>
      <c r="AL72" s="480">
        <v>0</v>
      </c>
      <c r="AM72" s="480">
        <v>0</v>
      </c>
      <c r="AN72" s="480">
        <v>0</v>
      </c>
      <c r="AO72" s="480">
        <v>0</v>
      </c>
      <c r="AP72" s="480">
        <v>0</v>
      </c>
      <c r="AQ72" s="480">
        <v>0</v>
      </c>
      <c r="AR72" s="480">
        <v>0</v>
      </c>
      <c r="AS72" s="480">
        <v>0</v>
      </c>
      <c r="AT72" s="480">
        <v>0</v>
      </c>
      <c r="AU72" s="480">
        <v>0</v>
      </c>
      <c r="AV72" s="480">
        <v>0</v>
      </c>
      <c r="AW72" s="480">
        <v>0</v>
      </c>
      <c r="AX72" s="480">
        <v>0</v>
      </c>
      <c r="AY72" s="480">
        <v>0</v>
      </c>
      <c r="AZ72" s="480">
        <v>0</v>
      </c>
      <c r="BA72" s="480">
        <v>0</v>
      </c>
      <c r="BB72" s="480">
        <v>0</v>
      </c>
      <c r="BC72" s="480">
        <v>0</v>
      </c>
      <c r="BD72" s="480">
        <v>0</v>
      </c>
      <c r="BE72" s="480">
        <v>0</v>
      </c>
      <c r="BF72" s="480">
        <v>0</v>
      </c>
      <c r="BG72" s="480">
        <v>0</v>
      </c>
      <c r="BH72" s="480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1</v>
      </c>
      <c r="BN72" s="24">
        <v>1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</row>
    <row r="73" spans="1:71" ht="18.95" customHeight="1">
      <c r="A73" s="44" t="s">
        <v>638</v>
      </c>
      <c r="B73" s="480">
        <v>0</v>
      </c>
      <c r="C73" s="480">
        <v>0</v>
      </c>
      <c r="D73" s="480">
        <v>0</v>
      </c>
      <c r="E73" s="480">
        <v>0</v>
      </c>
      <c r="F73" s="480">
        <v>0</v>
      </c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80">
        <v>0</v>
      </c>
      <c r="U73" s="480">
        <v>0</v>
      </c>
      <c r="V73" s="480">
        <v>0</v>
      </c>
      <c r="W73" s="480">
        <v>0</v>
      </c>
      <c r="X73" s="480">
        <v>0</v>
      </c>
      <c r="Y73" s="480">
        <v>0</v>
      </c>
      <c r="Z73" s="480">
        <v>0</v>
      </c>
      <c r="AA73" s="480">
        <v>0</v>
      </c>
      <c r="AB73" s="480">
        <v>0</v>
      </c>
      <c r="AC73" s="480">
        <v>0</v>
      </c>
      <c r="AD73" s="480">
        <v>4</v>
      </c>
      <c r="AE73" s="480">
        <v>4</v>
      </c>
      <c r="AF73" s="480">
        <v>0</v>
      </c>
      <c r="AG73" s="480">
        <v>0</v>
      </c>
      <c r="AH73" s="480">
        <v>0</v>
      </c>
      <c r="AI73" s="480">
        <v>0</v>
      </c>
      <c r="AJ73" s="480">
        <v>0</v>
      </c>
      <c r="AK73" s="480">
        <v>5</v>
      </c>
      <c r="AL73" s="480">
        <v>4</v>
      </c>
      <c r="AM73" s="480">
        <v>1</v>
      </c>
      <c r="AN73" s="480">
        <v>0</v>
      </c>
      <c r="AO73" s="480">
        <v>0</v>
      </c>
      <c r="AP73" s="480">
        <v>0</v>
      </c>
      <c r="AQ73" s="480">
        <v>0</v>
      </c>
      <c r="AR73" s="480">
        <v>0</v>
      </c>
      <c r="AS73" s="480">
        <v>0</v>
      </c>
      <c r="AT73" s="480">
        <v>0</v>
      </c>
      <c r="AU73" s="480">
        <v>0</v>
      </c>
      <c r="AV73" s="480">
        <v>0</v>
      </c>
      <c r="AW73" s="480">
        <v>0</v>
      </c>
      <c r="AX73" s="480">
        <v>0</v>
      </c>
      <c r="AY73" s="480">
        <v>1</v>
      </c>
      <c r="AZ73" s="480">
        <v>0</v>
      </c>
      <c r="BA73" s="480">
        <v>1</v>
      </c>
      <c r="BB73" s="480">
        <v>0</v>
      </c>
      <c r="BC73" s="480">
        <v>0</v>
      </c>
      <c r="BD73" s="480">
        <v>0</v>
      </c>
      <c r="BE73" s="480">
        <v>0</v>
      </c>
      <c r="BF73" s="480">
        <v>13</v>
      </c>
      <c r="BG73" s="480">
        <v>9</v>
      </c>
      <c r="BH73" s="480">
        <v>4</v>
      </c>
      <c r="BI73" s="480">
        <v>0</v>
      </c>
      <c r="BJ73" s="480">
        <v>0</v>
      </c>
      <c r="BK73" s="480">
        <v>0</v>
      </c>
      <c r="BL73" s="480">
        <v>0</v>
      </c>
      <c r="BM73" s="480">
        <v>8</v>
      </c>
      <c r="BN73" s="480">
        <v>4</v>
      </c>
      <c r="BO73" s="480">
        <v>4</v>
      </c>
      <c r="BP73" s="480">
        <v>0</v>
      </c>
      <c r="BQ73" s="480">
        <v>0</v>
      </c>
      <c r="BR73" s="480">
        <v>0</v>
      </c>
      <c r="BS73" s="480">
        <v>0</v>
      </c>
    </row>
    <row r="74" spans="1:71" ht="18.95" customHeight="1">
      <c r="A74" s="185" t="s">
        <v>877</v>
      </c>
      <c r="B74" s="506">
        <v>4443</v>
      </c>
      <c r="C74" s="506">
        <v>3585</v>
      </c>
      <c r="D74" s="506">
        <v>839</v>
      </c>
      <c r="E74" s="506">
        <v>1530</v>
      </c>
      <c r="F74" s="506">
        <v>1296</v>
      </c>
      <c r="G74" s="506">
        <v>228</v>
      </c>
      <c r="H74" s="504">
        <v>34.436191762322757</v>
      </c>
      <c r="I74" s="506">
        <v>4663</v>
      </c>
      <c r="J74" s="506">
        <v>3673</v>
      </c>
      <c r="K74" s="506">
        <v>954</v>
      </c>
      <c r="L74" s="506">
        <v>1566</v>
      </c>
      <c r="M74" s="506">
        <v>1296</v>
      </c>
      <c r="N74" s="506">
        <v>261</v>
      </c>
      <c r="O74" s="504">
        <v>33.583529916362856</v>
      </c>
      <c r="P74" s="506">
        <v>4023</v>
      </c>
      <c r="Q74" s="506">
        <v>3267</v>
      </c>
      <c r="R74" s="506">
        <v>724</v>
      </c>
      <c r="S74" s="506">
        <v>1488</v>
      </c>
      <c r="T74" s="506">
        <v>1246</v>
      </c>
      <c r="U74" s="506">
        <v>231</v>
      </c>
      <c r="V74" s="504">
        <v>36.987322893363164</v>
      </c>
      <c r="W74" s="506">
        <v>4772</v>
      </c>
      <c r="X74" s="506">
        <v>3776</v>
      </c>
      <c r="Y74" s="506">
        <v>967</v>
      </c>
      <c r="Z74" s="506">
        <v>1845</v>
      </c>
      <c r="AA74" s="506">
        <v>1465</v>
      </c>
      <c r="AB74" s="506">
        <v>372</v>
      </c>
      <c r="AC74" s="504">
        <v>38.663034367141655</v>
      </c>
      <c r="AD74" s="506">
        <v>5023</v>
      </c>
      <c r="AE74" s="506">
        <v>3915</v>
      </c>
      <c r="AF74" s="506">
        <v>1073</v>
      </c>
      <c r="AG74" s="506">
        <v>1832</v>
      </c>
      <c r="AH74" s="506">
        <v>1464</v>
      </c>
      <c r="AI74" s="506">
        <v>353</v>
      </c>
      <c r="AJ74" s="504">
        <v>36.472227752339236</v>
      </c>
      <c r="AK74" s="506">
        <v>5460</v>
      </c>
      <c r="AL74" s="506">
        <v>4395</v>
      </c>
      <c r="AM74" s="506">
        <v>1046</v>
      </c>
      <c r="AN74" s="506">
        <v>1720</v>
      </c>
      <c r="AO74" s="506">
        <v>1444</v>
      </c>
      <c r="AP74" s="506">
        <v>273</v>
      </c>
      <c r="AQ74" s="504">
        <v>31.5018315018315</v>
      </c>
      <c r="AR74" s="506">
        <v>6576</v>
      </c>
      <c r="AS74" s="506">
        <v>5180</v>
      </c>
      <c r="AT74" s="506">
        <v>1379</v>
      </c>
      <c r="AU74" s="506">
        <v>1705</v>
      </c>
      <c r="AV74" s="506">
        <v>1448</v>
      </c>
      <c r="AW74" s="506">
        <v>253</v>
      </c>
      <c r="AX74" s="504">
        <v>25.927615571776158</v>
      </c>
      <c r="AY74" s="506">
        <v>6006</v>
      </c>
      <c r="AZ74" s="506">
        <v>4448</v>
      </c>
      <c r="BA74" s="506">
        <v>1517</v>
      </c>
      <c r="BB74" s="506">
        <v>1574</v>
      </c>
      <c r="BC74" s="506">
        <v>1308</v>
      </c>
      <c r="BD74" s="506">
        <v>256</v>
      </c>
      <c r="BE74" s="504">
        <v>26.207126207126208</v>
      </c>
      <c r="BF74" s="506">
        <v>6514</v>
      </c>
      <c r="BG74" s="506">
        <v>5085</v>
      </c>
      <c r="BH74" s="506">
        <v>1352</v>
      </c>
      <c r="BI74" s="506">
        <v>1787</v>
      </c>
      <c r="BJ74" s="506">
        <v>1521</v>
      </c>
      <c r="BK74" s="506">
        <v>243</v>
      </c>
      <c r="BL74" s="504">
        <v>27.433220755296283</v>
      </c>
      <c r="BM74" s="506">
        <v>7526</v>
      </c>
      <c r="BN74" s="506">
        <v>6063</v>
      </c>
      <c r="BO74" s="506">
        <v>1396</v>
      </c>
      <c r="BP74" s="506">
        <v>2294</v>
      </c>
      <c r="BQ74" s="506">
        <v>1973</v>
      </c>
      <c r="BR74" s="506">
        <v>302</v>
      </c>
      <c r="BS74" s="504">
        <v>30.480999202763755</v>
      </c>
    </row>
    <row r="75" spans="1:71" ht="12.95" customHeight="1">
      <c r="A75" s="53" t="s">
        <v>148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</row>
    <row r="76" spans="1:71" ht="14.1" customHeight="1">
      <c r="A76" s="507" t="s">
        <v>149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</row>
    <row r="77" spans="1:71" ht="14.1" customHeight="1">
      <c r="A77" s="54" t="s">
        <v>113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</row>
    <row r="78" spans="1:71" ht="14.1" customHeight="1">
      <c r="A78" s="54" t="s">
        <v>150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</row>
  </sheetData>
  <sortState ref="A6:BS72">
    <sortCondition descending="1" ref="BS6:BS72"/>
  </sortState>
  <mergeCells count="32">
    <mergeCell ref="A1:BS1"/>
    <mergeCell ref="A2:A4"/>
    <mergeCell ref="B2:H2"/>
    <mergeCell ref="I2:O2"/>
    <mergeCell ref="P2:V2"/>
    <mergeCell ref="W2:AC2"/>
    <mergeCell ref="AD2:AJ2"/>
    <mergeCell ref="AK2:AQ2"/>
    <mergeCell ref="AR2:AX2"/>
    <mergeCell ref="AY2:BE2"/>
    <mergeCell ref="BF2:BL2"/>
    <mergeCell ref="BM2:BS2"/>
    <mergeCell ref="B3:D3"/>
    <mergeCell ref="E3:G3"/>
    <mergeCell ref="I3:K3"/>
    <mergeCell ref="L3:N3"/>
    <mergeCell ref="P3:R3"/>
    <mergeCell ref="S3:U3"/>
    <mergeCell ref="W3:Y3"/>
    <mergeCell ref="Z3:AB3"/>
    <mergeCell ref="BP3:BR3"/>
    <mergeCell ref="AD3:AF3"/>
    <mergeCell ref="AG3:AI3"/>
    <mergeCell ref="AK3:AM3"/>
    <mergeCell ref="AN3:AP3"/>
    <mergeCell ref="AR3:AT3"/>
    <mergeCell ref="AU3:AW3"/>
    <mergeCell ref="AY3:BA3"/>
    <mergeCell ref="BB3:BD3"/>
    <mergeCell ref="BF3:BH3"/>
    <mergeCell ref="BI3:BK3"/>
    <mergeCell ref="BM3:BO3"/>
  </mergeCells>
  <phoneticPr fontId="2" type="noConversion"/>
  <hyperlinks>
    <hyperlink ref="BT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showGridLines="0" zoomScaleNormal="100" workbookViewId="0">
      <selection sqref="A1:J1"/>
    </sheetView>
  </sheetViews>
  <sheetFormatPr defaultColWidth="10.375" defaultRowHeight="16.5"/>
  <cols>
    <col min="1" max="1" width="12.25" customWidth="1"/>
    <col min="2" max="2" width="10.375" customWidth="1"/>
    <col min="3" max="3" width="11.25" bestFit="1" customWidth="1"/>
    <col min="5" max="6" width="11.25" bestFit="1" customWidth="1"/>
    <col min="8" max="8" width="11.25" bestFit="1" customWidth="1"/>
    <col min="11" max="11" width="12.625" bestFit="1" customWidth="1"/>
  </cols>
  <sheetData>
    <row r="1" spans="1:11" ht="30" customHeight="1">
      <c r="A1" s="912" t="s">
        <v>675</v>
      </c>
      <c r="B1" s="912"/>
      <c r="C1" s="912"/>
      <c r="D1" s="912"/>
      <c r="E1" s="912"/>
      <c r="F1" s="912"/>
      <c r="G1" s="912"/>
      <c r="H1" s="912"/>
      <c r="I1" s="912"/>
      <c r="J1" s="912"/>
      <c r="K1" s="595" t="s">
        <v>670</v>
      </c>
    </row>
    <row r="2" spans="1:11" ht="38.1" customHeight="1">
      <c r="A2" s="873"/>
      <c r="B2" s="903" t="s">
        <v>84</v>
      </c>
      <c r="C2" s="903"/>
      <c r="D2" s="903"/>
      <c r="E2" s="873" t="s">
        <v>85</v>
      </c>
      <c r="F2" s="873"/>
      <c r="G2" s="873"/>
      <c r="H2" s="873" t="s">
        <v>86</v>
      </c>
      <c r="I2" s="873"/>
      <c r="J2" s="873"/>
    </row>
    <row r="3" spans="1:11" ht="21" customHeight="1">
      <c r="A3" s="874"/>
      <c r="B3" s="78" t="s">
        <v>87</v>
      </c>
      <c r="C3" s="876" t="s">
        <v>151</v>
      </c>
      <c r="D3" s="876"/>
      <c r="E3" s="78" t="s">
        <v>87</v>
      </c>
      <c r="F3" s="876" t="s">
        <v>151</v>
      </c>
      <c r="G3" s="876"/>
      <c r="H3" s="78" t="s">
        <v>87</v>
      </c>
      <c r="I3" s="876" t="s">
        <v>151</v>
      </c>
      <c r="J3" s="876"/>
    </row>
    <row r="4" spans="1:11" ht="24" customHeight="1">
      <c r="A4" s="874"/>
      <c r="B4" s="79" t="s">
        <v>90</v>
      </c>
      <c r="C4" s="20" t="s">
        <v>91</v>
      </c>
      <c r="D4" s="20" t="s">
        <v>52</v>
      </c>
      <c r="E4" s="79" t="s">
        <v>90</v>
      </c>
      <c r="F4" s="20" t="s">
        <v>91</v>
      </c>
      <c r="G4" s="20" t="s">
        <v>52</v>
      </c>
      <c r="H4" s="79" t="s">
        <v>90</v>
      </c>
      <c r="I4" s="20" t="s">
        <v>91</v>
      </c>
      <c r="J4" s="20" t="s">
        <v>52</v>
      </c>
    </row>
    <row r="5" spans="1:11" ht="32.1" customHeight="1">
      <c r="A5" s="21" t="s">
        <v>723</v>
      </c>
      <c r="B5" s="80">
        <f t="shared" ref="B5:B11" si="0">SUM(E5,H5)</f>
        <v>511049</v>
      </c>
      <c r="C5" s="80">
        <v>175653</v>
      </c>
      <c r="D5" s="81">
        <f t="shared" ref="D5:D13" si="1">C5/B5*100</f>
        <v>34.371068136323522</v>
      </c>
      <c r="E5" s="80">
        <v>403039</v>
      </c>
      <c r="F5" s="80">
        <v>145889</v>
      </c>
      <c r="G5" s="81">
        <f t="shared" ref="G5:G13" si="2">F5/E5*100</f>
        <v>36.197241458022674</v>
      </c>
      <c r="H5" s="80">
        <v>108010</v>
      </c>
      <c r="I5" s="80">
        <v>29764</v>
      </c>
      <c r="J5" s="81">
        <f t="shared" ref="J5:J13" si="3">I5/H5*100</f>
        <v>27.556707712248869</v>
      </c>
    </row>
    <row r="6" spans="1:11" ht="32.1" customHeight="1">
      <c r="A6" s="21" t="s">
        <v>724</v>
      </c>
      <c r="B6" s="80">
        <f t="shared" si="0"/>
        <v>529775</v>
      </c>
      <c r="C6" s="80">
        <v>186279</v>
      </c>
      <c r="D6" s="81">
        <f t="shared" si="1"/>
        <v>35.161908357321501</v>
      </c>
      <c r="E6" s="80">
        <v>409626</v>
      </c>
      <c r="F6" s="80">
        <v>151983</v>
      </c>
      <c r="G6" s="81">
        <f t="shared" si="2"/>
        <v>37.102869446763634</v>
      </c>
      <c r="H6" s="80">
        <v>120149</v>
      </c>
      <c r="I6" s="80">
        <v>34296</v>
      </c>
      <c r="J6" s="81">
        <f t="shared" si="3"/>
        <v>28.544557174841241</v>
      </c>
    </row>
    <row r="7" spans="1:11" ht="32.1" customHeight="1">
      <c r="A7" s="21" t="s">
        <v>191</v>
      </c>
      <c r="B7" s="80">
        <f t="shared" si="0"/>
        <v>558404</v>
      </c>
      <c r="C7" s="80">
        <v>191924</v>
      </c>
      <c r="D7" s="81">
        <f t="shared" si="1"/>
        <v>34.370097635403759</v>
      </c>
      <c r="E7" s="80">
        <v>421758</v>
      </c>
      <c r="F7" s="80">
        <v>155163</v>
      </c>
      <c r="G7" s="81">
        <f t="shared" si="2"/>
        <v>36.789580754840451</v>
      </c>
      <c r="H7" s="80">
        <v>136646</v>
      </c>
      <c r="I7" s="80">
        <v>36761</v>
      </c>
      <c r="J7" s="81">
        <f t="shared" si="3"/>
        <v>26.90236084481068</v>
      </c>
    </row>
    <row r="8" spans="1:11" ht="32.1" customHeight="1">
      <c r="A8" s="21" t="s">
        <v>94</v>
      </c>
      <c r="B8" s="80">
        <f t="shared" si="0"/>
        <v>584350</v>
      </c>
      <c r="C8" s="80">
        <v>207037</v>
      </c>
      <c r="D8" s="81">
        <f t="shared" si="1"/>
        <v>35.430307178916749</v>
      </c>
      <c r="E8" s="80">
        <v>439438</v>
      </c>
      <c r="F8" s="80">
        <v>167705</v>
      </c>
      <c r="G8" s="81">
        <f t="shared" si="2"/>
        <v>38.163517947924397</v>
      </c>
      <c r="H8" s="80">
        <v>144912</v>
      </c>
      <c r="I8" s="80">
        <v>39332</v>
      </c>
      <c r="J8" s="81">
        <f t="shared" si="3"/>
        <v>27.141989621287404</v>
      </c>
    </row>
    <row r="9" spans="1:11" ht="32.1" customHeight="1">
      <c r="A9" s="21" t="s">
        <v>25</v>
      </c>
      <c r="B9" s="80">
        <f t="shared" si="0"/>
        <v>594320</v>
      </c>
      <c r="C9" s="80">
        <v>215273</v>
      </c>
      <c r="D9" s="81">
        <f t="shared" si="1"/>
        <v>36.221732400053838</v>
      </c>
      <c r="E9" s="80">
        <v>446203</v>
      </c>
      <c r="F9" s="80">
        <v>178476</v>
      </c>
      <c r="G9" s="81">
        <f t="shared" si="2"/>
        <v>39.998834611152326</v>
      </c>
      <c r="H9" s="80">
        <v>148117</v>
      </c>
      <c r="I9" s="80">
        <v>36797</v>
      </c>
      <c r="J9" s="81">
        <f t="shared" si="3"/>
        <v>24.843198282438884</v>
      </c>
    </row>
    <row r="10" spans="1:11" ht="32.1" customHeight="1">
      <c r="A10" s="21" t="s">
        <v>26</v>
      </c>
      <c r="B10" s="80">
        <f t="shared" si="0"/>
        <v>591304</v>
      </c>
      <c r="C10" s="80">
        <v>225787</v>
      </c>
      <c r="D10" s="81">
        <f t="shared" si="1"/>
        <v>38.184588637993315</v>
      </c>
      <c r="E10" s="80">
        <v>450788</v>
      </c>
      <c r="F10" s="80">
        <v>190382</v>
      </c>
      <c r="G10" s="81">
        <f t="shared" si="2"/>
        <v>42.233156162098368</v>
      </c>
      <c r="H10" s="80">
        <v>140516</v>
      </c>
      <c r="I10" s="80">
        <v>35405</v>
      </c>
      <c r="J10" s="81">
        <f t="shared" si="3"/>
        <v>25.196418913148683</v>
      </c>
    </row>
    <row r="11" spans="1:11" ht="32.1" customHeight="1">
      <c r="A11" s="21" t="s">
        <v>27</v>
      </c>
      <c r="B11" s="80">
        <f t="shared" si="0"/>
        <v>619134</v>
      </c>
      <c r="C11" s="80">
        <v>247602</v>
      </c>
      <c r="D11" s="81">
        <f t="shared" si="1"/>
        <v>39.991665778329086</v>
      </c>
      <c r="E11" s="80">
        <v>491830</v>
      </c>
      <c r="F11" s="80">
        <v>211596</v>
      </c>
      <c r="G11" s="81">
        <f t="shared" si="2"/>
        <v>43.022182461419597</v>
      </c>
      <c r="H11" s="80">
        <v>127304</v>
      </c>
      <c r="I11" s="80">
        <v>36006</v>
      </c>
      <c r="J11" s="81">
        <f t="shared" si="3"/>
        <v>28.283478916609063</v>
      </c>
    </row>
    <row r="12" spans="1:11" ht="32.1" customHeight="1">
      <c r="A12" s="21" t="s">
        <v>28</v>
      </c>
      <c r="B12" s="88">
        <v>628135</v>
      </c>
      <c r="C12" s="88">
        <v>275655</v>
      </c>
      <c r="D12" s="89">
        <f t="shared" si="1"/>
        <v>43.884674472844218</v>
      </c>
      <c r="E12" s="88">
        <v>481590</v>
      </c>
      <c r="F12" s="88">
        <v>223697</v>
      </c>
      <c r="G12" s="89">
        <f t="shared" si="2"/>
        <v>46.449677111235701</v>
      </c>
      <c r="H12" s="88">
        <v>146545</v>
      </c>
      <c r="I12" s="88">
        <v>51958</v>
      </c>
      <c r="J12" s="89">
        <f t="shared" si="3"/>
        <v>35.455320891193828</v>
      </c>
    </row>
    <row r="13" spans="1:11" ht="32.1" customHeight="1">
      <c r="A13" s="21" t="s">
        <v>711</v>
      </c>
      <c r="B13" s="88">
        <v>779852</v>
      </c>
      <c r="C13" s="88">
        <v>339753</v>
      </c>
      <c r="D13" s="89">
        <f t="shared" si="1"/>
        <v>43.566343357457569</v>
      </c>
      <c r="E13" s="88">
        <v>560608</v>
      </c>
      <c r="F13" s="88">
        <v>260907</v>
      </c>
      <c r="G13" s="89">
        <f t="shared" si="2"/>
        <v>46.540006564301621</v>
      </c>
      <c r="H13" s="88">
        <v>219244</v>
      </c>
      <c r="I13" s="88">
        <v>78846</v>
      </c>
      <c r="J13" s="89">
        <f t="shared" si="3"/>
        <v>35.962671726478263</v>
      </c>
    </row>
    <row r="14" spans="1:11" ht="32.1" customHeight="1">
      <c r="A14" s="25" t="s">
        <v>712</v>
      </c>
      <c r="B14" s="82">
        <v>869530</v>
      </c>
      <c r="C14" s="82">
        <v>380804</v>
      </c>
      <c r="D14" s="83">
        <v>43.79</v>
      </c>
      <c r="E14" s="82">
        <v>619632</v>
      </c>
      <c r="F14" s="82">
        <v>289821</v>
      </c>
      <c r="G14" s="83">
        <v>46.77</v>
      </c>
      <c r="H14" s="82">
        <v>249898</v>
      </c>
      <c r="I14" s="82">
        <v>90983</v>
      </c>
      <c r="J14" s="83">
        <v>36.409999999999997</v>
      </c>
    </row>
    <row r="15" spans="1:11" ht="16.5" customHeight="1">
      <c r="A15" s="84" t="s">
        <v>11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1">
      <c r="A16" s="86" t="s">
        <v>152</v>
      </c>
      <c r="B16" s="87"/>
      <c r="C16" s="87"/>
      <c r="D16" s="87"/>
      <c r="E16" s="87"/>
      <c r="F16" s="87"/>
      <c r="G16" s="87"/>
      <c r="H16" s="87"/>
      <c r="I16" s="87"/>
      <c r="J16" s="87"/>
    </row>
  </sheetData>
  <mergeCells count="8">
    <mergeCell ref="A1:J1"/>
    <mergeCell ref="A2:A4"/>
    <mergeCell ref="B2:D2"/>
    <mergeCell ref="E2:G2"/>
    <mergeCell ref="H2:J2"/>
    <mergeCell ref="C3:D3"/>
    <mergeCell ref="F3:G3"/>
    <mergeCell ref="I3:J3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4"/>
  <sheetViews>
    <sheetView showGridLines="0" zoomScale="80" zoomScaleNormal="80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AE1"/>
    </sheetView>
  </sheetViews>
  <sheetFormatPr defaultColWidth="9.125" defaultRowHeight="16.5"/>
  <cols>
    <col min="1" max="1" width="31" customWidth="1"/>
    <col min="2" max="31" width="9.625" customWidth="1"/>
    <col min="32" max="32" width="12.625" bestFit="1" customWidth="1"/>
  </cols>
  <sheetData>
    <row r="1" spans="1:34" ht="30" customHeight="1">
      <c r="A1" s="912" t="s">
        <v>676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595" t="s">
        <v>670</v>
      </c>
    </row>
    <row r="2" spans="1:34" ht="20.100000000000001" customHeight="1">
      <c r="A2" s="914"/>
      <c r="B2" s="911" t="s">
        <v>709</v>
      </c>
      <c r="C2" s="911"/>
      <c r="D2" s="911"/>
      <c r="E2" s="911" t="s">
        <v>190</v>
      </c>
      <c r="F2" s="911"/>
      <c r="G2" s="911"/>
      <c r="H2" s="911" t="s">
        <v>191</v>
      </c>
      <c r="I2" s="911"/>
      <c r="J2" s="911"/>
      <c r="K2" s="911" t="s">
        <v>94</v>
      </c>
      <c r="L2" s="911"/>
      <c r="M2" s="911"/>
      <c r="N2" s="911" t="s">
        <v>25</v>
      </c>
      <c r="O2" s="911"/>
      <c r="P2" s="911"/>
      <c r="Q2" s="911" t="s">
        <v>26</v>
      </c>
      <c r="R2" s="911"/>
      <c r="S2" s="911"/>
      <c r="T2" s="911" t="s">
        <v>27</v>
      </c>
      <c r="U2" s="911"/>
      <c r="V2" s="911"/>
      <c r="W2" s="911" t="s">
        <v>28</v>
      </c>
      <c r="X2" s="911"/>
      <c r="Y2" s="911"/>
      <c r="Z2" s="911" t="s">
        <v>711</v>
      </c>
      <c r="AA2" s="911"/>
      <c r="AB2" s="911"/>
      <c r="AC2" s="911" t="s">
        <v>712</v>
      </c>
      <c r="AD2" s="911"/>
      <c r="AE2" s="911"/>
    </row>
    <row r="3" spans="1:34" ht="20.100000000000001" customHeight="1">
      <c r="A3" s="915"/>
      <c r="B3" s="686" t="s">
        <v>87</v>
      </c>
      <c r="C3" s="913" t="s">
        <v>151</v>
      </c>
      <c r="D3" s="913"/>
      <c r="E3" s="686" t="s">
        <v>87</v>
      </c>
      <c r="F3" s="913" t="s">
        <v>151</v>
      </c>
      <c r="G3" s="913"/>
      <c r="H3" s="686" t="s">
        <v>87</v>
      </c>
      <c r="I3" s="913" t="s">
        <v>151</v>
      </c>
      <c r="J3" s="913"/>
      <c r="K3" s="686" t="s">
        <v>87</v>
      </c>
      <c r="L3" s="913" t="s">
        <v>151</v>
      </c>
      <c r="M3" s="913"/>
      <c r="N3" s="686" t="s">
        <v>87</v>
      </c>
      <c r="O3" s="913" t="s">
        <v>151</v>
      </c>
      <c r="P3" s="913"/>
      <c r="Q3" s="686" t="s">
        <v>87</v>
      </c>
      <c r="R3" s="913" t="s">
        <v>151</v>
      </c>
      <c r="S3" s="913"/>
      <c r="T3" s="686" t="s">
        <v>87</v>
      </c>
      <c r="U3" s="913" t="s">
        <v>151</v>
      </c>
      <c r="V3" s="913"/>
      <c r="W3" s="686" t="s">
        <v>87</v>
      </c>
      <c r="X3" s="913" t="s">
        <v>151</v>
      </c>
      <c r="Y3" s="913"/>
      <c r="Z3" s="686" t="s">
        <v>87</v>
      </c>
      <c r="AA3" s="913" t="s">
        <v>151</v>
      </c>
      <c r="AB3" s="913"/>
      <c r="AC3" s="686" t="s">
        <v>87</v>
      </c>
      <c r="AD3" s="913" t="s">
        <v>151</v>
      </c>
      <c r="AE3" s="913"/>
    </row>
    <row r="4" spans="1:34" ht="20.100000000000001" customHeight="1">
      <c r="A4" s="915"/>
      <c r="B4" s="79" t="s">
        <v>90</v>
      </c>
      <c r="C4" s="20" t="s">
        <v>91</v>
      </c>
      <c r="D4" s="20" t="s">
        <v>52</v>
      </c>
      <c r="E4" s="79" t="s">
        <v>90</v>
      </c>
      <c r="F4" s="20" t="s">
        <v>91</v>
      </c>
      <c r="G4" s="20" t="s">
        <v>52</v>
      </c>
      <c r="H4" s="79" t="s">
        <v>90</v>
      </c>
      <c r="I4" s="20" t="s">
        <v>91</v>
      </c>
      <c r="J4" s="20" t="s">
        <v>52</v>
      </c>
      <c r="K4" s="79" t="s">
        <v>90</v>
      </c>
      <c r="L4" s="20" t="s">
        <v>91</v>
      </c>
      <c r="M4" s="20" t="s">
        <v>52</v>
      </c>
      <c r="N4" s="79" t="s">
        <v>90</v>
      </c>
      <c r="O4" s="20" t="s">
        <v>91</v>
      </c>
      <c r="P4" s="20" t="s">
        <v>52</v>
      </c>
      <c r="Q4" s="79" t="s">
        <v>90</v>
      </c>
      <c r="R4" s="20" t="s">
        <v>91</v>
      </c>
      <c r="S4" s="20" t="s">
        <v>52</v>
      </c>
      <c r="T4" s="79" t="s">
        <v>90</v>
      </c>
      <c r="U4" s="20" t="s">
        <v>91</v>
      </c>
      <c r="V4" s="20" t="s">
        <v>52</v>
      </c>
      <c r="W4" s="79" t="s">
        <v>90</v>
      </c>
      <c r="X4" s="20" t="s">
        <v>91</v>
      </c>
      <c r="Y4" s="20" t="s">
        <v>52</v>
      </c>
      <c r="Z4" s="79" t="s">
        <v>90</v>
      </c>
      <c r="AA4" s="20" t="s">
        <v>91</v>
      </c>
      <c r="AB4" s="20" t="s">
        <v>52</v>
      </c>
      <c r="AC4" s="79" t="s">
        <v>90</v>
      </c>
      <c r="AD4" s="20" t="s">
        <v>91</v>
      </c>
      <c r="AE4" s="20" t="s">
        <v>52</v>
      </c>
    </row>
    <row r="5" spans="1:34" ht="20.100000000000001" customHeight="1">
      <c r="A5" s="509" t="s">
        <v>101</v>
      </c>
      <c r="B5" s="510">
        <v>403039</v>
      </c>
      <c r="C5" s="510">
        <v>145889</v>
      </c>
      <c r="D5" s="511">
        <v>36.197241458022674</v>
      </c>
      <c r="E5" s="510">
        <v>409626</v>
      </c>
      <c r="F5" s="510">
        <v>151983</v>
      </c>
      <c r="G5" s="599">
        <f>F5/E5*100</f>
        <v>37.102869446763634</v>
      </c>
      <c r="H5" s="510">
        <v>421758</v>
      </c>
      <c r="I5" s="510">
        <v>155163</v>
      </c>
      <c r="J5" s="511">
        <v>36.789580754840451</v>
      </c>
      <c r="K5" s="510">
        <v>439438</v>
      </c>
      <c r="L5" s="510">
        <v>167705</v>
      </c>
      <c r="M5" s="511">
        <v>38.163517947924397</v>
      </c>
      <c r="N5" s="510">
        <v>446203</v>
      </c>
      <c r="O5" s="510">
        <v>178476</v>
      </c>
      <c r="P5" s="511">
        <v>39.998834611152326</v>
      </c>
      <c r="Q5" s="510">
        <v>450788</v>
      </c>
      <c r="R5" s="510">
        <v>190382</v>
      </c>
      <c r="S5" s="511">
        <v>42.233156162098368</v>
      </c>
      <c r="T5" s="510">
        <v>491830</v>
      </c>
      <c r="U5" s="510">
        <v>211596</v>
      </c>
      <c r="V5" s="511">
        <v>43.022182461419597</v>
      </c>
      <c r="W5" s="510">
        <v>481590</v>
      </c>
      <c r="X5" s="510">
        <v>223697</v>
      </c>
      <c r="Y5" s="511">
        <v>46.449677111235701</v>
      </c>
      <c r="Z5" s="677">
        <v>560608</v>
      </c>
      <c r="AA5" s="677">
        <v>260907</v>
      </c>
      <c r="AB5" s="511">
        <v>46.540006564301621</v>
      </c>
      <c r="AC5" s="677">
        <v>619632</v>
      </c>
      <c r="AD5" s="677">
        <v>289821</v>
      </c>
      <c r="AE5" s="511">
        <v>46.773084669610348</v>
      </c>
    </row>
    <row r="6" spans="1:34" ht="20.100000000000001" customHeight="1">
      <c r="A6" s="678" t="s">
        <v>46</v>
      </c>
      <c r="B6" s="510">
        <v>3173</v>
      </c>
      <c r="C6" s="510">
        <v>2062</v>
      </c>
      <c r="D6" s="599">
        <f t="shared" ref="D6:D24" si="0">IFERROR(C6/B6*100,"-")</f>
        <v>64.985817838008202</v>
      </c>
      <c r="E6" s="510">
        <v>3255</v>
      </c>
      <c r="F6" s="510">
        <v>2201</v>
      </c>
      <c r="G6" s="599">
        <f t="shared" ref="G6:G24" si="1">IFERROR(F6/E6*100,"-")</f>
        <v>67.61904761904762</v>
      </c>
      <c r="H6" s="510">
        <v>3218</v>
      </c>
      <c r="I6" s="510">
        <v>2138</v>
      </c>
      <c r="J6" s="599">
        <f t="shared" ref="J6:J24" si="2">IFERROR(I6/H6*100,"-")</f>
        <v>66.438781852082045</v>
      </c>
      <c r="K6" s="510">
        <v>3381</v>
      </c>
      <c r="L6" s="510">
        <v>2351</v>
      </c>
      <c r="M6" s="599">
        <f t="shared" ref="M6:M24" si="3">IFERROR(L6/K6*100,"-")</f>
        <v>69.53564034309376</v>
      </c>
      <c r="N6" s="510">
        <v>3147</v>
      </c>
      <c r="O6" s="510">
        <v>2158</v>
      </c>
      <c r="P6" s="599">
        <f t="shared" ref="P6:P24" si="4">IFERROR(O6/N6*100,"-")</f>
        <v>68.573244359707658</v>
      </c>
      <c r="Q6" s="510">
        <v>3219</v>
      </c>
      <c r="R6" s="510">
        <v>2284</v>
      </c>
      <c r="S6" s="599">
        <f t="shared" ref="S6:S24" si="5">IFERROR(R6/Q6*100,"-")</f>
        <v>70.953712333022679</v>
      </c>
      <c r="T6" s="510">
        <v>2979</v>
      </c>
      <c r="U6" s="510">
        <v>2590</v>
      </c>
      <c r="V6" s="599">
        <f t="shared" ref="V6:V24" si="6">IFERROR(U6/T6*100,"-")</f>
        <v>86.941926821080898</v>
      </c>
      <c r="W6" s="510">
        <v>724</v>
      </c>
      <c r="X6" s="510">
        <v>648</v>
      </c>
      <c r="Y6" s="599">
        <f t="shared" ref="Y6:Y24" si="7">IFERROR(X6/W6*100,"-")</f>
        <v>89.502762430939228</v>
      </c>
      <c r="Z6" s="88">
        <v>736</v>
      </c>
      <c r="AA6" s="88">
        <v>632</v>
      </c>
      <c r="AB6" s="599">
        <f t="shared" ref="AB6:AB24" si="8">IFERROR(AA6/Z6*100,"-")</f>
        <v>85.869565217391312</v>
      </c>
      <c r="AC6" s="88">
        <v>693</v>
      </c>
      <c r="AD6" s="88">
        <v>625</v>
      </c>
      <c r="AE6" s="599">
        <f t="shared" ref="AE6:AE24" si="9">IFERROR(AD6/AC6*100,"-")</f>
        <v>90.187590187590189</v>
      </c>
      <c r="AF6" s="688"/>
      <c r="AG6" s="692"/>
      <c r="AH6" s="693"/>
    </row>
    <row r="7" spans="1:34" ht="20.100000000000001" customHeight="1">
      <c r="A7" s="509" t="s">
        <v>153</v>
      </c>
      <c r="B7" s="510">
        <v>843</v>
      </c>
      <c r="C7" s="510">
        <v>708</v>
      </c>
      <c r="D7" s="599">
        <f t="shared" si="0"/>
        <v>83.985765124555158</v>
      </c>
      <c r="E7" s="510">
        <v>905</v>
      </c>
      <c r="F7" s="510">
        <v>787</v>
      </c>
      <c r="G7" s="599">
        <f t="shared" si="1"/>
        <v>86.961325966850836</v>
      </c>
      <c r="H7" s="510">
        <v>785</v>
      </c>
      <c r="I7" s="510">
        <v>663</v>
      </c>
      <c r="J7" s="599">
        <f t="shared" si="2"/>
        <v>84.458598726114658</v>
      </c>
      <c r="K7" s="510">
        <v>689</v>
      </c>
      <c r="L7" s="510">
        <v>597</v>
      </c>
      <c r="M7" s="599">
        <f t="shared" si="3"/>
        <v>86.647314949201743</v>
      </c>
      <c r="N7" s="510">
        <v>646</v>
      </c>
      <c r="O7" s="510">
        <v>576</v>
      </c>
      <c r="P7" s="599">
        <f t="shared" si="4"/>
        <v>89.164086687306494</v>
      </c>
      <c r="Q7" s="510">
        <v>581</v>
      </c>
      <c r="R7" s="510">
        <v>501</v>
      </c>
      <c r="S7" s="599">
        <f t="shared" si="5"/>
        <v>86.230636833046475</v>
      </c>
      <c r="T7" s="510">
        <v>601</v>
      </c>
      <c r="U7" s="510">
        <v>516</v>
      </c>
      <c r="V7" s="599">
        <f t="shared" si="6"/>
        <v>85.856905158069878</v>
      </c>
      <c r="W7" s="510">
        <v>538</v>
      </c>
      <c r="X7" s="510">
        <v>459</v>
      </c>
      <c r="Y7" s="599">
        <f t="shared" si="7"/>
        <v>85.315985130111528</v>
      </c>
      <c r="Z7" s="88">
        <v>583</v>
      </c>
      <c r="AA7" s="88">
        <v>527</v>
      </c>
      <c r="AB7" s="599">
        <f t="shared" si="8"/>
        <v>90.394511149228123</v>
      </c>
      <c r="AC7" s="88">
        <v>660</v>
      </c>
      <c r="AD7" s="88">
        <v>582</v>
      </c>
      <c r="AE7" s="599">
        <f t="shared" si="9"/>
        <v>88.181818181818187</v>
      </c>
      <c r="AF7" s="688"/>
      <c r="AG7" s="692"/>
      <c r="AH7" s="693"/>
    </row>
    <row r="8" spans="1:34" ht="20.100000000000001" customHeight="1">
      <c r="A8" s="679" t="s">
        <v>295</v>
      </c>
      <c r="B8" s="510">
        <v>3925</v>
      </c>
      <c r="C8" s="510">
        <v>3183</v>
      </c>
      <c r="D8" s="599">
        <f t="shared" si="0"/>
        <v>81.095541401273891</v>
      </c>
      <c r="E8" s="510">
        <v>4185</v>
      </c>
      <c r="F8" s="510">
        <v>3365</v>
      </c>
      <c r="G8" s="599">
        <f t="shared" si="1"/>
        <v>80.406212664277177</v>
      </c>
      <c r="H8" s="510">
        <v>3934</v>
      </c>
      <c r="I8" s="510">
        <v>3092</v>
      </c>
      <c r="J8" s="599">
        <f t="shared" si="2"/>
        <v>78.596847991865786</v>
      </c>
      <c r="K8" s="510">
        <v>4069</v>
      </c>
      <c r="L8" s="510">
        <v>3261</v>
      </c>
      <c r="M8" s="599">
        <f t="shared" si="3"/>
        <v>80.142541164905381</v>
      </c>
      <c r="N8" s="510">
        <v>3881</v>
      </c>
      <c r="O8" s="510">
        <v>3150</v>
      </c>
      <c r="P8" s="599">
        <f t="shared" si="4"/>
        <v>81.164648286524084</v>
      </c>
      <c r="Q8" s="510">
        <v>4059</v>
      </c>
      <c r="R8" s="510">
        <v>3390</v>
      </c>
      <c r="S8" s="599">
        <f t="shared" si="5"/>
        <v>83.518107908351809</v>
      </c>
      <c r="T8" s="510">
        <v>4050</v>
      </c>
      <c r="U8" s="510">
        <v>3428</v>
      </c>
      <c r="V8" s="599">
        <f t="shared" si="6"/>
        <v>84.641975308641975</v>
      </c>
      <c r="W8" s="510">
        <v>3628</v>
      </c>
      <c r="X8" s="510">
        <v>3069</v>
      </c>
      <c r="Y8" s="599">
        <f t="shared" si="7"/>
        <v>84.592061742006621</v>
      </c>
      <c r="Z8" s="88">
        <v>3998</v>
      </c>
      <c r="AA8" s="88">
        <v>3397</v>
      </c>
      <c r="AB8" s="599">
        <f t="shared" si="8"/>
        <v>84.967483741870936</v>
      </c>
      <c r="AC8" s="88">
        <v>4421</v>
      </c>
      <c r="AD8" s="88">
        <v>3813</v>
      </c>
      <c r="AE8" s="599">
        <f t="shared" si="9"/>
        <v>86.247455326849135</v>
      </c>
      <c r="AF8" s="688"/>
      <c r="AG8" s="692"/>
      <c r="AH8" s="693"/>
    </row>
    <row r="9" spans="1:34" ht="20.100000000000001" customHeight="1">
      <c r="A9" s="509" t="s">
        <v>156</v>
      </c>
      <c r="B9" s="510">
        <v>36</v>
      </c>
      <c r="C9" s="510">
        <v>22</v>
      </c>
      <c r="D9" s="599">
        <f t="shared" si="0"/>
        <v>61.111111111111114</v>
      </c>
      <c r="E9" s="510">
        <v>39</v>
      </c>
      <c r="F9" s="510">
        <v>28</v>
      </c>
      <c r="G9" s="599">
        <f t="shared" si="1"/>
        <v>71.794871794871796</v>
      </c>
      <c r="H9" s="510">
        <v>60</v>
      </c>
      <c r="I9" s="510">
        <v>40</v>
      </c>
      <c r="J9" s="599">
        <f t="shared" si="2"/>
        <v>66.666666666666657</v>
      </c>
      <c r="K9" s="510">
        <v>88</v>
      </c>
      <c r="L9" s="510">
        <v>26</v>
      </c>
      <c r="M9" s="599">
        <f t="shared" si="3"/>
        <v>29.545454545454547</v>
      </c>
      <c r="N9" s="510">
        <v>42</v>
      </c>
      <c r="O9" s="510">
        <v>22</v>
      </c>
      <c r="P9" s="599">
        <f t="shared" si="4"/>
        <v>52.380952380952387</v>
      </c>
      <c r="Q9" s="510">
        <v>32</v>
      </c>
      <c r="R9" s="510">
        <v>19</v>
      </c>
      <c r="S9" s="599">
        <f t="shared" si="5"/>
        <v>59.375</v>
      </c>
      <c r="T9" s="510">
        <v>72</v>
      </c>
      <c r="U9" s="510">
        <v>40</v>
      </c>
      <c r="V9" s="599">
        <f t="shared" si="6"/>
        <v>55.555555555555557</v>
      </c>
      <c r="W9" s="510">
        <v>39</v>
      </c>
      <c r="X9" s="510">
        <v>24</v>
      </c>
      <c r="Y9" s="599">
        <f t="shared" si="7"/>
        <v>61.53846153846154</v>
      </c>
      <c r="Z9" s="88">
        <v>86</v>
      </c>
      <c r="AA9" s="88">
        <v>61</v>
      </c>
      <c r="AB9" s="599">
        <f t="shared" si="8"/>
        <v>70.930232558139537</v>
      </c>
      <c r="AC9" s="88">
        <v>85</v>
      </c>
      <c r="AD9" s="88">
        <v>71</v>
      </c>
      <c r="AE9" s="599">
        <f t="shared" si="9"/>
        <v>83.529411764705884</v>
      </c>
      <c r="AF9" s="688"/>
      <c r="AG9" s="692"/>
      <c r="AH9" s="693"/>
    </row>
    <row r="10" spans="1:34" ht="20.100000000000001" customHeight="1">
      <c r="A10" s="509" t="s">
        <v>611</v>
      </c>
      <c r="B10" s="510">
        <v>3620</v>
      </c>
      <c r="C10" s="510">
        <v>2874</v>
      </c>
      <c r="D10" s="599">
        <f t="shared" si="0"/>
        <v>79.392265193370164</v>
      </c>
      <c r="E10" s="510">
        <v>3824</v>
      </c>
      <c r="F10" s="510">
        <v>3040</v>
      </c>
      <c r="G10" s="599">
        <f t="shared" si="1"/>
        <v>79.497907949790786</v>
      </c>
      <c r="H10" s="510">
        <v>3652</v>
      </c>
      <c r="I10" s="510">
        <v>2887</v>
      </c>
      <c r="J10" s="599">
        <f t="shared" si="2"/>
        <v>79.052573932092002</v>
      </c>
      <c r="K10" s="510">
        <v>3552</v>
      </c>
      <c r="L10" s="510">
        <v>2770</v>
      </c>
      <c r="M10" s="599">
        <f t="shared" si="3"/>
        <v>77.984234234234222</v>
      </c>
      <c r="N10" s="510">
        <v>3529</v>
      </c>
      <c r="O10" s="510">
        <v>2796</v>
      </c>
      <c r="P10" s="599">
        <f t="shared" si="4"/>
        <v>79.22924341173136</v>
      </c>
      <c r="Q10" s="510">
        <v>3756</v>
      </c>
      <c r="R10" s="510">
        <v>2976</v>
      </c>
      <c r="S10" s="599">
        <f t="shared" si="5"/>
        <v>79.233226837060698</v>
      </c>
      <c r="T10" s="510">
        <v>4625</v>
      </c>
      <c r="U10" s="510">
        <v>3785</v>
      </c>
      <c r="V10" s="599">
        <f t="shared" si="6"/>
        <v>81.837837837837839</v>
      </c>
      <c r="W10" s="510">
        <v>3440</v>
      </c>
      <c r="X10" s="510">
        <v>2838</v>
      </c>
      <c r="Y10" s="599">
        <f t="shared" si="7"/>
        <v>82.5</v>
      </c>
      <c r="Z10" s="510">
        <v>3777</v>
      </c>
      <c r="AA10" s="510">
        <v>3089</v>
      </c>
      <c r="AB10" s="599">
        <f t="shared" si="8"/>
        <v>81.784485041037854</v>
      </c>
      <c r="AC10" s="510">
        <v>3515</v>
      </c>
      <c r="AD10" s="510">
        <v>2878</v>
      </c>
      <c r="AE10" s="599">
        <f t="shared" si="9"/>
        <v>81.877667140825039</v>
      </c>
      <c r="AF10" s="688"/>
      <c r="AG10" s="692"/>
      <c r="AH10" s="693"/>
    </row>
    <row r="11" spans="1:34" ht="20.100000000000001" customHeight="1">
      <c r="A11" s="509" t="s">
        <v>296</v>
      </c>
      <c r="B11" s="510">
        <v>2320</v>
      </c>
      <c r="C11" s="510">
        <v>1656</v>
      </c>
      <c r="D11" s="599">
        <f t="shared" si="0"/>
        <v>71.379310344827587</v>
      </c>
      <c r="E11" s="510">
        <v>2146</v>
      </c>
      <c r="F11" s="510">
        <v>1572</v>
      </c>
      <c r="G11" s="599">
        <f t="shared" si="1"/>
        <v>73.252562907735324</v>
      </c>
      <c r="H11" s="510">
        <v>2040</v>
      </c>
      <c r="I11" s="510">
        <v>1487</v>
      </c>
      <c r="J11" s="599">
        <f t="shared" si="2"/>
        <v>72.892156862745097</v>
      </c>
      <c r="K11" s="510">
        <v>2032</v>
      </c>
      <c r="L11" s="510">
        <v>1435</v>
      </c>
      <c r="M11" s="599">
        <f t="shared" si="3"/>
        <v>70.620078740157481</v>
      </c>
      <c r="N11" s="510">
        <v>1818</v>
      </c>
      <c r="O11" s="510">
        <v>1347</v>
      </c>
      <c r="P11" s="599">
        <f t="shared" si="4"/>
        <v>74.092409240924098</v>
      </c>
      <c r="Q11" s="510">
        <v>1874</v>
      </c>
      <c r="R11" s="510">
        <v>1394</v>
      </c>
      <c r="S11" s="599">
        <f t="shared" si="5"/>
        <v>74.386339381003197</v>
      </c>
      <c r="T11" s="510">
        <v>1740</v>
      </c>
      <c r="U11" s="510">
        <v>1316</v>
      </c>
      <c r="V11" s="599">
        <f t="shared" si="6"/>
        <v>75.632183908045974</v>
      </c>
      <c r="W11" s="510">
        <v>1323</v>
      </c>
      <c r="X11" s="510">
        <v>1002</v>
      </c>
      <c r="Y11" s="599">
        <f t="shared" si="7"/>
        <v>75.736961451247168</v>
      </c>
      <c r="Z11" s="88">
        <v>1369</v>
      </c>
      <c r="AA11" s="88">
        <v>1059</v>
      </c>
      <c r="AB11" s="599">
        <f t="shared" si="8"/>
        <v>77.355734112490865</v>
      </c>
      <c r="AC11" s="88">
        <v>1352</v>
      </c>
      <c r="AD11" s="88">
        <v>1101</v>
      </c>
      <c r="AE11" s="599">
        <f t="shared" si="9"/>
        <v>81.434911242603548</v>
      </c>
      <c r="AF11" s="688"/>
      <c r="AG11" s="692"/>
      <c r="AH11" s="693"/>
    </row>
    <row r="12" spans="1:34" ht="20.100000000000001" customHeight="1">
      <c r="A12" s="509" t="s">
        <v>615</v>
      </c>
      <c r="B12" s="510">
        <v>15</v>
      </c>
      <c r="C12" s="510">
        <v>10</v>
      </c>
      <c r="D12" s="599">
        <f t="shared" si="0"/>
        <v>66.666666666666657</v>
      </c>
      <c r="E12" s="510">
        <v>57</v>
      </c>
      <c r="F12" s="510">
        <v>37</v>
      </c>
      <c r="G12" s="599">
        <f t="shared" si="1"/>
        <v>64.912280701754383</v>
      </c>
      <c r="H12" s="510">
        <v>7</v>
      </c>
      <c r="I12" s="510">
        <v>5</v>
      </c>
      <c r="J12" s="599">
        <f t="shared" si="2"/>
        <v>71.428571428571431</v>
      </c>
      <c r="K12" s="510">
        <v>13</v>
      </c>
      <c r="L12" s="510">
        <v>10</v>
      </c>
      <c r="M12" s="599">
        <f t="shared" si="3"/>
        <v>76.923076923076934</v>
      </c>
      <c r="N12" s="510">
        <v>14</v>
      </c>
      <c r="O12" s="510">
        <v>6</v>
      </c>
      <c r="P12" s="599">
        <f t="shared" si="4"/>
        <v>42.857142857142854</v>
      </c>
      <c r="Q12" s="510">
        <v>7</v>
      </c>
      <c r="R12" s="510">
        <v>7</v>
      </c>
      <c r="S12" s="599">
        <f t="shared" si="5"/>
        <v>100</v>
      </c>
      <c r="T12" s="510">
        <v>3</v>
      </c>
      <c r="U12" s="510">
        <v>3</v>
      </c>
      <c r="V12" s="599">
        <f t="shared" si="6"/>
        <v>100</v>
      </c>
      <c r="W12" s="510">
        <v>8</v>
      </c>
      <c r="X12" s="510">
        <v>8</v>
      </c>
      <c r="Y12" s="599">
        <f t="shared" si="7"/>
        <v>100</v>
      </c>
      <c r="Z12" s="88">
        <v>13</v>
      </c>
      <c r="AA12" s="88">
        <v>8</v>
      </c>
      <c r="AB12" s="599">
        <f t="shared" si="8"/>
        <v>61.53846153846154</v>
      </c>
      <c r="AC12" s="88">
        <v>5</v>
      </c>
      <c r="AD12" s="88">
        <v>4</v>
      </c>
      <c r="AE12" s="599">
        <f t="shared" si="9"/>
        <v>80</v>
      </c>
      <c r="AF12" s="688"/>
      <c r="AG12" s="692"/>
      <c r="AH12" s="693"/>
    </row>
    <row r="13" spans="1:34" ht="20.100000000000001" customHeight="1">
      <c r="A13" s="509" t="s">
        <v>613</v>
      </c>
      <c r="B13" s="510">
        <v>2892</v>
      </c>
      <c r="C13" s="510">
        <v>1430</v>
      </c>
      <c r="D13" s="599">
        <f t="shared" si="0"/>
        <v>49.446749654218536</v>
      </c>
      <c r="E13" s="510">
        <v>2791</v>
      </c>
      <c r="F13" s="510">
        <v>1358</v>
      </c>
      <c r="G13" s="599">
        <f t="shared" si="1"/>
        <v>48.656395557147974</v>
      </c>
      <c r="H13" s="510">
        <v>2660</v>
      </c>
      <c r="I13" s="510">
        <v>1458</v>
      </c>
      <c r="J13" s="599">
        <f t="shared" si="2"/>
        <v>54.81203007518797</v>
      </c>
      <c r="K13" s="510">
        <v>2017</v>
      </c>
      <c r="L13" s="510">
        <v>1130</v>
      </c>
      <c r="M13" s="599">
        <f t="shared" si="3"/>
        <v>56.023797719385229</v>
      </c>
      <c r="N13" s="510">
        <v>1467</v>
      </c>
      <c r="O13" s="510">
        <v>903</v>
      </c>
      <c r="P13" s="599">
        <f t="shared" si="4"/>
        <v>61.554192229038854</v>
      </c>
      <c r="Q13" s="510">
        <v>1348</v>
      </c>
      <c r="R13" s="510">
        <v>840</v>
      </c>
      <c r="S13" s="599">
        <f t="shared" si="5"/>
        <v>62.314540059347181</v>
      </c>
      <c r="T13" s="510">
        <v>2166</v>
      </c>
      <c r="U13" s="510">
        <v>1414</v>
      </c>
      <c r="V13" s="599">
        <f t="shared" si="6"/>
        <v>65.281625115420127</v>
      </c>
      <c r="W13" s="510">
        <v>1652</v>
      </c>
      <c r="X13" s="510">
        <v>1102</v>
      </c>
      <c r="Y13" s="599">
        <f t="shared" si="7"/>
        <v>66.707021791767545</v>
      </c>
      <c r="Z13" s="510">
        <v>2075</v>
      </c>
      <c r="AA13" s="510">
        <v>1550</v>
      </c>
      <c r="AB13" s="599">
        <f t="shared" si="8"/>
        <v>74.698795180722882</v>
      </c>
      <c r="AC13" s="510">
        <v>1575</v>
      </c>
      <c r="AD13" s="510">
        <v>1212</v>
      </c>
      <c r="AE13" s="599">
        <f t="shared" si="9"/>
        <v>76.952380952380949</v>
      </c>
      <c r="AF13" s="688"/>
      <c r="AG13" s="692"/>
      <c r="AH13" s="693"/>
    </row>
    <row r="14" spans="1:34" ht="20.100000000000001" customHeight="1">
      <c r="A14" s="509" t="s">
        <v>154</v>
      </c>
      <c r="B14" s="510">
        <v>458</v>
      </c>
      <c r="C14" s="510">
        <v>333</v>
      </c>
      <c r="D14" s="599">
        <f t="shared" si="0"/>
        <v>72.707423580786028</v>
      </c>
      <c r="E14" s="510">
        <v>556</v>
      </c>
      <c r="F14" s="510">
        <v>453</v>
      </c>
      <c r="G14" s="599">
        <f t="shared" si="1"/>
        <v>81.474820143884898</v>
      </c>
      <c r="H14" s="510">
        <v>397</v>
      </c>
      <c r="I14" s="510">
        <v>282</v>
      </c>
      <c r="J14" s="599">
        <f t="shared" si="2"/>
        <v>71.032745591939545</v>
      </c>
      <c r="K14" s="510">
        <v>385</v>
      </c>
      <c r="L14" s="510">
        <v>302</v>
      </c>
      <c r="M14" s="599">
        <f t="shared" si="3"/>
        <v>78.441558441558442</v>
      </c>
      <c r="N14" s="510">
        <v>310</v>
      </c>
      <c r="O14" s="510">
        <v>244</v>
      </c>
      <c r="P14" s="599">
        <f t="shared" si="4"/>
        <v>78.709677419354847</v>
      </c>
      <c r="Q14" s="510">
        <v>340</v>
      </c>
      <c r="R14" s="510">
        <v>232</v>
      </c>
      <c r="S14" s="599">
        <f t="shared" si="5"/>
        <v>68.235294117647058</v>
      </c>
      <c r="T14" s="510">
        <v>429</v>
      </c>
      <c r="U14" s="510">
        <v>299</v>
      </c>
      <c r="V14" s="599">
        <f t="shared" si="6"/>
        <v>69.696969696969703</v>
      </c>
      <c r="W14" s="510">
        <v>319</v>
      </c>
      <c r="X14" s="510">
        <v>237</v>
      </c>
      <c r="Y14" s="599">
        <f t="shared" si="7"/>
        <v>74.294670846394979</v>
      </c>
      <c r="Z14" s="88">
        <v>397</v>
      </c>
      <c r="AA14" s="88">
        <v>285</v>
      </c>
      <c r="AB14" s="599">
        <f t="shared" si="8"/>
        <v>71.788413098236788</v>
      </c>
      <c r="AC14" s="88">
        <v>353</v>
      </c>
      <c r="AD14" s="88">
        <v>266</v>
      </c>
      <c r="AE14" s="599">
        <f t="shared" si="9"/>
        <v>75.354107648725204</v>
      </c>
      <c r="AF14" s="688"/>
      <c r="AG14" s="692"/>
      <c r="AH14" s="693"/>
    </row>
    <row r="15" spans="1:34" ht="20.100000000000001" customHeight="1">
      <c r="A15" s="678" t="s">
        <v>40</v>
      </c>
      <c r="B15" s="510">
        <v>12330</v>
      </c>
      <c r="C15" s="510">
        <v>9013</v>
      </c>
      <c r="D15" s="599">
        <f t="shared" si="0"/>
        <v>73.098134630981349</v>
      </c>
      <c r="E15" s="510">
        <v>12159</v>
      </c>
      <c r="F15" s="510">
        <v>8990</v>
      </c>
      <c r="G15" s="599">
        <f t="shared" si="1"/>
        <v>73.937001398141305</v>
      </c>
      <c r="H15" s="510">
        <v>12950</v>
      </c>
      <c r="I15" s="510">
        <v>9173</v>
      </c>
      <c r="J15" s="599">
        <f t="shared" si="2"/>
        <v>70.833976833976834</v>
      </c>
      <c r="K15" s="510">
        <v>15353</v>
      </c>
      <c r="L15" s="510">
        <v>10914</v>
      </c>
      <c r="M15" s="599">
        <f t="shared" si="3"/>
        <v>71.087083957532727</v>
      </c>
      <c r="N15" s="510">
        <v>17442</v>
      </c>
      <c r="O15" s="510">
        <v>12593</v>
      </c>
      <c r="P15" s="599">
        <f t="shared" si="4"/>
        <v>72.199289072354091</v>
      </c>
      <c r="Q15" s="510">
        <v>18535</v>
      </c>
      <c r="R15" s="510">
        <v>13425</v>
      </c>
      <c r="S15" s="599">
        <f t="shared" si="5"/>
        <v>72.43053682222822</v>
      </c>
      <c r="T15" s="510">
        <v>21774</v>
      </c>
      <c r="U15" s="510">
        <v>15760</v>
      </c>
      <c r="V15" s="599">
        <f t="shared" si="6"/>
        <v>72.379902636171579</v>
      </c>
      <c r="W15" s="510">
        <v>21431</v>
      </c>
      <c r="X15" s="510">
        <v>15536</v>
      </c>
      <c r="Y15" s="599">
        <f t="shared" si="7"/>
        <v>72.493117446689368</v>
      </c>
      <c r="Z15" s="88">
        <v>23981</v>
      </c>
      <c r="AA15" s="88">
        <v>17743</v>
      </c>
      <c r="AB15" s="599">
        <f t="shared" si="8"/>
        <v>73.987740294399728</v>
      </c>
      <c r="AC15" s="88">
        <v>24339</v>
      </c>
      <c r="AD15" s="88">
        <v>17784</v>
      </c>
      <c r="AE15" s="599">
        <f t="shared" si="9"/>
        <v>73.067915690866514</v>
      </c>
      <c r="AF15" s="688"/>
      <c r="AG15" s="692"/>
      <c r="AH15" s="693"/>
    </row>
    <row r="16" spans="1:34" ht="20.100000000000001" customHeight="1">
      <c r="A16" s="678" t="s">
        <v>63</v>
      </c>
      <c r="B16" s="510">
        <v>1076</v>
      </c>
      <c r="C16" s="510">
        <v>769</v>
      </c>
      <c r="D16" s="599">
        <f t="shared" si="0"/>
        <v>71.468401486988853</v>
      </c>
      <c r="E16" s="510">
        <v>1078</v>
      </c>
      <c r="F16" s="510">
        <v>719</v>
      </c>
      <c r="G16" s="599">
        <f t="shared" si="1"/>
        <v>66.697588126159559</v>
      </c>
      <c r="H16" s="510">
        <v>1138</v>
      </c>
      <c r="I16" s="510">
        <v>751</v>
      </c>
      <c r="J16" s="599">
        <f t="shared" si="2"/>
        <v>65.992970123022843</v>
      </c>
      <c r="K16" s="510">
        <v>1208</v>
      </c>
      <c r="L16" s="510">
        <v>793</v>
      </c>
      <c r="M16" s="599">
        <f t="shared" si="3"/>
        <v>65.645695364238406</v>
      </c>
      <c r="N16" s="510">
        <v>1306</v>
      </c>
      <c r="O16" s="510">
        <v>885</v>
      </c>
      <c r="P16" s="599">
        <f t="shared" si="4"/>
        <v>67.764165390505354</v>
      </c>
      <c r="Q16" s="510">
        <v>1588</v>
      </c>
      <c r="R16" s="510">
        <v>1055</v>
      </c>
      <c r="S16" s="599">
        <f t="shared" si="5"/>
        <v>66.435768261964739</v>
      </c>
      <c r="T16" s="510">
        <v>1690</v>
      </c>
      <c r="U16" s="510">
        <v>1097</v>
      </c>
      <c r="V16" s="599">
        <f t="shared" si="6"/>
        <v>64.911242603550306</v>
      </c>
      <c r="W16" s="510">
        <v>1964</v>
      </c>
      <c r="X16" s="510">
        <v>1326</v>
      </c>
      <c r="Y16" s="599">
        <f t="shared" si="7"/>
        <v>67.515274949083505</v>
      </c>
      <c r="Z16" s="88">
        <v>2317</v>
      </c>
      <c r="AA16" s="88">
        <v>1576</v>
      </c>
      <c r="AB16" s="599">
        <f t="shared" si="8"/>
        <v>68.01899007337073</v>
      </c>
      <c r="AC16" s="88">
        <v>2343</v>
      </c>
      <c r="AD16" s="88">
        <v>1689</v>
      </c>
      <c r="AE16" s="599">
        <f t="shared" si="9"/>
        <v>72.087067861715752</v>
      </c>
      <c r="AF16" s="688"/>
      <c r="AG16" s="692"/>
      <c r="AH16" s="693"/>
    </row>
    <row r="17" spans="1:34" ht="20.100000000000001" customHeight="1">
      <c r="A17" s="678" t="s">
        <v>37</v>
      </c>
      <c r="B17" s="510">
        <v>14701</v>
      </c>
      <c r="C17" s="510">
        <v>9363</v>
      </c>
      <c r="D17" s="599">
        <f t="shared" si="0"/>
        <v>63.689544928916398</v>
      </c>
      <c r="E17" s="510">
        <v>15248</v>
      </c>
      <c r="F17" s="510">
        <v>9741</v>
      </c>
      <c r="G17" s="599">
        <f t="shared" si="1"/>
        <v>63.883788037775446</v>
      </c>
      <c r="H17" s="510">
        <v>17311</v>
      </c>
      <c r="I17" s="510">
        <v>10937</v>
      </c>
      <c r="J17" s="599">
        <f t="shared" si="2"/>
        <v>63.179481254693549</v>
      </c>
      <c r="K17" s="510">
        <v>18803</v>
      </c>
      <c r="L17" s="510">
        <v>11927</v>
      </c>
      <c r="M17" s="599">
        <f t="shared" si="3"/>
        <v>63.431367334999734</v>
      </c>
      <c r="N17" s="510">
        <v>19605</v>
      </c>
      <c r="O17" s="510">
        <v>12903</v>
      </c>
      <c r="P17" s="599">
        <f t="shared" si="4"/>
        <v>65.814843152257069</v>
      </c>
      <c r="Q17" s="510">
        <v>21263</v>
      </c>
      <c r="R17" s="510">
        <v>14488</v>
      </c>
      <c r="S17" s="599">
        <f t="shared" si="5"/>
        <v>68.137139632225001</v>
      </c>
      <c r="T17" s="510">
        <v>22981</v>
      </c>
      <c r="U17" s="510">
        <v>15873</v>
      </c>
      <c r="V17" s="599">
        <f t="shared" si="6"/>
        <v>69.070101388103211</v>
      </c>
      <c r="W17" s="510">
        <v>26000</v>
      </c>
      <c r="X17" s="510">
        <v>18564</v>
      </c>
      <c r="Y17" s="599">
        <f t="shared" si="7"/>
        <v>71.399999999999991</v>
      </c>
      <c r="Z17" s="88">
        <v>32173</v>
      </c>
      <c r="AA17" s="88">
        <v>23145</v>
      </c>
      <c r="AB17" s="599">
        <f t="shared" si="8"/>
        <v>71.939203680104441</v>
      </c>
      <c r="AC17" s="88">
        <v>33543</v>
      </c>
      <c r="AD17" s="88">
        <v>24153</v>
      </c>
      <c r="AE17" s="599">
        <f t="shared" si="9"/>
        <v>72.00608174581879</v>
      </c>
      <c r="AF17" s="688"/>
      <c r="AG17" s="692"/>
      <c r="AH17" s="693"/>
    </row>
    <row r="18" spans="1:34" ht="20.100000000000001" customHeight="1">
      <c r="A18" s="509" t="s">
        <v>112</v>
      </c>
      <c r="B18" s="510">
        <v>831</v>
      </c>
      <c r="C18" s="510">
        <v>536</v>
      </c>
      <c r="D18" s="599">
        <f t="shared" si="0"/>
        <v>64.500601684717211</v>
      </c>
      <c r="E18" s="510">
        <v>942</v>
      </c>
      <c r="F18" s="510">
        <v>575</v>
      </c>
      <c r="G18" s="599">
        <f t="shared" si="1"/>
        <v>61.040339702760079</v>
      </c>
      <c r="H18" s="510">
        <v>1021</v>
      </c>
      <c r="I18" s="510">
        <v>640</v>
      </c>
      <c r="J18" s="599">
        <f t="shared" si="2"/>
        <v>62.683643486777676</v>
      </c>
      <c r="K18" s="510">
        <v>975</v>
      </c>
      <c r="L18" s="510">
        <v>583</v>
      </c>
      <c r="M18" s="599">
        <f t="shared" si="3"/>
        <v>59.794871794871796</v>
      </c>
      <c r="N18" s="510">
        <v>1058</v>
      </c>
      <c r="O18" s="510">
        <v>647</v>
      </c>
      <c r="P18" s="599">
        <f t="shared" si="4"/>
        <v>61.153119092627591</v>
      </c>
      <c r="Q18" s="510">
        <v>1232</v>
      </c>
      <c r="R18" s="510">
        <v>754</v>
      </c>
      <c r="S18" s="599">
        <f t="shared" si="5"/>
        <v>61.201298701298704</v>
      </c>
      <c r="T18" s="510">
        <v>1800</v>
      </c>
      <c r="U18" s="510">
        <v>1112</v>
      </c>
      <c r="V18" s="599">
        <f t="shared" si="6"/>
        <v>61.777777777777779</v>
      </c>
      <c r="W18" s="510">
        <v>1925</v>
      </c>
      <c r="X18" s="510">
        <v>1247</v>
      </c>
      <c r="Y18" s="599">
        <f t="shared" si="7"/>
        <v>64.779220779220779</v>
      </c>
      <c r="Z18" s="510">
        <v>2602</v>
      </c>
      <c r="AA18" s="510">
        <v>1747</v>
      </c>
      <c r="AB18" s="599">
        <f t="shared" si="8"/>
        <v>67.14066102997694</v>
      </c>
      <c r="AC18" s="510">
        <v>2358</v>
      </c>
      <c r="AD18" s="510">
        <v>1600</v>
      </c>
      <c r="AE18" s="599">
        <f t="shared" si="9"/>
        <v>67.854113655640376</v>
      </c>
      <c r="AF18" s="688"/>
      <c r="AG18" s="692"/>
      <c r="AH18" s="693"/>
    </row>
    <row r="19" spans="1:34" ht="20.100000000000001" customHeight="1">
      <c r="A19" s="509" t="s">
        <v>38</v>
      </c>
      <c r="B19" s="510">
        <v>15434</v>
      </c>
      <c r="C19" s="510">
        <v>9245</v>
      </c>
      <c r="D19" s="599">
        <f t="shared" si="0"/>
        <v>59.90022029285992</v>
      </c>
      <c r="E19" s="510">
        <v>15178</v>
      </c>
      <c r="F19" s="510">
        <v>9221</v>
      </c>
      <c r="G19" s="599">
        <f t="shared" si="1"/>
        <v>60.75240479641586</v>
      </c>
      <c r="H19" s="510">
        <v>15820</v>
      </c>
      <c r="I19" s="510">
        <v>9159</v>
      </c>
      <c r="J19" s="599">
        <f t="shared" si="2"/>
        <v>57.895069532237677</v>
      </c>
      <c r="K19" s="510">
        <v>16927</v>
      </c>
      <c r="L19" s="510">
        <v>9972</v>
      </c>
      <c r="M19" s="599">
        <f t="shared" si="3"/>
        <v>58.911797719619543</v>
      </c>
      <c r="N19" s="510">
        <v>17329</v>
      </c>
      <c r="O19" s="510">
        <v>10639</v>
      </c>
      <c r="P19" s="599">
        <f t="shared" si="4"/>
        <v>61.394194702521787</v>
      </c>
      <c r="Q19" s="510">
        <v>17668</v>
      </c>
      <c r="R19" s="510">
        <v>10989</v>
      </c>
      <c r="S19" s="599">
        <f t="shared" si="5"/>
        <v>62.197192664704545</v>
      </c>
      <c r="T19" s="510">
        <v>18666</v>
      </c>
      <c r="U19" s="510">
        <v>11761</v>
      </c>
      <c r="V19" s="599">
        <f t="shared" si="6"/>
        <v>63.007607414550513</v>
      </c>
      <c r="W19" s="510">
        <v>18068</v>
      </c>
      <c r="X19" s="510">
        <v>11573</v>
      </c>
      <c r="Y19" s="599">
        <f t="shared" si="7"/>
        <v>64.052468452512727</v>
      </c>
      <c r="Z19" s="510">
        <v>21775</v>
      </c>
      <c r="AA19" s="510">
        <v>14309</v>
      </c>
      <c r="AB19" s="599">
        <f t="shared" si="8"/>
        <v>65.712973593570609</v>
      </c>
      <c r="AC19" s="510">
        <v>24212</v>
      </c>
      <c r="AD19" s="510">
        <v>15432</v>
      </c>
      <c r="AE19" s="599">
        <f t="shared" si="9"/>
        <v>63.736989922352549</v>
      </c>
      <c r="AF19" s="688"/>
      <c r="AG19" s="692"/>
      <c r="AH19" s="693"/>
    </row>
    <row r="20" spans="1:34" ht="20.100000000000001" customHeight="1">
      <c r="A20" s="509" t="s">
        <v>157</v>
      </c>
      <c r="B20" s="510">
        <v>118</v>
      </c>
      <c r="C20" s="510">
        <v>77</v>
      </c>
      <c r="D20" s="599">
        <f t="shared" si="0"/>
        <v>65.254237288135599</v>
      </c>
      <c r="E20" s="510">
        <v>111</v>
      </c>
      <c r="F20" s="510">
        <v>72</v>
      </c>
      <c r="G20" s="599">
        <f t="shared" si="1"/>
        <v>64.86486486486487</v>
      </c>
      <c r="H20" s="510">
        <v>139</v>
      </c>
      <c r="I20" s="510">
        <v>108</v>
      </c>
      <c r="J20" s="599">
        <f t="shared" si="2"/>
        <v>77.697841726618705</v>
      </c>
      <c r="K20" s="510">
        <v>132</v>
      </c>
      <c r="L20" s="510">
        <v>99</v>
      </c>
      <c r="M20" s="599">
        <f t="shared" si="3"/>
        <v>75</v>
      </c>
      <c r="N20" s="510">
        <v>107</v>
      </c>
      <c r="O20" s="510">
        <v>77</v>
      </c>
      <c r="P20" s="599">
        <f t="shared" si="4"/>
        <v>71.962616822429908</v>
      </c>
      <c r="Q20" s="510">
        <v>124</v>
      </c>
      <c r="R20" s="510">
        <v>96</v>
      </c>
      <c r="S20" s="599">
        <f t="shared" si="5"/>
        <v>77.41935483870968</v>
      </c>
      <c r="T20" s="510">
        <v>154</v>
      </c>
      <c r="U20" s="510">
        <v>114</v>
      </c>
      <c r="V20" s="599">
        <f t="shared" si="6"/>
        <v>74.025974025974023</v>
      </c>
      <c r="W20" s="510">
        <v>116</v>
      </c>
      <c r="X20" s="510">
        <v>71</v>
      </c>
      <c r="Y20" s="599">
        <f t="shared" si="7"/>
        <v>61.206896551724135</v>
      </c>
      <c r="Z20" s="88">
        <v>131</v>
      </c>
      <c r="AA20" s="88">
        <v>97</v>
      </c>
      <c r="AB20" s="599">
        <f t="shared" si="8"/>
        <v>74.045801526717554</v>
      </c>
      <c r="AC20" s="88">
        <v>103</v>
      </c>
      <c r="AD20" s="88">
        <v>65</v>
      </c>
      <c r="AE20" s="599">
        <f t="shared" si="9"/>
        <v>63.10679611650486</v>
      </c>
      <c r="AF20" s="688"/>
      <c r="AG20" s="692"/>
      <c r="AH20" s="693"/>
    </row>
    <row r="21" spans="1:34" ht="20.100000000000001" customHeight="1">
      <c r="A21" s="509" t="s">
        <v>41</v>
      </c>
      <c r="B21" s="510">
        <v>7827</v>
      </c>
      <c r="C21" s="510">
        <v>5019</v>
      </c>
      <c r="D21" s="599">
        <f t="shared" si="0"/>
        <v>64.1241855116903</v>
      </c>
      <c r="E21" s="510">
        <v>8085</v>
      </c>
      <c r="F21" s="510">
        <v>5160</v>
      </c>
      <c r="G21" s="599">
        <f t="shared" si="1"/>
        <v>63.821892393320965</v>
      </c>
      <c r="H21" s="510">
        <v>8980</v>
      </c>
      <c r="I21" s="510">
        <v>5451</v>
      </c>
      <c r="J21" s="599">
        <f t="shared" si="2"/>
        <v>60.701559020044549</v>
      </c>
      <c r="K21" s="510">
        <v>10118</v>
      </c>
      <c r="L21" s="510">
        <v>6198</v>
      </c>
      <c r="M21" s="599">
        <f t="shared" si="3"/>
        <v>61.257165447716943</v>
      </c>
      <c r="N21" s="510">
        <v>10788</v>
      </c>
      <c r="O21" s="510">
        <v>6603</v>
      </c>
      <c r="P21" s="599">
        <f t="shared" si="4"/>
        <v>61.206896551724135</v>
      </c>
      <c r="Q21" s="510">
        <v>11779</v>
      </c>
      <c r="R21" s="510">
        <v>7155</v>
      </c>
      <c r="S21" s="599">
        <f t="shared" si="5"/>
        <v>60.743696408863237</v>
      </c>
      <c r="T21" s="510">
        <v>12456</v>
      </c>
      <c r="U21" s="510">
        <v>7688</v>
      </c>
      <c r="V21" s="599">
        <f t="shared" si="6"/>
        <v>61.721258831085422</v>
      </c>
      <c r="W21" s="510">
        <v>12755</v>
      </c>
      <c r="X21" s="510">
        <v>7743</v>
      </c>
      <c r="Y21" s="599">
        <f t="shared" si="7"/>
        <v>60.705605644845164</v>
      </c>
      <c r="Z21" s="510">
        <v>14556</v>
      </c>
      <c r="AA21" s="510">
        <v>8966</v>
      </c>
      <c r="AB21" s="599">
        <f t="shared" si="8"/>
        <v>61.596592470458923</v>
      </c>
      <c r="AC21" s="510">
        <v>15695</v>
      </c>
      <c r="AD21" s="510">
        <v>9502</v>
      </c>
      <c r="AE21" s="599">
        <f t="shared" si="9"/>
        <v>60.541573749601781</v>
      </c>
      <c r="AF21" s="688"/>
      <c r="AG21" s="692"/>
      <c r="AH21" s="693"/>
    </row>
    <row r="22" spans="1:34" ht="20.100000000000001" customHeight="1">
      <c r="A22" s="678" t="s">
        <v>155</v>
      </c>
      <c r="B22" s="510">
        <v>164</v>
      </c>
      <c r="C22" s="510">
        <v>84</v>
      </c>
      <c r="D22" s="599">
        <f t="shared" si="0"/>
        <v>51.219512195121951</v>
      </c>
      <c r="E22" s="510">
        <v>170</v>
      </c>
      <c r="F22" s="510">
        <v>106</v>
      </c>
      <c r="G22" s="599">
        <f t="shared" si="1"/>
        <v>62.352941176470587</v>
      </c>
      <c r="H22" s="510">
        <v>172</v>
      </c>
      <c r="I22" s="510">
        <v>82</v>
      </c>
      <c r="J22" s="599">
        <f t="shared" si="2"/>
        <v>47.674418604651166</v>
      </c>
      <c r="K22" s="510">
        <v>200</v>
      </c>
      <c r="L22" s="510">
        <v>119</v>
      </c>
      <c r="M22" s="599">
        <f t="shared" si="3"/>
        <v>59.5</v>
      </c>
      <c r="N22" s="510">
        <v>325</v>
      </c>
      <c r="O22" s="510">
        <v>173</v>
      </c>
      <c r="P22" s="599">
        <f t="shared" si="4"/>
        <v>53.230769230769226</v>
      </c>
      <c r="Q22" s="510">
        <v>226</v>
      </c>
      <c r="R22" s="510">
        <v>119</v>
      </c>
      <c r="S22" s="599">
        <f t="shared" si="5"/>
        <v>52.654867256637175</v>
      </c>
      <c r="T22" s="510">
        <v>318</v>
      </c>
      <c r="U22" s="510">
        <v>167</v>
      </c>
      <c r="V22" s="599">
        <f t="shared" si="6"/>
        <v>52.515723270440247</v>
      </c>
      <c r="W22" s="510">
        <v>597</v>
      </c>
      <c r="X22" s="510">
        <v>429</v>
      </c>
      <c r="Y22" s="599">
        <f t="shared" si="7"/>
        <v>71.859296482412063</v>
      </c>
      <c r="Z22" s="88">
        <v>400</v>
      </c>
      <c r="AA22" s="88">
        <v>239</v>
      </c>
      <c r="AB22" s="599">
        <f t="shared" si="8"/>
        <v>59.75</v>
      </c>
      <c r="AC22" s="88">
        <v>290</v>
      </c>
      <c r="AD22" s="88">
        <v>169</v>
      </c>
      <c r="AE22" s="599">
        <f t="shared" si="9"/>
        <v>58.275862068965523</v>
      </c>
      <c r="AF22" s="688"/>
      <c r="AG22" s="692"/>
      <c r="AH22" s="693"/>
    </row>
    <row r="23" spans="1:34" ht="20.100000000000001" customHeight="1">
      <c r="A23" s="509" t="s">
        <v>158</v>
      </c>
      <c r="B23" s="510">
        <v>95</v>
      </c>
      <c r="C23" s="510">
        <v>41</v>
      </c>
      <c r="D23" s="599">
        <f t="shared" si="0"/>
        <v>43.15789473684211</v>
      </c>
      <c r="E23" s="510">
        <v>75</v>
      </c>
      <c r="F23" s="510">
        <v>35</v>
      </c>
      <c r="G23" s="599">
        <f t="shared" si="1"/>
        <v>46.666666666666664</v>
      </c>
      <c r="H23" s="510">
        <v>120</v>
      </c>
      <c r="I23" s="510">
        <v>53</v>
      </c>
      <c r="J23" s="599">
        <f t="shared" si="2"/>
        <v>44.166666666666664</v>
      </c>
      <c r="K23" s="510">
        <v>116</v>
      </c>
      <c r="L23" s="510">
        <v>48</v>
      </c>
      <c r="M23" s="599">
        <f t="shared" si="3"/>
        <v>41.379310344827587</v>
      </c>
      <c r="N23" s="510">
        <v>101</v>
      </c>
      <c r="O23" s="510">
        <v>58</v>
      </c>
      <c r="P23" s="599">
        <f t="shared" si="4"/>
        <v>57.42574257425742</v>
      </c>
      <c r="Q23" s="510">
        <v>68</v>
      </c>
      <c r="R23" s="510">
        <v>42</v>
      </c>
      <c r="S23" s="599">
        <f t="shared" si="5"/>
        <v>61.764705882352942</v>
      </c>
      <c r="T23" s="510">
        <v>57</v>
      </c>
      <c r="U23" s="510">
        <v>36</v>
      </c>
      <c r="V23" s="599">
        <f t="shared" si="6"/>
        <v>63.157894736842103</v>
      </c>
      <c r="W23" s="510">
        <v>85</v>
      </c>
      <c r="X23" s="510">
        <v>46</v>
      </c>
      <c r="Y23" s="599">
        <f t="shared" si="7"/>
        <v>54.117647058823529</v>
      </c>
      <c r="Z23" s="88">
        <v>104</v>
      </c>
      <c r="AA23" s="88">
        <v>69</v>
      </c>
      <c r="AB23" s="599">
        <f t="shared" si="8"/>
        <v>66.34615384615384</v>
      </c>
      <c r="AC23" s="88">
        <v>158</v>
      </c>
      <c r="AD23" s="88">
        <v>89</v>
      </c>
      <c r="AE23" s="599">
        <f t="shared" si="9"/>
        <v>56.329113924050631</v>
      </c>
      <c r="AF23" s="688"/>
      <c r="AG23" s="692"/>
      <c r="AH23" s="693"/>
    </row>
    <row r="24" spans="1:34" ht="20.100000000000001" customHeight="1">
      <c r="A24" s="678" t="s">
        <v>36</v>
      </c>
      <c r="B24" s="510">
        <v>19298</v>
      </c>
      <c r="C24" s="510">
        <v>9135</v>
      </c>
      <c r="D24" s="599">
        <f t="shared" si="0"/>
        <v>47.336511555601618</v>
      </c>
      <c r="E24" s="510">
        <v>19851</v>
      </c>
      <c r="F24" s="510">
        <v>10264</v>
      </c>
      <c r="G24" s="599">
        <f t="shared" si="1"/>
        <v>51.705203768072138</v>
      </c>
      <c r="H24" s="510">
        <v>18696</v>
      </c>
      <c r="I24" s="510">
        <v>9924</v>
      </c>
      <c r="J24" s="599">
        <f t="shared" si="2"/>
        <v>53.080872913992295</v>
      </c>
      <c r="K24" s="510">
        <v>17519</v>
      </c>
      <c r="L24" s="510">
        <v>9142</v>
      </c>
      <c r="M24" s="599">
        <f t="shared" si="3"/>
        <v>52.183343798161999</v>
      </c>
      <c r="N24" s="510">
        <v>16161</v>
      </c>
      <c r="O24" s="510">
        <v>8076</v>
      </c>
      <c r="P24" s="599">
        <f t="shared" si="4"/>
        <v>49.972155188416558</v>
      </c>
      <c r="Q24" s="510">
        <v>15489</v>
      </c>
      <c r="R24" s="510">
        <v>8168</v>
      </c>
      <c r="S24" s="599">
        <f t="shared" si="5"/>
        <v>52.734198463425649</v>
      </c>
      <c r="T24" s="510">
        <v>16542</v>
      </c>
      <c r="U24" s="510">
        <v>8412</v>
      </c>
      <c r="V24" s="599">
        <f t="shared" si="6"/>
        <v>50.85237577076532</v>
      </c>
      <c r="W24" s="510">
        <v>16122</v>
      </c>
      <c r="X24" s="510">
        <v>8398</v>
      </c>
      <c r="Y24" s="599">
        <f t="shared" si="7"/>
        <v>52.090311375759832</v>
      </c>
      <c r="Z24" s="88">
        <v>18339</v>
      </c>
      <c r="AA24" s="88">
        <v>9816</v>
      </c>
      <c r="AB24" s="599">
        <f t="shared" si="8"/>
        <v>53.525274006216264</v>
      </c>
      <c r="AC24" s="88">
        <v>17480</v>
      </c>
      <c r="AD24" s="88">
        <v>9532</v>
      </c>
      <c r="AE24" s="599">
        <f t="shared" si="9"/>
        <v>54.530892448512589</v>
      </c>
      <c r="AF24" s="688"/>
      <c r="AG24" s="692"/>
      <c r="AH24" s="693"/>
    </row>
    <row r="25" spans="1:34" ht="20.100000000000001" customHeight="1">
      <c r="A25" s="689" t="s">
        <v>878</v>
      </c>
      <c r="B25" s="510">
        <v>1939</v>
      </c>
      <c r="C25" s="510">
        <v>774</v>
      </c>
      <c r="D25" s="599">
        <v>39.917483238782879</v>
      </c>
      <c r="E25" s="510">
        <v>1900</v>
      </c>
      <c r="F25" s="510">
        <v>811</v>
      </c>
      <c r="G25" s="599">
        <v>42.684210526315795</v>
      </c>
      <c r="H25" s="510">
        <v>2312</v>
      </c>
      <c r="I25" s="510">
        <v>984</v>
      </c>
      <c r="J25" s="599">
        <v>42.560553633217992</v>
      </c>
      <c r="K25" s="510">
        <v>2207</v>
      </c>
      <c r="L25" s="510">
        <v>1065</v>
      </c>
      <c r="M25" s="599">
        <v>48.255550521069324</v>
      </c>
      <c r="N25" s="510">
        <v>1951</v>
      </c>
      <c r="O25" s="510">
        <v>982</v>
      </c>
      <c r="P25" s="599">
        <v>50.333162480779094</v>
      </c>
      <c r="Q25" s="510">
        <v>1798</v>
      </c>
      <c r="R25" s="510">
        <v>880</v>
      </c>
      <c r="S25" s="599">
        <v>48.943270300333701</v>
      </c>
      <c r="T25" s="510">
        <v>1660</v>
      </c>
      <c r="U25" s="510">
        <v>864</v>
      </c>
      <c r="V25" s="599">
        <v>52.048192771084331</v>
      </c>
      <c r="W25" s="510">
        <v>1752</v>
      </c>
      <c r="X25" s="510">
        <v>760</v>
      </c>
      <c r="Y25" s="599">
        <v>43.378995433789953</v>
      </c>
      <c r="Z25" s="88">
        <v>1887</v>
      </c>
      <c r="AA25" s="88">
        <v>936</v>
      </c>
      <c r="AB25" s="599">
        <v>49.602543720190781</v>
      </c>
      <c r="AC25" s="88">
        <v>1434</v>
      </c>
      <c r="AD25" s="88">
        <v>765</v>
      </c>
      <c r="AE25" s="599">
        <v>53.347280334728033</v>
      </c>
      <c r="AF25" s="688"/>
      <c r="AG25" s="692"/>
      <c r="AH25" s="693"/>
    </row>
    <row r="26" spans="1:34" ht="20.100000000000001" customHeight="1">
      <c r="A26" s="678" t="s">
        <v>60</v>
      </c>
      <c r="B26" s="510">
        <v>4709</v>
      </c>
      <c r="C26" s="510">
        <v>1773</v>
      </c>
      <c r="D26" s="599">
        <f t="shared" ref="D26:D38" si="10">IFERROR(C26/B26*100,"-")</f>
        <v>37.651306009768525</v>
      </c>
      <c r="E26" s="510">
        <v>4656</v>
      </c>
      <c r="F26" s="510">
        <v>1880</v>
      </c>
      <c r="G26" s="599">
        <f t="shared" ref="G26:G38" si="11">IFERROR(F26/E26*100,"-")</f>
        <v>40.378006872852232</v>
      </c>
      <c r="H26" s="510">
        <v>4650</v>
      </c>
      <c r="I26" s="510">
        <v>1841</v>
      </c>
      <c r="J26" s="599">
        <f t="shared" ref="J26:J38" si="12">IFERROR(I26/H26*100,"-")</f>
        <v>39.591397849462368</v>
      </c>
      <c r="K26" s="510">
        <v>4612</v>
      </c>
      <c r="L26" s="510">
        <v>2052</v>
      </c>
      <c r="M26" s="599">
        <f t="shared" ref="M26:M38" si="13">IFERROR(L26/K26*100,"-")</f>
        <v>44.492627927146572</v>
      </c>
      <c r="N26" s="510">
        <v>4250</v>
      </c>
      <c r="O26" s="510">
        <v>1891</v>
      </c>
      <c r="P26" s="599">
        <f t="shared" ref="P26:P38" si="14">IFERROR(O26/N26*100,"-")</f>
        <v>44.494117647058822</v>
      </c>
      <c r="Q26" s="510">
        <v>4525</v>
      </c>
      <c r="R26" s="510">
        <v>2130</v>
      </c>
      <c r="S26" s="599">
        <f t="shared" ref="S26:S38" si="15">IFERROR(R26/Q26*100,"-")</f>
        <v>47.071823204419886</v>
      </c>
      <c r="T26" s="510">
        <v>4813</v>
      </c>
      <c r="U26" s="510">
        <v>2420</v>
      </c>
      <c r="V26" s="599">
        <f t="shared" ref="V26:V38" si="16">IFERROR(U26/T26*100,"-")</f>
        <v>50.280490338666119</v>
      </c>
      <c r="W26" s="510">
        <v>4682</v>
      </c>
      <c r="X26" s="510">
        <v>2303</v>
      </c>
      <c r="Y26" s="599">
        <f t="shared" ref="Y26:Y38" si="17">IFERROR(X26/W26*100,"-")</f>
        <v>49.188381033746268</v>
      </c>
      <c r="Z26" s="88">
        <v>5170</v>
      </c>
      <c r="AA26" s="88">
        <v>2719</v>
      </c>
      <c r="AB26" s="599">
        <f t="shared" ref="AB26:AB38" si="18">IFERROR(AA26/Z26*100,"-")</f>
        <v>52.591876208897482</v>
      </c>
      <c r="AC26" s="88">
        <v>5417</v>
      </c>
      <c r="AD26" s="88">
        <v>2859</v>
      </c>
      <c r="AE26" s="599">
        <f t="shared" ref="AE26:AE46" si="19">IFERROR(AD26/AC26*100,"-")</f>
        <v>52.778290566734356</v>
      </c>
      <c r="AF26" s="688"/>
      <c r="AG26" s="692"/>
      <c r="AH26" s="693"/>
    </row>
    <row r="27" spans="1:34" ht="20.100000000000001" customHeight="1">
      <c r="A27" s="509" t="s">
        <v>294</v>
      </c>
      <c r="B27" s="510">
        <v>3231</v>
      </c>
      <c r="C27" s="510">
        <v>1359</v>
      </c>
      <c r="D27" s="599">
        <f t="shared" si="10"/>
        <v>42.061281337047355</v>
      </c>
      <c r="E27" s="510">
        <v>3234</v>
      </c>
      <c r="F27" s="510">
        <v>1242</v>
      </c>
      <c r="G27" s="599">
        <f t="shared" si="11"/>
        <v>38.404452690166977</v>
      </c>
      <c r="H27" s="510">
        <v>2939</v>
      </c>
      <c r="I27" s="510">
        <v>1336</v>
      </c>
      <c r="J27" s="599">
        <f t="shared" si="12"/>
        <v>45.457638652602924</v>
      </c>
      <c r="K27" s="510">
        <v>2630</v>
      </c>
      <c r="L27" s="510">
        <v>1348</v>
      </c>
      <c r="M27" s="599">
        <f t="shared" si="13"/>
        <v>51.254752851711025</v>
      </c>
      <c r="N27" s="510">
        <v>2515</v>
      </c>
      <c r="O27" s="510">
        <v>1306</v>
      </c>
      <c r="P27" s="599">
        <f t="shared" si="14"/>
        <v>51.928429423459242</v>
      </c>
      <c r="Q27" s="510">
        <v>2460</v>
      </c>
      <c r="R27" s="510">
        <v>1323</v>
      </c>
      <c r="S27" s="599">
        <f t="shared" si="15"/>
        <v>53.780487804878049</v>
      </c>
      <c r="T27" s="510">
        <v>2831</v>
      </c>
      <c r="U27" s="510">
        <v>1416</v>
      </c>
      <c r="V27" s="599">
        <f t="shared" si="16"/>
        <v>50.017661603673616</v>
      </c>
      <c r="W27" s="510">
        <v>2809</v>
      </c>
      <c r="X27" s="510">
        <v>1606</v>
      </c>
      <c r="Y27" s="599">
        <f t="shared" si="17"/>
        <v>57.173371306514774</v>
      </c>
      <c r="Z27" s="510">
        <v>3411</v>
      </c>
      <c r="AA27" s="510">
        <v>1838</v>
      </c>
      <c r="AB27" s="599">
        <f t="shared" si="18"/>
        <v>53.884491351509823</v>
      </c>
      <c r="AC27" s="510">
        <v>3240</v>
      </c>
      <c r="AD27" s="510">
        <v>1689</v>
      </c>
      <c r="AE27" s="599">
        <f t="shared" si="19"/>
        <v>52.129629629629626</v>
      </c>
      <c r="AF27" s="688"/>
      <c r="AG27" s="692"/>
      <c r="AH27" s="693"/>
    </row>
    <row r="28" spans="1:34" ht="20.100000000000001" customHeight="1">
      <c r="A28" s="509" t="s">
        <v>159</v>
      </c>
      <c r="B28" s="510">
        <v>2299</v>
      </c>
      <c r="C28" s="510">
        <v>1130</v>
      </c>
      <c r="D28" s="599">
        <f t="shared" si="10"/>
        <v>49.151805132666375</v>
      </c>
      <c r="E28" s="510">
        <v>2098</v>
      </c>
      <c r="F28" s="510">
        <v>965</v>
      </c>
      <c r="G28" s="599">
        <f t="shared" si="11"/>
        <v>45.996186844613916</v>
      </c>
      <c r="H28" s="510">
        <v>1679</v>
      </c>
      <c r="I28" s="510">
        <v>644</v>
      </c>
      <c r="J28" s="599">
        <f t="shared" si="12"/>
        <v>38.356164383561641</v>
      </c>
      <c r="K28" s="510">
        <v>1290</v>
      </c>
      <c r="L28" s="510">
        <v>550</v>
      </c>
      <c r="M28" s="599">
        <f t="shared" si="13"/>
        <v>42.63565891472868</v>
      </c>
      <c r="N28" s="510">
        <v>1053</v>
      </c>
      <c r="O28" s="510">
        <v>495</v>
      </c>
      <c r="P28" s="599">
        <f t="shared" si="14"/>
        <v>47.008547008547005</v>
      </c>
      <c r="Q28" s="510">
        <v>854</v>
      </c>
      <c r="R28" s="510">
        <v>374</v>
      </c>
      <c r="S28" s="599">
        <f t="shared" si="15"/>
        <v>43.793911007025763</v>
      </c>
      <c r="T28" s="510">
        <v>785</v>
      </c>
      <c r="U28" s="510">
        <v>422</v>
      </c>
      <c r="V28" s="599">
        <f t="shared" si="16"/>
        <v>53.757961783439491</v>
      </c>
      <c r="W28" s="510">
        <v>560</v>
      </c>
      <c r="X28" s="510">
        <v>282</v>
      </c>
      <c r="Y28" s="599">
        <f t="shared" si="17"/>
        <v>50.357142857142854</v>
      </c>
      <c r="Z28" s="510">
        <v>683</v>
      </c>
      <c r="AA28" s="510">
        <v>355</v>
      </c>
      <c r="AB28" s="599">
        <f t="shared" si="18"/>
        <v>51.97657393850659</v>
      </c>
      <c r="AC28" s="510">
        <v>673</v>
      </c>
      <c r="AD28" s="510">
        <v>345</v>
      </c>
      <c r="AE28" s="599">
        <f t="shared" si="19"/>
        <v>51.263001485884097</v>
      </c>
      <c r="AF28" s="688"/>
      <c r="AG28" s="692"/>
      <c r="AH28" s="693"/>
    </row>
    <row r="29" spans="1:34" ht="20.100000000000001" customHeight="1">
      <c r="A29" s="509" t="s">
        <v>110</v>
      </c>
      <c r="B29" s="510">
        <v>2938</v>
      </c>
      <c r="C29" s="510">
        <v>1273</v>
      </c>
      <c r="D29" s="599">
        <f t="shared" si="10"/>
        <v>43.3287950987066</v>
      </c>
      <c r="E29" s="510">
        <v>5222</v>
      </c>
      <c r="F29" s="510">
        <v>2054</v>
      </c>
      <c r="G29" s="599">
        <f t="shared" si="11"/>
        <v>39.333588663347371</v>
      </c>
      <c r="H29" s="510">
        <v>1727</v>
      </c>
      <c r="I29" s="510">
        <v>402</v>
      </c>
      <c r="J29" s="599">
        <f t="shared" si="12"/>
        <v>23.277359583092068</v>
      </c>
      <c r="K29" s="510">
        <v>79</v>
      </c>
      <c r="L29" s="510">
        <v>56</v>
      </c>
      <c r="M29" s="599">
        <f t="shared" si="13"/>
        <v>70.886075949367083</v>
      </c>
      <c r="N29" s="510">
        <v>3847</v>
      </c>
      <c r="O29" s="510">
        <v>2197</v>
      </c>
      <c r="P29" s="599">
        <f t="shared" si="14"/>
        <v>57.109435924096694</v>
      </c>
      <c r="Q29" s="510">
        <v>5292</v>
      </c>
      <c r="R29" s="510">
        <v>2833</v>
      </c>
      <c r="S29" s="599">
        <f t="shared" si="15"/>
        <v>53.533635676492821</v>
      </c>
      <c r="T29" s="510">
        <v>629</v>
      </c>
      <c r="U29" s="510">
        <v>350</v>
      </c>
      <c r="V29" s="599">
        <f t="shared" si="16"/>
        <v>55.643879173290934</v>
      </c>
      <c r="W29" s="510">
        <v>29</v>
      </c>
      <c r="X29" s="510">
        <v>9</v>
      </c>
      <c r="Y29" s="599">
        <f t="shared" si="17"/>
        <v>31.03448275862069</v>
      </c>
      <c r="Z29" s="88">
        <v>3615</v>
      </c>
      <c r="AA29" s="88">
        <v>2052</v>
      </c>
      <c r="AB29" s="599">
        <f t="shared" si="18"/>
        <v>56.763485477178421</v>
      </c>
      <c r="AC29" s="88">
        <v>3989</v>
      </c>
      <c r="AD29" s="88">
        <v>2026</v>
      </c>
      <c r="AE29" s="599">
        <f t="shared" si="19"/>
        <v>50.789671596891452</v>
      </c>
      <c r="AF29" s="688"/>
      <c r="AG29" s="692"/>
      <c r="AH29" s="693"/>
    </row>
    <row r="30" spans="1:34" ht="20.100000000000001" customHeight="1">
      <c r="A30" s="678" t="s">
        <v>64</v>
      </c>
      <c r="B30" s="510">
        <v>3443</v>
      </c>
      <c r="C30" s="510">
        <v>1033</v>
      </c>
      <c r="D30" s="599">
        <f t="shared" si="10"/>
        <v>30.002904443799011</v>
      </c>
      <c r="E30" s="510">
        <v>3900</v>
      </c>
      <c r="F30" s="510">
        <v>1163</v>
      </c>
      <c r="G30" s="599">
        <f t="shared" si="11"/>
        <v>29.820512820512818</v>
      </c>
      <c r="H30" s="510">
        <v>3337</v>
      </c>
      <c r="I30" s="510">
        <v>1144</v>
      </c>
      <c r="J30" s="599">
        <f t="shared" si="12"/>
        <v>34.282289481570274</v>
      </c>
      <c r="K30" s="510">
        <v>3277</v>
      </c>
      <c r="L30" s="510">
        <v>1115</v>
      </c>
      <c r="M30" s="599">
        <f t="shared" si="13"/>
        <v>34.025022886786694</v>
      </c>
      <c r="N30" s="510">
        <v>3122</v>
      </c>
      <c r="O30" s="510">
        <v>1324</v>
      </c>
      <c r="P30" s="599">
        <f t="shared" si="14"/>
        <v>42.408712363869313</v>
      </c>
      <c r="Q30" s="510">
        <v>2846</v>
      </c>
      <c r="R30" s="510">
        <v>1250</v>
      </c>
      <c r="S30" s="599">
        <f t="shared" si="15"/>
        <v>43.921293042867184</v>
      </c>
      <c r="T30" s="510">
        <v>2616</v>
      </c>
      <c r="U30" s="510">
        <v>1066</v>
      </c>
      <c r="V30" s="599">
        <f t="shared" si="16"/>
        <v>40.74923547400612</v>
      </c>
      <c r="W30" s="510">
        <v>2278</v>
      </c>
      <c r="X30" s="510">
        <v>1049</v>
      </c>
      <c r="Y30" s="599">
        <f t="shared" si="17"/>
        <v>46.049165935030729</v>
      </c>
      <c r="Z30" s="88">
        <v>2124</v>
      </c>
      <c r="AA30" s="88">
        <v>928</v>
      </c>
      <c r="AB30" s="599">
        <f t="shared" si="18"/>
        <v>43.69114877589454</v>
      </c>
      <c r="AC30" s="88">
        <v>1989</v>
      </c>
      <c r="AD30" s="88">
        <v>1000</v>
      </c>
      <c r="AE30" s="599">
        <f t="shared" si="19"/>
        <v>50.276520864756158</v>
      </c>
      <c r="AF30" s="688"/>
      <c r="AG30" s="692"/>
      <c r="AH30" s="693"/>
    </row>
    <row r="31" spans="1:34" ht="20.100000000000001" customHeight="1">
      <c r="A31" s="680" t="s">
        <v>641</v>
      </c>
      <c r="B31" s="512">
        <v>9934</v>
      </c>
      <c r="C31" s="512">
        <v>3338</v>
      </c>
      <c r="D31" s="599">
        <f t="shared" si="10"/>
        <v>33.601771693174953</v>
      </c>
      <c r="E31" s="512">
        <v>10411</v>
      </c>
      <c r="F31" s="512">
        <v>3643</v>
      </c>
      <c r="G31" s="599">
        <f t="shared" si="11"/>
        <v>34.991835558543848</v>
      </c>
      <c r="H31" s="512">
        <v>11139</v>
      </c>
      <c r="I31" s="512">
        <v>3980</v>
      </c>
      <c r="J31" s="599">
        <f t="shared" si="12"/>
        <v>35.730316904569534</v>
      </c>
      <c r="K31" s="512">
        <v>11697</v>
      </c>
      <c r="L31" s="512">
        <v>4537</v>
      </c>
      <c r="M31" s="599">
        <f t="shared" si="13"/>
        <v>38.787723347866972</v>
      </c>
      <c r="N31" s="512">
        <v>11770</v>
      </c>
      <c r="O31" s="512">
        <v>4719</v>
      </c>
      <c r="P31" s="599">
        <f t="shared" si="14"/>
        <v>40.09345794392523</v>
      </c>
      <c r="Q31" s="512">
        <v>12118</v>
      </c>
      <c r="R31" s="512">
        <v>5526</v>
      </c>
      <c r="S31" s="599">
        <f t="shared" si="15"/>
        <v>45.601584419871266</v>
      </c>
      <c r="T31" s="512">
        <v>11596</v>
      </c>
      <c r="U31" s="512">
        <v>5353</v>
      </c>
      <c r="V31" s="599">
        <f t="shared" si="16"/>
        <v>46.162469817178334</v>
      </c>
      <c r="W31" s="512">
        <v>11610</v>
      </c>
      <c r="X31" s="512">
        <v>5620</v>
      </c>
      <c r="Y31" s="599">
        <f t="shared" si="17"/>
        <v>48.406546080964688</v>
      </c>
      <c r="Z31" s="513">
        <v>13174</v>
      </c>
      <c r="AA31" s="513">
        <v>6092</v>
      </c>
      <c r="AB31" s="599">
        <f t="shared" si="18"/>
        <v>46.242599058752084</v>
      </c>
      <c r="AC31" s="513">
        <v>15053</v>
      </c>
      <c r="AD31" s="513">
        <v>7217</v>
      </c>
      <c r="AE31" s="599">
        <f t="shared" si="19"/>
        <v>47.943931442237428</v>
      </c>
      <c r="AF31" s="688"/>
      <c r="AG31" s="692"/>
      <c r="AH31" s="693"/>
    </row>
    <row r="32" spans="1:34" ht="20.100000000000001" customHeight="1">
      <c r="A32" s="509" t="s">
        <v>30</v>
      </c>
      <c r="B32" s="510">
        <v>53150</v>
      </c>
      <c r="C32" s="510">
        <v>26498</v>
      </c>
      <c r="D32" s="599">
        <f t="shared" si="10"/>
        <v>49.855126999059266</v>
      </c>
      <c r="E32" s="510">
        <v>56300</v>
      </c>
      <c r="F32" s="510">
        <v>27834</v>
      </c>
      <c r="G32" s="599">
        <f t="shared" si="11"/>
        <v>49.438721136767313</v>
      </c>
      <c r="H32" s="510">
        <v>70470</v>
      </c>
      <c r="I32" s="510">
        <v>30513</v>
      </c>
      <c r="J32" s="599">
        <f t="shared" si="12"/>
        <v>43.299276287782035</v>
      </c>
      <c r="K32" s="510">
        <v>83803</v>
      </c>
      <c r="L32" s="510">
        <v>35146</v>
      </c>
      <c r="M32" s="599">
        <f t="shared" si="13"/>
        <v>41.938832738684773</v>
      </c>
      <c r="N32" s="510">
        <v>91127</v>
      </c>
      <c r="O32" s="510">
        <v>39465</v>
      </c>
      <c r="P32" s="599">
        <f t="shared" si="14"/>
        <v>43.307691463561845</v>
      </c>
      <c r="Q32" s="510">
        <v>87686</v>
      </c>
      <c r="R32" s="510">
        <v>40614</v>
      </c>
      <c r="S32" s="599">
        <f t="shared" si="15"/>
        <v>46.317542138995968</v>
      </c>
      <c r="T32" s="510">
        <v>115553</v>
      </c>
      <c r="U32" s="510">
        <v>50873</v>
      </c>
      <c r="V32" s="599">
        <f t="shared" si="16"/>
        <v>44.025685183422326</v>
      </c>
      <c r="W32" s="510">
        <v>129760</v>
      </c>
      <c r="X32" s="510">
        <v>63132</v>
      </c>
      <c r="Y32" s="599">
        <f t="shared" si="17"/>
        <v>48.652897657213316</v>
      </c>
      <c r="Z32" s="510">
        <v>166112</v>
      </c>
      <c r="AA32" s="510">
        <v>77586</v>
      </c>
      <c r="AB32" s="599">
        <f t="shared" si="18"/>
        <v>46.707041032556347</v>
      </c>
      <c r="AC32" s="510">
        <v>202509</v>
      </c>
      <c r="AD32" s="510">
        <v>97006</v>
      </c>
      <c r="AE32" s="599">
        <f t="shared" si="19"/>
        <v>47.902068550039751</v>
      </c>
      <c r="AF32" s="688"/>
      <c r="AG32" s="692"/>
      <c r="AH32" s="693"/>
    </row>
    <row r="33" spans="1:34" ht="20.100000000000001" customHeight="1">
      <c r="A33" s="509" t="s">
        <v>454</v>
      </c>
      <c r="B33" s="510">
        <v>695</v>
      </c>
      <c r="C33" s="510">
        <v>147</v>
      </c>
      <c r="D33" s="599">
        <f t="shared" si="10"/>
        <v>21.151079136690647</v>
      </c>
      <c r="E33" s="510">
        <v>703</v>
      </c>
      <c r="F33" s="510">
        <v>142</v>
      </c>
      <c r="G33" s="599">
        <f t="shared" si="11"/>
        <v>20.19914651493599</v>
      </c>
      <c r="H33" s="510">
        <v>642</v>
      </c>
      <c r="I33" s="510">
        <v>150</v>
      </c>
      <c r="J33" s="599">
        <f t="shared" si="12"/>
        <v>23.364485981308412</v>
      </c>
      <c r="K33" s="510">
        <v>565</v>
      </c>
      <c r="L33" s="510">
        <v>151</v>
      </c>
      <c r="M33" s="599">
        <f t="shared" si="13"/>
        <v>26.725663716814157</v>
      </c>
      <c r="N33" s="510">
        <v>446</v>
      </c>
      <c r="O33" s="510">
        <v>159</v>
      </c>
      <c r="P33" s="599">
        <f t="shared" si="14"/>
        <v>35.650224215246631</v>
      </c>
      <c r="Q33" s="510">
        <v>356</v>
      </c>
      <c r="R33" s="510">
        <v>139</v>
      </c>
      <c r="S33" s="599">
        <f t="shared" si="15"/>
        <v>39.044943820224717</v>
      </c>
      <c r="T33" s="510">
        <v>381</v>
      </c>
      <c r="U33" s="510">
        <v>168</v>
      </c>
      <c r="V33" s="599">
        <f t="shared" si="16"/>
        <v>44.094488188976378</v>
      </c>
      <c r="W33" s="510">
        <v>329</v>
      </c>
      <c r="X33" s="510">
        <v>136</v>
      </c>
      <c r="Y33" s="599">
        <f t="shared" si="17"/>
        <v>41.337386018237083</v>
      </c>
      <c r="Z33" s="510">
        <v>342</v>
      </c>
      <c r="AA33" s="510">
        <v>129</v>
      </c>
      <c r="AB33" s="599">
        <f t="shared" si="18"/>
        <v>37.719298245614034</v>
      </c>
      <c r="AC33" s="510">
        <v>380</v>
      </c>
      <c r="AD33" s="510">
        <v>181</v>
      </c>
      <c r="AE33" s="599">
        <f t="shared" si="19"/>
        <v>47.631578947368418</v>
      </c>
      <c r="AF33" s="688"/>
      <c r="AG33" s="692"/>
      <c r="AH33" s="693"/>
    </row>
    <row r="34" spans="1:34" ht="20.100000000000001" customHeight="1">
      <c r="A34" s="509" t="s">
        <v>33</v>
      </c>
      <c r="B34" s="510">
        <v>65348</v>
      </c>
      <c r="C34" s="510">
        <v>31109</v>
      </c>
      <c r="D34" s="599">
        <f t="shared" si="10"/>
        <v>47.605129460733302</v>
      </c>
      <c r="E34" s="510">
        <v>66941</v>
      </c>
      <c r="F34" s="510">
        <v>31515</v>
      </c>
      <c r="G34" s="599">
        <f t="shared" si="11"/>
        <v>47.078770857919658</v>
      </c>
      <c r="H34" s="510">
        <v>72690</v>
      </c>
      <c r="I34" s="510">
        <v>33237</v>
      </c>
      <c r="J34" s="599">
        <f t="shared" si="12"/>
        <v>45.724308708212959</v>
      </c>
      <c r="K34" s="510">
        <v>75847</v>
      </c>
      <c r="L34" s="510">
        <v>35887</v>
      </c>
      <c r="M34" s="599">
        <f t="shared" si="13"/>
        <v>47.314989386528147</v>
      </c>
      <c r="N34" s="510">
        <v>78096</v>
      </c>
      <c r="O34" s="510">
        <v>37600</v>
      </c>
      <c r="P34" s="599">
        <f t="shared" si="14"/>
        <v>48.145871747592707</v>
      </c>
      <c r="Q34" s="510">
        <v>84988</v>
      </c>
      <c r="R34" s="510">
        <v>40791</v>
      </c>
      <c r="S34" s="599">
        <f t="shared" si="15"/>
        <v>47.996187697086647</v>
      </c>
      <c r="T34" s="510">
        <v>89749</v>
      </c>
      <c r="U34" s="510">
        <v>42848</v>
      </c>
      <c r="V34" s="599">
        <f t="shared" si="16"/>
        <v>47.74203612296516</v>
      </c>
      <c r="W34" s="510">
        <v>90312</v>
      </c>
      <c r="X34" s="510">
        <v>43886</v>
      </c>
      <c r="Y34" s="599">
        <f t="shared" si="17"/>
        <v>48.59376384090708</v>
      </c>
      <c r="Z34" s="88">
        <v>93365</v>
      </c>
      <c r="AA34" s="88">
        <v>45294</v>
      </c>
      <c r="AB34" s="599">
        <f t="shared" si="18"/>
        <v>48.512826005462436</v>
      </c>
      <c r="AC34" s="88">
        <v>106177</v>
      </c>
      <c r="AD34" s="88">
        <v>50329</v>
      </c>
      <c r="AE34" s="599">
        <f t="shared" si="19"/>
        <v>47.401037889561771</v>
      </c>
      <c r="AF34" s="688"/>
      <c r="AG34" s="692"/>
      <c r="AH34" s="693"/>
    </row>
    <row r="35" spans="1:34" s="91" customFormat="1" ht="20.100000000000001" customHeight="1">
      <c r="A35" s="509" t="s">
        <v>105</v>
      </c>
      <c r="B35" s="510">
        <v>1151</v>
      </c>
      <c r="C35" s="510">
        <v>442</v>
      </c>
      <c r="D35" s="599">
        <f t="shared" si="10"/>
        <v>38.40139009556907</v>
      </c>
      <c r="E35" s="510">
        <v>1269</v>
      </c>
      <c r="F35" s="510">
        <v>517</v>
      </c>
      <c r="G35" s="599">
        <f t="shared" si="11"/>
        <v>40.74074074074074</v>
      </c>
      <c r="H35" s="510">
        <v>1377</v>
      </c>
      <c r="I35" s="510">
        <v>544</v>
      </c>
      <c r="J35" s="599">
        <f t="shared" si="12"/>
        <v>39.506172839506171</v>
      </c>
      <c r="K35" s="510">
        <v>1269</v>
      </c>
      <c r="L35" s="510">
        <v>520</v>
      </c>
      <c r="M35" s="599">
        <f t="shared" si="13"/>
        <v>40.977147360126082</v>
      </c>
      <c r="N35" s="510">
        <v>1109</v>
      </c>
      <c r="O35" s="510">
        <v>448</v>
      </c>
      <c r="P35" s="599">
        <f t="shared" si="14"/>
        <v>40.396753832281334</v>
      </c>
      <c r="Q35" s="510">
        <v>1087</v>
      </c>
      <c r="R35" s="510">
        <v>515</v>
      </c>
      <c r="S35" s="599">
        <f t="shared" si="15"/>
        <v>47.378104875804965</v>
      </c>
      <c r="T35" s="510">
        <v>1031</v>
      </c>
      <c r="U35" s="510">
        <v>431</v>
      </c>
      <c r="V35" s="599">
        <f t="shared" si="16"/>
        <v>41.804073714839959</v>
      </c>
      <c r="W35" s="510">
        <v>1001</v>
      </c>
      <c r="X35" s="510">
        <v>422</v>
      </c>
      <c r="Y35" s="599">
        <f t="shared" si="17"/>
        <v>42.157842157842154</v>
      </c>
      <c r="Z35" s="88">
        <v>1017</v>
      </c>
      <c r="AA35" s="88">
        <v>426</v>
      </c>
      <c r="AB35" s="599">
        <f t="shared" si="18"/>
        <v>41.887905604719769</v>
      </c>
      <c r="AC35" s="88">
        <v>937</v>
      </c>
      <c r="AD35" s="88">
        <v>438</v>
      </c>
      <c r="AE35" s="599">
        <f t="shared" si="19"/>
        <v>46.744930629669156</v>
      </c>
      <c r="AF35" s="688"/>
      <c r="AG35" s="692"/>
      <c r="AH35" s="693"/>
    </row>
    <row r="36" spans="1:34" ht="20.100000000000001" customHeight="1">
      <c r="A36" s="509" t="s">
        <v>109</v>
      </c>
      <c r="B36" s="510">
        <v>235</v>
      </c>
      <c r="C36" s="510">
        <v>124</v>
      </c>
      <c r="D36" s="599">
        <f t="shared" si="10"/>
        <v>52.765957446808507</v>
      </c>
      <c r="E36" s="510">
        <v>241</v>
      </c>
      <c r="F36" s="510">
        <v>114</v>
      </c>
      <c r="G36" s="599">
        <f t="shared" si="11"/>
        <v>47.302904564315348</v>
      </c>
      <c r="H36" s="510">
        <v>279</v>
      </c>
      <c r="I36" s="510">
        <v>169</v>
      </c>
      <c r="J36" s="599">
        <f t="shared" si="12"/>
        <v>60.57347670250897</v>
      </c>
      <c r="K36" s="510">
        <v>771</v>
      </c>
      <c r="L36" s="510">
        <v>636</v>
      </c>
      <c r="M36" s="599">
        <f t="shared" si="13"/>
        <v>82.490272373540847</v>
      </c>
      <c r="N36" s="510">
        <v>920</v>
      </c>
      <c r="O36" s="510">
        <v>798</v>
      </c>
      <c r="P36" s="599">
        <f t="shared" si="14"/>
        <v>86.739130434782609</v>
      </c>
      <c r="Q36" s="510">
        <v>1016</v>
      </c>
      <c r="R36" s="510">
        <v>828</v>
      </c>
      <c r="S36" s="599">
        <f t="shared" si="15"/>
        <v>81.496062992125985</v>
      </c>
      <c r="T36" s="510">
        <v>4347</v>
      </c>
      <c r="U36" s="510">
        <v>3122</v>
      </c>
      <c r="V36" s="599">
        <f t="shared" si="16"/>
        <v>71.81964573268921</v>
      </c>
      <c r="W36" s="510">
        <v>7860</v>
      </c>
      <c r="X36" s="510">
        <v>4464</v>
      </c>
      <c r="Y36" s="599">
        <f t="shared" si="17"/>
        <v>56.793893129770993</v>
      </c>
      <c r="Z36" s="88">
        <v>10497</v>
      </c>
      <c r="AA36" s="88">
        <v>4744</v>
      </c>
      <c r="AB36" s="599">
        <f t="shared" si="18"/>
        <v>45.193864913784893</v>
      </c>
      <c r="AC36" s="88">
        <v>8418</v>
      </c>
      <c r="AD36" s="88">
        <v>3631</v>
      </c>
      <c r="AE36" s="599">
        <f t="shared" si="19"/>
        <v>43.133760988358276</v>
      </c>
      <c r="AF36" s="688"/>
      <c r="AG36" s="692"/>
      <c r="AH36" s="693"/>
    </row>
    <row r="37" spans="1:34" ht="20.100000000000001" customHeight="1">
      <c r="A37" s="509" t="s">
        <v>160</v>
      </c>
      <c r="B37" s="510">
        <v>47</v>
      </c>
      <c r="C37" s="510">
        <v>7</v>
      </c>
      <c r="D37" s="599">
        <f t="shared" si="10"/>
        <v>14.893617021276595</v>
      </c>
      <c r="E37" s="510">
        <v>70</v>
      </c>
      <c r="F37" s="510">
        <v>21</v>
      </c>
      <c r="G37" s="599">
        <f t="shared" si="11"/>
        <v>30</v>
      </c>
      <c r="H37" s="510">
        <v>82</v>
      </c>
      <c r="I37" s="510">
        <v>27</v>
      </c>
      <c r="J37" s="599">
        <f t="shared" si="12"/>
        <v>32.926829268292686</v>
      </c>
      <c r="K37" s="510">
        <v>88</v>
      </c>
      <c r="L37" s="510">
        <v>20</v>
      </c>
      <c r="M37" s="599">
        <f t="shared" si="13"/>
        <v>22.727272727272727</v>
      </c>
      <c r="N37" s="510">
        <v>68</v>
      </c>
      <c r="O37" s="510">
        <v>31</v>
      </c>
      <c r="P37" s="599">
        <f t="shared" si="14"/>
        <v>45.588235294117645</v>
      </c>
      <c r="Q37" s="510">
        <v>42</v>
      </c>
      <c r="R37" s="510">
        <v>12</v>
      </c>
      <c r="S37" s="599">
        <f t="shared" si="15"/>
        <v>28.571428571428569</v>
      </c>
      <c r="T37" s="510">
        <v>68</v>
      </c>
      <c r="U37" s="510">
        <v>17</v>
      </c>
      <c r="V37" s="599">
        <f t="shared" si="16"/>
        <v>25</v>
      </c>
      <c r="W37" s="510">
        <v>48</v>
      </c>
      <c r="X37" s="510">
        <v>13</v>
      </c>
      <c r="Y37" s="599">
        <f t="shared" si="17"/>
        <v>27.083333333333332</v>
      </c>
      <c r="Z37" s="88">
        <v>60</v>
      </c>
      <c r="AA37" s="88">
        <v>22</v>
      </c>
      <c r="AB37" s="599">
        <f t="shared" si="18"/>
        <v>36.666666666666664</v>
      </c>
      <c r="AC37" s="88">
        <v>43</v>
      </c>
      <c r="AD37" s="88">
        <v>18</v>
      </c>
      <c r="AE37" s="599">
        <f t="shared" si="19"/>
        <v>41.860465116279073</v>
      </c>
      <c r="AF37" s="688"/>
      <c r="AG37" s="692"/>
      <c r="AH37" s="693"/>
    </row>
    <row r="38" spans="1:34" ht="20.100000000000001" customHeight="1">
      <c r="A38" s="509" t="s">
        <v>35</v>
      </c>
      <c r="B38" s="510">
        <v>43371</v>
      </c>
      <c r="C38" s="510">
        <v>13227</v>
      </c>
      <c r="D38" s="599">
        <f t="shared" si="10"/>
        <v>30.497336930206821</v>
      </c>
      <c r="E38" s="510">
        <v>45355</v>
      </c>
      <c r="F38" s="510">
        <v>13557</v>
      </c>
      <c r="G38" s="599">
        <f t="shared" si="11"/>
        <v>29.890860985558369</v>
      </c>
      <c r="H38" s="510">
        <v>45794</v>
      </c>
      <c r="I38" s="510">
        <v>13432</v>
      </c>
      <c r="J38" s="599">
        <f t="shared" si="12"/>
        <v>29.331353452417346</v>
      </c>
      <c r="K38" s="510">
        <v>48314</v>
      </c>
      <c r="L38" s="510">
        <v>14650</v>
      </c>
      <c r="M38" s="599">
        <f t="shared" si="13"/>
        <v>30.322473817113053</v>
      </c>
      <c r="N38" s="510">
        <v>48169</v>
      </c>
      <c r="O38" s="510">
        <v>14757</v>
      </c>
      <c r="P38" s="599">
        <f t="shared" si="14"/>
        <v>30.635886150843906</v>
      </c>
      <c r="Q38" s="510">
        <v>49860</v>
      </c>
      <c r="R38" s="510">
        <v>15759</v>
      </c>
      <c r="S38" s="599">
        <f t="shared" si="15"/>
        <v>31.606498194945846</v>
      </c>
      <c r="T38" s="510">
        <v>52704</v>
      </c>
      <c r="U38" s="510">
        <v>17318</v>
      </c>
      <c r="V38" s="599">
        <f t="shared" si="16"/>
        <v>32.858986035215544</v>
      </c>
      <c r="W38" s="510">
        <v>51277</v>
      </c>
      <c r="X38" s="510">
        <v>17627</v>
      </c>
      <c r="Y38" s="599">
        <f t="shared" si="17"/>
        <v>34.376036039549895</v>
      </c>
      <c r="Z38" s="510">
        <v>60531</v>
      </c>
      <c r="AA38" s="510">
        <v>21421</v>
      </c>
      <c r="AB38" s="599">
        <f t="shared" si="18"/>
        <v>35.388478630784228</v>
      </c>
      <c r="AC38" s="510">
        <v>69093</v>
      </c>
      <c r="AD38" s="510">
        <v>23420</v>
      </c>
      <c r="AE38" s="599">
        <f t="shared" si="19"/>
        <v>33.896342610684151</v>
      </c>
      <c r="AF38" s="688"/>
      <c r="AG38" s="692"/>
      <c r="AH38" s="693"/>
    </row>
    <row r="39" spans="1:34" ht="20.100000000000001" customHeight="1">
      <c r="A39" s="689" t="s">
        <v>879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0">
        <v>357</v>
      </c>
      <c r="AD39" s="510">
        <v>119</v>
      </c>
      <c r="AE39" s="599">
        <f t="shared" si="19"/>
        <v>33.333333333333329</v>
      </c>
      <c r="AF39" s="688"/>
      <c r="AG39" s="692"/>
      <c r="AH39" s="693"/>
    </row>
    <row r="40" spans="1:34" ht="20.100000000000001" customHeight="1">
      <c r="A40" s="509" t="s">
        <v>298</v>
      </c>
      <c r="B40" s="510">
        <v>105</v>
      </c>
      <c r="C40" s="510">
        <v>17</v>
      </c>
      <c r="D40" s="599">
        <f t="shared" ref="D40:D46" si="20">IFERROR(C40/B40*100,"-")</f>
        <v>16.19047619047619</v>
      </c>
      <c r="E40" s="510">
        <v>130</v>
      </c>
      <c r="F40" s="510">
        <v>54</v>
      </c>
      <c r="G40" s="599">
        <f t="shared" ref="G40:G46" si="21">IFERROR(F40/E40*100,"-")</f>
        <v>41.53846153846154</v>
      </c>
      <c r="H40" s="510">
        <v>96</v>
      </c>
      <c r="I40" s="510">
        <v>48</v>
      </c>
      <c r="J40" s="599">
        <f t="shared" ref="J40:J46" si="22">IFERROR(I40/H40*100,"-")</f>
        <v>50</v>
      </c>
      <c r="K40" s="510">
        <v>53</v>
      </c>
      <c r="L40" s="510">
        <v>23</v>
      </c>
      <c r="M40" s="599">
        <f t="shared" ref="M40:M46" si="23">IFERROR(L40/K40*100,"-")</f>
        <v>43.39622641509434</v>
      </c>
      <c r="N40" s="510">
        <v>122</v>
      </c>
      <c r="O40" s="510">
        <v>32</v>
      </c>
      <c r="P40" s="599">
        <f t="shared" ref="P40:P46" si="24">IFERROR(O40/N40*100,"-")</f>
        <v>26.229508196721312</v>
      </c>
      <c r="Q40" s="510">
        <v>151</v>
      </c>
      <c r="R40" s="510">
        <v>57</v>
      </c>
      <c r="S40" s="599">
        <f t="shared" ref="S40:S46" si="25">IFERROR(R40/Q40*100,"-")</f>
        <v>37.748344370860927</v>
      </c>
      <c r="T40" s="510">
        <v>131</v>
      </c>
      <c r="U40" s="510">
        <v>65</v>
      </c>
      <c r="V40" s="599">
        <f t="shared" ref="V40:V46" si="26">IFERROR(U40/T40*100,"-")</f>
        <v>49.618320610687022</v>
      </c>
      <c r="W40" s="510">
        <v>106</v>
      </c>
      <c r="X40" s="510">
        <v>50</v>
      </c>
      <c r="Y40" s="599">
        <f t="shared" ref="Y40:Y47" si="27">IFERROR(X40/W40*100,"-")</f>
        <v>47.169811320754718</v>
      </c>
      <c r="Z40" s="510">
        <v>237</v>
      </c>
      <c r="AA40" s="510">
        <v>84</v>
      </c>
      <c r="AB40" s="599">
        <f t="shared" ref="AB40:AB46" si="28">IFERROR(AA40/Z40*100,"-")</f>
        <v>35.443037974683541</v>
      </c>
      <c r="AC40" s="510">
        <v>278</v>
      </c>
      <c r="AD40" s="510">
        <v>92</v>
      </c>
      <c r="AE40" s="599">
        <f t="shared" si="19"/>
        <v>33.093525179856115</v>
      </c>
      <c r="AF40" s="688"/>
      <c r="AG40" s="692"/>
      <c r="AH40" s="693"/>
    </row>
    <row r="41" spans="1:34" ht="20.100000000000001" customHeight="1">
      <c r="A41" s="509" t="s">
        <v>42</v>
      </c>
      <c r="B41" s="510">
        <v>14393</v>
      </c>
      <c r="C41" s="510">
        <v>3783</v>
      </c>
      <c r="D41" s="599">
        <f t="shared" si="20"/>
        <v>26.283610088237335</v>
      </c>
      <c r="E41" s="510">
        <v>15307</v>
      </c>
      <c r="F41" s="510">
        <v>4042</v>
      </c>
      <c r="G41" s="599">
        <f t="shared" si="21"/>
        <v>26.406219376755736</v>
      </c>
      <c r="H41" s="510">
        <v>14385</v>
      </c>
      <c r="I41" s="510">
        <v>3661</v>
      </c>
      <c r="J41" s="599">
        <f t="shared" si="22"/>
        <v>25.450121654501217</v>
      </c>
      <c r="K41" s="510">
        <v>13120</v>
      </c>
      <c r="L41" s="510">
        <v>3538</v>
      </c>
      <c r="M41" s="599">
        <f t="shared" si="23"/>
        <v>26.966463414634145</v>
      </c>
      <c r="N41" s="510">
        <v>12347</v>
      </c>
      <c r="O41" s="510">
        <v>3892</v>
      </c>
      <c r="P41" s="599">
        <f t="shared" si="24"/>
        <v>31.521827164493398</v>
      </c>
      <c r="Q41" s="510">
        <v>11817</v>
      </c>
      <c r="R41" s="510">
        <v>4813</v>
      </c>
      <c r="S41" s="599">
        <f t="shared" si="25"/>
        <v>40.729457561140734</v>
      </c>
      <c r="T41" s="510">
        <v>12988</v>
      </c>
      <c r="U41" s="510">
        <v>4862</v>
      </c>
      <c r="V41" s="599">
        <f t="shared" si="26"/>
        <v>37.434554973821989</v>
      </c>
      <c r="W41" s="510">
        <v>8575</v>
      </c>
      <c r="X41" s="510">
        <v>3499</v>
      </c>
      <c r="Y41" s="599">
        <f t="shared" si="27"/>
        <v>40.804664723032069</v>
      </c>
      <c r="Z41" s="88">
        <v>8637</v>
      </c>
      <c r="AA41" s="88">
        <v>3091</v>
      </c>
      <c r="AB41" s="599">
        <f t="shared" si="28"/>
        <v>35.787889313419015</v>
      </c>
      <c r="AC41" s="88">
        <v>8954</v>
      </c>
      <c r="AD41" s="88">
        <v>2884</v>
      </c>
      <c r="AE41" s="599">
        <f t="shared" si="19"/>
        <v>32.209068572704936</v>
      </c>
      <c r="AF41" s="688"/>
      <c r="AG41" s="692"/>
      <c r="AH41" s="693"/>
    </row>
    <row r="42" spans="1:34" ht="20.100000000000001" customHeight="1">
      <c r="A42" s="679" t="s">
        <v>292</v>
      </c>
      <c r="B42" s="510">
        <v>5147</v>
      </c>
      <c r="C42" s="510">
        <v>1666</v>
      </c>
      <c r="D42" s="599">
        <f t="shared" si="20"/>
        <v>32.368369924227707</v>
      </c>
      <c r="E42" s="510">
        <v>5311</v>
      </c>
      <c r="F42" s="510">
        <v>1813</v>
      </c>
      <c r="G42" s="599">
        <f t="shared" si="21"/>
        <v>34.136697420448122</v>
      </c>
      <c r="H42" s="510">
        <v>5537</v>
      </c>
      <c r="I42" s="510">
        <v>1771</v>
      </c>
      <c r="J42" s="599">
        <f t="shared" si="22"/>
        <v>31.984829329962071</v>
      </c>
      <c r="K42" s="510">
        <v>5360</v>
      </c>
      <c r="L42" s="510">
        <v>1846</v>
      </c>
      <c r="M42" s="599">
        <f t="shared" si="23"/>
        <v>34.440298507462686</v>
      </c>
      <c r="N42" s="510">
        <v>5019</v>
      </c>
      <c r="O42" s="510">
        <v>1619</v>
      </c>
      <c r="P42" s="599">
        <f t="shared" si="24"/>
        <v>32.25742179717075</v>
      </c>
      <c r="Q42" s="510">
        <v>5129</v>
      </c>
      <c r="R42" s="510">
        <v>1602</v>
      </c>
      <c r="S42" s="599">
        <f t="shared" si="25"/>
        <v>31.23415870540066</v>
      </c>
      <c r="T42" s="510">
        <v>5330</v>
      </c>
      <c r="U42" s="510">
        <v>1498</v>
      </c>
      <c r="V42" s="599">
        <f t="shared" si="26"/>
        <v>28.105065666041273</v>
      </c>
      <c r="W42" s="510">
        <v>5068</v>
      </c>
      <c r="X42" s="510">
        <v>1441</v>
      </c>
      <c r="Y42" s="599">
        <f t="shared" si="27"/>
        <v>28.433307024467247</v>
      </c>
      <c r="Z42" s="88">
        <v>5374</v>
      </c>
      <c r="AA42" s="88">
        <v>1488</v>
      </c>
      <c r="AB42" s="599">
        <f t="shared" si="28"/>
        <v>27.688872348343878</v>
      </c>
      <c r="AC42" s="88">
        <v>5697</v>
      </c>
      <c r="AD42" s="88">
        <v>1642</v>
      </c>
      <c r="AE42" s="599">
        <f t="shared" si="19"/>
        <v>28.822187116025976</v>
      </c>
      <c r="AF42" s="688"/>
      <c r="AG42" s="692"/>
      <c r="AH42" s="693"/>
    </row>
    <row r="43" spans="1:34" ht="20.100000000000001" customHeight="1">
      <c r="A43" s="509" t="s">
        <v>614</v>
      </c>
      <c r="B43" s="510">
        <v>1248</v>
      </c>
      <c r="C43" s="510">
        <v>237</v>
      </c>
      <c r="D43" s="599">
        <f t="shared" si="20"/>
        <v>18.990384615384613</v>
      </c>
      <c r="E43" s="510">
        <v>1095</v>
      </c>
      <c r="F43" s="510">
        <v>292</v>
      </c>
      <c r="G43" s="599">
        <f t="shared" si="21"/>
        <v>26.666666666666668</v>
      </c>
      <c r="H43" s="510">
        <v>1340</v>
      </c>
      <c r="I43" s="510">
        <v>350</v>
      </c>
      <c r="J43" s="599">
        <f t="shared" si="22"/>
        <v>26.119402985074625</v>
      </c>
      <c r="K43" s="510">
        <v>1158</v>
      </c>
      <c r="L43" s="510">
        <v>302</v>
      </c>
      <c r="M43" s="599">
        <f t="shared" si="23"/>
        <v>26.07944732297064</v>
      </c>
      <c r="N43" s="510">
        <v>936</v>
      </c>
      <c r="O43" s="510">
        <v>309</v>
      </c>
      <c r="P43" s="599">
        <f t="shared" si="24"/>
        <v>33.012820512820511</v>
      </c>
      <c r="Q43" s="510">
        <v>1011</v>
      </c>
      <c r="R43" s="510">
        <v>249</v>
      </c>
      <c r="S43" s="599">
        <f t="shared" si="25"/>
        <v>24.629080118694365</v>
      </c>
      <c r="T43" s="510">
        <v>1213</v>
      </c>
      <c r="U43" s="510">
        <v>288</v>
      </c>
      <c r="V43" s="599">
        <f t="shared" si="26"/>
        <v>23.742786479802145</v>
      </c>
      <c r="W43" s="510">
        <v>896</v>
      </c>
      <c r="X43" s="510">
        <v>240</v>
      </c>
      <c r="Y43" s="599">
        <f t="shared" si="27"/>
        <v>26.785714285714285</v>
      </c>
      <c r="Z43" s="510">
        <v>1082</v>
      </c>
      <c r="AA43" s="510">
        <v>372</v>
      </c>
      <c r="AB43" s="599">
        <f t="shared" si="28"/>
        <v>34.380776340110906</v>
      </c>
      <c r="AC43" s="510">
        <v>1239</v>
      </c>
      <c r="AD43" s="510">
        <v>322</v>
      </c>
      <c r="AE43" s="599">
        <f t="shared" si="19"/>
        <v>25.988700564971751</v>
      </c>
      <c r="AF43" s="688"/>
      <c r="AG43" s="692"/>
      <c r="AH43" s="693"/>
    </row>
    <row r="44" spans="1:34" ht="20.100000000000001" customHeight="1">
      <c r="A44" s="509" t="s">
        <v>62</v>
      </c>
      <c r="B44" s="510">
        <v>1807</v>
      </c>
      <c r="C44" s="510">
        <v>331</v>
      </c>
      <c r="D44" s="599">
        <f t="shared" si="20"/>
        <v>18.31765356945213</v>
      </c>
      <c r="E44" s="510">
        <v>2259</v>
      </c>
      <c r="F44" s="510">
        <v>446</v>
      </c>
      <c r="G44" s="599">
        <f t="shared" si="21"/>
        <v>19.743249225320938</v>
      </c>
      <c r="H44" s="510">
        <v>2310</v>
      </c>
      <c r="I44" s="510">
        <v>329</v>
      </c>
      <c r="J44" s="599">
        <f t="shared" si="22"/>
        <v>14.242424242424242</v>
      </c>
      <c r="K44" s="510">
        <v>2645</v>
      </c>
      <c r="L44" s="510">
        <v>403</v>
      </c>
      <c r="M44" s="599">
        <f t="shared" si="23"/>
        <v>15.236294896030245</v>
      </c>
      <c r="N44" s="510">
        <v>2565</v>
      </c>
      <c r="O44" s="510">
        <v>445</v>
      </c>
      <c r="P44" s="599">
        <f t="shared" si="24"/>
        <v>17.348927875243664</v>
      </c>
      <c r="Q44" s="510">
        <v>2523</v>
      </c>
      <c r="R44" s="510">
        <v>455</v>
      </c>
      <c r="S44" s="599">
        <f t="shared" si="25"/>
        <v>18.034086405073324</v>
      </c>
      <c r="T44" s="510">
        <v>2723</v>
      </c>
      <c r="U44" s="510">
        <v>574</v>
      </c>
      <c r="V44" s="599">
        <f t="shared" si="26"/>
        <v>21.079691516709513</v>
      </c>
      <c r="W44" s="510">
        <v>2263</v>
      </c>
      <c r="X44" s="510">
        <v>559</v>
      </c>
      <c r="Y44" s="599">
        <f t="shared" si="27"/>
        <v>24.701723376049493</v>
      </c>
      <c r="Z44" s="88">
        <v>2313</v>
      </c>
      <c r="AA44" s="88">
        <v>566</v>
      </c>
      <c r="AB44" s="599">
        <f t="shared" si="28"/>
        <v>24.470384781668827</v>
      </c>
      <c r="AC44" s="88">
        <v>2174</v>
      </c>
      <c r="AD44" s="88">
        <v>542</v>
      </c>
      <c r="AE44" s="599">
        <f t="shared" si="19"/>
        <v>24.931002759889605</v>
      </c>
      <c r="AF44" s="688"/>
      <c r="AG44" s="692"/>
      <c r="AH44" s="693"/>
    </row>
    <row r="45" spans="1:34" ht="20.100000000000001" customHeight="1">
      <c r="A45" s="509" t="s">
        <v>104</v>
      </c>
      <c r="B45" s="510">
        <v>319</v>
      </c>
      <c r="C45" s="510">
        <v>74</v>
      </c>
      <c r="D45" s="599">
        <f t="shared" si="20"/>
        <v>23.197492163009404</v>
      </c>
      <c r="E45" s="510">
        <v>413</v>
      </c>
      <c r="F45" s="510">
        <v>74</v>
      </c>
      <c r="G45" s="599">
        <f t="shared" si="21"/>
        <v>17.917675544794189</v>
      </c>
      <c r="H45" s="510">
        <v>387</v>
      </c>
      <c r="I45" s="510">
        <v>105</v>
      </c>
      <c r="J45" s="599">
        <f t="shared" si="22"/>
        <v>27.131782945736433</v>
      </c>
      <c r="K45" s="510">
        <v>349</v>
      </c>
      <c r="L45" s="510">
        <v>74</v>
      </c>
      <c r="M45" s="599">
        <f t="shared" si="23"/>
        <v>21.203438395415471</v>
      </c>
      <c r="N45" s="510">
        <v>391</v>
      </c>
      <c r="O45" s="510">
        <v>82</v>
      </c>
      <c r="P45" s="599">
        <f t="shared" si="24"/>
        <v>20.971867007672635</v>
      </c>
      <c r="Q45" s="510">
        <v>446</v>
      </c>
      <c r="R45" s="510">
        <v>102</v>
      </c>
      <c r="S45" s="599">
        <f t="shared" si="25"/>
        <v>22.869955156950674</v>
      </c>
      <c r="T45" s="510">
        <v>470</v>
      </c>
      <c r="U45" s="510">
        <v>112</v>
      </c>
      <c r="V45" s="599">
        <f t="shared" si="26"/>
        <v>23.829787234042556</v>
      </c>
      <c r="W45" s="510">
        <v>412</v>
      </c>
      <c r="X45" s="510">
        <v>111</v>
      </c>
      <c r="Y45" s="599">
        <f t="shared" si="27"/>
        <v>26.941747572815533</v>
      </c>
      <c r="Z45" s="88">
        <v>444</v>
      </c>
      <c r="AA45" s="88">
        <v>107</v>
      </c>
      <c r="AB45" s="599">
        <f t="shared" si="28"/>
        <v>24.099099099099099</v>
      </c>
      <c r="AC45" s="88">
        <v>429</v>
      </c>
      <c r="AD45" s="88">
        <v>99</v>
      </c>
      <c r="AE45" s="599">
        <f t="shared" si="19"/>
        <v>23.076923076923077</v>
      </c>
      <c r="AF45" s="688"/>
      <c r="AG45" s="692"/>
      <c r="AH45" s="693"/>
    </row>
    <row r="46" spans="1:34" ht="20.100000000000001" customHeight="1">
      <c r="A46" s="509" t="s">
        <v>404</v>
      </c>
      <c r="B46" s="510">
        <v>98371</v>
      </c>
      <c r="C46" s="510">
        <v>1984</v>
      </c>
      <c r="D46" s="599">
        <f t="shared" si="20"/>
        <v>2.0168545607953563</v>
      </c>
      <c r="E46" s="510">
        <v>92155</v>
      </c>
      <c r="F46" s="510">
        <v>2079</v>
      </c>
      <c r="G46" s="599">
        <f t="shared" si="21"/>
        <v>2.2559817698442841</v>
      </c>
      <c r="H46" s="510">
        <v>85484</v>
      </c>
      <c r="I46" s="510">
        <v>2165</v>
      </c>
      <c r="J46" s="599">
        <f t="shared" si="22"/>
        <v>2.5326376865846241</v>
      </c>
      <c r="K46" s="510">
        <v>82725</v>
      </c>
      <c r="L46" s="510">
        <v>2109</v>
      </c>
      <c r="M46" s="599">
        <f t="shared" si="23"/>
        <v>2.5494106980961018</v>
      </c>
      <c r="N46" s="510">
        <v>77301</v>
      </c>
      <c r="O46" s="510">
        <v>2069</v>
      </c>
      <c r="P46" s="599">
        <f t="shared" si="24"/>
        <v>2.6765501093129456</v>
      </c>
      <c r="Q46" s="510">
        <v>71593</v>
      </c>
      <c r="R46" s="510">
        <v>2195</v>
      </c>
      <c r="S46" s="599">
        <f t="shared" si="25"/>
        <v>3.0659422010531756</v>
      </c>
      <c r="T46" s="510">
        <v>67106</v>
      </c>
      <c r="U46" s="510">
        <v>2116</v>
      </c>
      <c r="V46" s="599">
        <f t="shared" si="26"/>
        <v>3.1532202783655712</v>
      </c>
      <c r="W46" s="510">
        <v>49228</v>
      </c>
      <c r="X46" s="510">
        <v>2167</v>
      </c>
      <c r="Y46" s="599">
        <f t="shared" si="27"/>
        <v>4.4019663606077843</v>
      </c>
      <c r="Z46" s="88">
        <v>51119</v>
      </c>
      <c r="AA46" s="88">
        <v>2342</v>
      </c>
      <c r="AB46" s="599">
        <f t="shared" si="28"/>
        <v>4.5814667736066825</v>
      </c>
      <c r="AC46" s="88">
        <v>47972</v>
      </c>
      <c r="AD46" s="88">
        <v>2630</v>
      </c>
      <c r="AE46" s="599">
        <f t="shared" si="19"/>
        <v>5.4823647127491038</v>
      </c>
      <c r="AF46" s="688"/>
      <c r="AG46" s="692"/>
      <c r="AH46" s="693"/>
    </row>
    <row r="47" spans="1:34" ht="20.100000000000001" customHeight="1">
      <c r="A47" s="509" t="s">
        <v>622</v>
      </c>
      <c r="B47" s="88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1</v>
      </c>
      <c r="I47" s="88">
        <v>0</v>
      </c>
      <c r="J47" s="88">
        <v>0</v>
      </c>
      <c r="K47" s="510">
        <v>2</v>
      </c>
      <c r="L47" s="88">
        <v>0</v>
      </c>
      <c r="M47" s="88">
        <v>0</v>
      </c>
      <c r="N47" s="510">
        <v>3</v>
      </c>
      <c r="O47" s="88">
        <v>0</v>
      </c>
      <c r="P47" s="88">
        <v>0</v>
      </c>
      <c r="Q47" s="510">
        <v>1</v>
      </c>
      <c r="R47" s="88">
        <v>0</v>
      </c>
      <c r="S47" s="88">
        <v>0</v>
      </c>
      <c r="T47" s="510">
        <v>1</v>
      </c>
      <c r="U47" s="88">
        <v>0</v>
      </c>
      <c r="V47" s="88">
        <v>0</v>
      </c>
      <c r="W47" s="510">
        <v>1</v>
      </c>
      <c r="X47" s="88">
        <v>1</v>
      </c>
      <c r="Y47" s="599">
        <f t="shared" si="27"/>
        <v>100</v>
      </c>
      <c r="Z47" s="88">
        <v>2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H47" s="693"/>
    </row>
    <row r="48" spans="1:34" ht="20.100000000000001" customHeight="1">
      <c r="A48" s="509" t="s">
        <v>623</v>
      </c>
      <c r="B48" s="510">
        <v>1</v>
      </c>
      <c r="C48" s="88">
        <v>1</v>
      </c>
      <c r="D48" s="599">
        <f t="shared" ref="D48" si="29">IFERROR(C48/B48*100,"-")</f>
        <v>100</v>
      </c>
      <c r="E48" s="510">
        <v>1</v>
      </c>
      <c r="F48" s="510">
        <v>1</v>
      </c>
      <c r="G48" s="599">
        <f t="shared" ref="G48" si="30">IFERROR(F48/E48*100,"-")</f>
        <v>100</v>
      </c>
      <c r="H48" s="510">
        <v>1</v>
      </c>
      <c r="I48" s="510">
        <v>1</v>
      </c>
      <c r="J48" s="599">
        <f t="shared" ref="J48" si="31">IFERROR(I48/H48*100,"-")</f>
        <v>100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2</v>
      </c>
      <c r="U48" s="88">
        <v>2</v>
      </c>
      <c r="V48" s="599">
        <f t="shared" ref="V48" si="32">IFERROR(U48/T48*100,"-")</f>
        <v>100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H48" s="693"/>
    </row>
    <row r="49" spans="1:34" ht="20.100000000000001" customHeight="1">
      <c r="A49" s="681" t="s">
        <v>626</v>
      </c>
      <c r="B49" s="514">
        <v>2</v>
      </c>
      <c r="C49" s="514">
        <v>2</v>
      </c>
      <c r="D49" s="682">
        <f>IFERROR(C49/B49*100,"-")</f>
        <v>100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1</v>
      </c>
      <c r="R49" s="82">
        <v>1</v>
      </c>
      <c r="S49" s="682">
        <f>IFERROR(R49/Q49*100,"-")</f>
        <v>100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H49" s="693"/>
    </row>
    <row r="50" spans="1:34">
      <c r="A50" s="515" t="s">
        <v>66</v>
      </c>
      <c r="B50" s="515"/>
      <c r="C50" s="515"/>
      <c r="D50" s="85"/>
      <c r="E50" s="515"/>
      <c r="F50" s="515"/>
      <c r="G50" s="85"/>
      <c r="H50" s="515"/>
      <c r="I50" s="515"/>
      <c r="J50" s="85"/>
      <c r="K50" s="515"/>
      <c r="L50" s="515"/>
      <c r="M50" s="85"/>
      <c r="N50" s="515"/>
      <c r="O50" s="51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516"/>
      <c r="AE50" s="85"/>
      <c r="AH50" s="687"/>
    </row>
    <row r="51" spans="1:34">
      <c r="A51" s="517" t="s">
        <v>161</v>
      </c>
      <c r="B51" s="517"/>
      <c r="C51" s="517"/>
      <c r="D51" s="518"/>
      <c r="E51" s="517"/>
      <c r="F51" s="517"/>
      <c r="G51" s="518"/>
      <c r="H51" s="517"/>
      <c r="I51" s="517"/>
      <c r="J51" s="518"/>
      <c r="K51" s="517"/>
      <c r="L51" s="517"/>
      <c r="M51" s="518"/>
      <c r="N51" s="517"/>
      <c r="O51" s="517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H51" s="687"/>
    </row>
    <row r="52" spans="1:34" ht="26.25">
      <c r="A52" s="518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9"/>
      <c r="S52" s="518"/>
      <c r="T52" s="518"/>
      <c r="U52" s="518"/>
      <c r="V52" s="518"/>
      <c r="W52" s="518"/>
      <c r="X52" s="519"/>
      <c r="Y52" s="518"/>
      <c r="Z52" s="518"/>
      <c r="AA52" s="519"/>
      <c r="AB52" s="518"/>
      <c r="AC52" s="518"/>
      <c r="AD52" s="519"/>
      <c r="AE52" s="518"/>
      <c r="AH52" s="687"/>
    </row>
    <row r="54" spans="1:34">
      <c r="B54" s="687"/>
      <c r="C54" s="687"/>
      <c r="D54" s="687"/>
      <c r="E54" s="687"/>
      <c r="F54" s="687"/>
      <c r="G54" s="687"/>
      <c r="H54" s="687"/>
      <c r="I54" s="687"/>
      <c r="J54" s="687"/>
      <c r="K54" s="687"/>
      <c r="L54" s="687"/>
      <c r="M54" s="687"/>
      <c r="N54" s="687"/>
      <c r="O54" s="687"/>
      <c r="P54" s="687"/>
      <c r="Q54" s="687"/>
      <c r="R54" s="687"/>
      <c r="S54" s="687"/>
      <c r="T54" s="687"/>
      <c r="U54" s="687"/>
      <c r="V54" s="687"/>
      <c r="W54" s="687"/>
      <c r="X54" s="687"/>
      <c r="Y54" s="687"/>
      <c r="Z54" s="687"/>
      <c r="AA54" s="687"/>
      <c r="AB54" s="687"/>
      <c r="AC54" s="687"/>
      <c r="AD54" s="687"/>
      <c r="AE54" s="687"/>
    </row>
  </sheetData>
  <sortState ref="A6:AE46">
    <sortCondition descending="1" ref="AE6:AE46"/>
  </sortState>
  <mergeCells count="22">
    <mergeCell ref="A1:AE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AA3:AB3"/>
    <mergeCell ref="AD3:AE3"/>
    <mergeCell ref="Z2:AB2"/>
    <mergeCell ref="AC2:AE2"/>
    <mergeCell ref="C3:D3"/>
    <mergeCell ref="F3:G3"/>
    <mergeCell ref="X3:Y3"/>
    <mergeCell ref="I3:J3"/>
    <mergeCell ref="L3:M3"/>
    <mergeCell ref="O3:P3"/>
    <mergeCell ref="R3:S3"/>
    <mergeCell ref="U3:V3"/>
  </mergeCells>
  <phoneticPr fontId="2" type="noConversion"/>
  <hyperlinks>
    <hyperlink ref="AF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78"/>
  <sheetViews>
    <sheetView showGridLines="0" zoomScale="90" zoomScaleNormal="90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AE1"/>
    </sheetView>
  </sheetViews>
  <sheetFormatPr defaultColWidth="9.5" defaultRowHeight="16.5"/>
  <cols>
    <col min="1" max="1" width="33.5" style="91" customWidth="1"/>
    <col min="2" max="31" width="9.625" customWidth="1"/>
    <col min="32" max="32" width="12.625" bestFit="1" customWidth="1"/>
  </cols>
  <sheetData>
    <row r="1" spans="1:34" ht="30" customHeight="1">
      <c r="A1" s="916" t="s">
        <v>677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595" t="s">
        <v>670</v>
      </c>
    </row>
    <row r="2" spans="1:34" ht="23.1" customHeight="1">
      <c r="A2" s="917"/>
      <c r="B2" s="911" t="s">
        <v>709</v>
      </c>
      <c r="C2" s="911"/>
      <c r="D2" s="911"/>
      <c r="E2" s="911" t="s">
        <v>190</v>
      </c>
      <c r="F2" s="911"/>
      <c r="G2" s="911"/>
      <c r="H2" s="911" t="s">
        <v>191</v>
      </c>
      <c r="I2" s="911"/>
      <c r="J2" s="911"/>
      <c r="K2" s="911" t="s">
        <v>94</v>
      </c>
      <c r="L2" s="911"/>
      <c r="M2" s="911"/>
      <c r="N2" s="911" t="s">
        <v>25</v>
      </c>
      <c r="O2" s="911"/>
      <c r="P2" s="911"/>
      <c r="Q2" s="911" t="s">
        <v>26</v>
      </c>
      <c r="R2" s="911"/>
      <c r="S2" s="911"/>
      <c r="T2" s="911" t="s">
        <v>27</v>
      </c>
      <c r="U2" s="911"/>
      <c r="V2" s="911"/>
      <c r="W2" s="911" t="s">
        <v>28</v>
      </c>
      <c r="X2" s="911"/>
      <c r="Y2" s="911"/>
      <c r="Z2" s="911" t="s">
        <v>711</v>
      </c>
      <c r="AA2" s="911"/>
      <c r="AB2" s="911"/>
      <c r="AC2" s="911" t="s">
        <v>712</v>
      </c>
      <c r="AD2" s="911"/>
      <c r="AE2" s="911"/>
    </row>
    <row r="3" spans="1:34" ht="23.1" customHeight="1">
      <c r="A3" s="918"/>
      <c r="B3" s="686" t="s">
        <v>87</v>
      </c>
      <c r="C3" s="913" t="s">
        <v>151</v>
      </c>
      <c r="D3" s="913"/>
      <c r="E3" s="686" t="s">
        <v>87</v>
      </c>
      <c r="F3" s="913" t="s">
        <v>151</v>
      </c>
      <c r="G3" s="913"/>
      <c r="H3" s="686" t="s">
        <v>87</v>
      </c>
      <c r="I3" s="913" t="s">
        <v>151</v>
      </c>
      <c r="J3" s="913"/>
      <c r="K3" s="686" t="s">
        <v>87</v>
      </c>
      <c r="L3" s="913" t="s">
        <v>151</v>
      </c>
      <c r="M3" s="913"/>
      <c r="N3" s="686" t="s">
        <v>87</v>
      </c>
      <c r="O3" s="913" t="s">
        <v>151</v>
      </c>
      <c r="P3" s="913"/>
      <c r="Q3" s="686" t="s">
        <v>87</v>
      </c>
      <c r="R3" s="913" t="s">
        <v>151</v>
      </c>
      <c r="S3" s="913"/>
      <c r="T3" s="686" t="s">
        <v>87</v>
      </c>
      <c r="U3" s="913" t="s">
        <v>151</v>
      </c>
      <c r="V3" s="913"/>
      <c r="W3" s="686" t="s">
        <v>87</v>
      </c>
      <c r="X3" s="913" t="s">
        <v>151</v>
      </c>
      <c r="Y3" s="913"/>
      <c r="Z3" s="686" t="s">
        <v>87</v>
      </c>
      <c r="AA3" s="913" t="s">
        <v>151</v>
      </c>
      <c r="AB3" s="913"/>
      <c r="AC3" s="686" t="s">
        <v>87</v>
      </c>
      <c r="AD3" s="913" t="s">
        <v>151</v>
      </c>
      <c r="AE3" s="913"/>
    </row>
    <row r="4" spans="1:34" ht="23.1" customHeight="1">
      <c r="A4" s="918"/>
      <c r="B4" s="79" t="s">
        <v>90</v>
      </c>
      <c r="C4" s="20" t="s">
        <v>91</v>
      </c>
      <c r="D4" s="20" t="s">
        <v>52</v>
      </c>
      <c r="E4" s="79" t="s">
        <v>90</v>
      </c>
      <c r="F4" s="20" t="s">
        <v>91</v>
      </c>
      <c r="G4" s="20" t="s">
        <v>52</v>
      </c>
      <c r="H4" s="79" t="s">
        <v>90</v>
      </c>
      <c r="I4" s="20" t="s">
        <v>91</v>
      </c>
      <c r="J4" s="20" t="s">
        <v>52</v>
      </c>
      <c r="K4" s="79" t="s">
        <v>90</v>
      </c>
      <c r="L4" s="20" t="s">
        <v>91</v>
      </c>
      <c r="M4" s="20" t="s">
        <v>52</v>
      </c>
      <c r="N4" s="79" t="s">
        <v>90</v>
      </c>
      <c r="O4" s="20" t="s">
        <v>91</v>
      </c>
      <c r="P4" s="20" t="s">
        <v>52</v>
      </c>
      <c r="Q4" s="79" t="s">
        <v>90</v>
      </c>
      <c r="R4" s="20" t="s">
        <v>91</v>
      </c>
      <c r="S4" s="20" t="s">
        <v>52</v>
      </c>
      <c r="T4" s="79" t="s">
        <v>90</v>
      </c>
      <c r="U4" s="20" t="s">
        <v>91</v>
      </c>
      <c r="V4" s="20" t="s">
        <v>52</v>
      </c>
      <c r="W4" s="79" t="s">
        <v>90</v>
      </c>
      <c r="X4" s="20" t="s">
        <v>91</v>
      </c>
      <c r="Y4" s="20" t="s">
        <v>52</v>
      </c>
      <c r="Z4" s="79" t="s">
        <v>90</v>
      </c>
      <c r="AA4" s="20" t="s">
        <v>91</v>
      </c>
      <c r="AB4" s="20" t="s">
        <v>52</v>
      </c>
      <c r="AC4" s="79" t="s">
        <v>90</v>
      </c>
      <c r="AD4" s="20" t="s">
        <v>91</v>
      </c>
      <c r="AE4" s="20" t="s">
        <v>52</v>
      </c>
    </row>
    <row r="5" spans="1:34" ht="18.95" customHeight="1">
      <c r="A5" s="520" t="s">
        <v>343</v>
      </c>
      <c r="B5" s="521">
        <v>108010</v>
      </c>
      <c r="C5" s="521">
        <v>29764</v>
      </c>
      <c r="D5" s="522">
        <f>C5/B5*100</f>
        <v>27.556707712248869</v>
      </c>
      <c r="E5" s="521">
        <v>120149</v>
      </c>
      <c r="F5" s="521">
        <v>34296</v>
      </c>
      <c r="G5" s="522">
        <f>F5/E5*100</f>
        <v>28.544557174841241</v>
      </c>
      <c r="H5" s="521">
        <v>136646</v>
      </c>
      <c r="I5" s="521">
        <v>36761</v>
      </c>
      <c r="J5" s="522">
        <f>I5/H5*100</f>
        <v>26.90236084481068</v>
      </c>
      <c r="K5" s="521">
        <v>144912</v>
      </c>
      <c r="L5" s="521">
        <v>39332</v>
      </c>
      <c r="M5" s="522">
        <f>L5/K5*100</f>
        <v>27.141989621287404</v>
      </c>
      <c r="N5" s="521">
        <v>148117</v>
      </c>
      <c r="O5" s="521">
        <v>36797</v>
      </c>
      <c r="P5" s="522">
        <f>O5/N5*100</f>
        <v>24.843198282438884</v>
      </c>
      <c r="Q5" s="521">
        <v>140516</v>
      </c>
      <c r="R5" s="521">
        <v>35405</v>
      </c>
      <c r="S5" s="522">
        <f>R5/Q5*100</f>
        <v>25.196418913148683</v>
      </c>
      <c r="T5" s="521">
        <v>127304</v>
      </c>
      <c r="U5" s="521">
        <v>36006</v>
      </c>
      <c r="V5" s="522">
        <f>U5/T5*100</f>
        <v>28.283478916609063</v>
      </c>
      <c r="W5" s="521">
        <v>146545</v>
      </c>
      <c r="X5" s="521">
        <v>51958</v>
      </c>
      <c r="Y5" s="522">
        <f>X5/W5*100</f>
        <v>35.455320891193828</v>
      </c>
      <c r="Z5" s="521">
        <v>219244</v>
      </c>
      <c r="AA5" s="521">
        <v>78846</v>
      </c>
      <c r="AB5" s="522">
        <f>AA5/Z5*100</f>
        <v>35.962671726478263</v>
      </c>
      <c r="AC5" s="521">
        <v>249898</v>
      </c>
      <c r="AD5" s="521">
        <v>90983</v>
      </c>
      <c r="AE5" s="522">
        <f t="shared" ref="AE5:AE37" si="0">AD5/AC5*100</f>
        <v>36.408054486230384</v>
      </c>
    </row>
    <row r="6" spans="1:34" ht="18.95" customHeight="1">
      <c r="A6" s="520" t="s">
        <v>638</v>
      </c>
      <c r="B6" s="523">
        <v>0</v>
      </c>
      <c r="C6" s="523">
        <v>0</v>
      </c>
      <c r="D6" s="523">
        <v>0</v>
      </c>
      <c r="E6" s="523">
        <v>0</v>
      </c>
      <c r="F6" s="523">
        <v>0</v>
      </c>
      <c r="G6" s="523">
        <v>0</v>
      </c>
      <c r="H6" s="523">
        <v>0</v>
      </c>
      <c r="I6" s="523">
        <v>0</v>
      </c>
      <c r="J6" s="523">
        <v>0</v>
      </c>
      <c r="K6" s="523">
        <v>0</v>
      </c>
      <c r="L6" s="523">
        <v>0</v>
      </c>
      <c r="M6" s="523">
        <v>0</v>
      </c>
      <c r="N6" s="523">
        <v>4</v>
      </c>
      <c r="O6" s="523">
        <v>4</v>
      </c>
      <c r="P6" s="683">
        <f>O6/N6*100</f>
        <v>100</v>
      </c>
      <c r="Q6" s="523">
        <v>5</v>
      </c>
      <c r="R6" s="523">
        <v>4</v>
      </c>
      <c r="S6" s="683">
        <f>R6/Q6*100</f>
        <v>80</v>
      </c>
      <c r="T6" s="523">
        <v>0</v>
      </c>
      <c r="U6" s="523">
        <v>0</v>
      </c>
      <c r="V6" s="523">
        <v>0</v>
      </c>
      <c r="W6" s="523">
        <v>1</v>
      </c>
      <c r="X6" s="523">
        <v>0</v>
      </c>
      <c r="Y6" s="523">
        <v>0</v>
      </c>
      <c r="Z6" s="523">
        <v>13</v>
      </c>
      <c r="AA6" s="523">
        <v>9</v>
      </c>
      <c r="AB6" s="683">
        <f>AA6/Z6*100</f>
        <v>69.230769230769226</v>
      </c>
      <c r="AC6" s="523">
        <v>8</v>
      </c>
      <c r="AD6" s="523">
        <v>8</v>
      </c>
      <c r="AE6" s="683">
        <f t="shared" si="0"/>
        <v>100</v>
      </c>
    </row>
    <row r="7" spans="1:34" ht="18.95" customHeight="1">
      <c r="A7" s="520" t="s">
        <v>617</v>
      </c>
      <c r="B7" s="523">
        <v>0</v>
      </c>
      <c r="C7" s="523">
        <v>0</v>
      </c>
      <c r="D7" s="523">
        <v>0</v>
      </c>
      <c r="E7" s="523">
        <v>1</v>
      </c>
      <c r="F7" s="523">
        <v>0</v>
      </c>
      <c r="G7" s="523">
        <v>0</v>
      </c>
      <c r="H7" s="523">
        <v>0</v>
      </c>
      <c r="I7" s="523">
        <v>0</v>
      </c>
      <c r="J7" s="523">
        <v>0</v>
      </c>
      <c r="K7" s="523">
        <v>0</v>
      </c>
      <c r="L7" s="523">
        <v>0</v>
      </c>
      <c r="M7" s="523">
        <v>0</v>
      </c>
      <c r="N7" s="523">
        <v>0</v>
      </c>
      <c r="O7" s="523">
        <v>0</v>
      </c>
      <c r="P7" s="523">
        <v>0</v>
      </c>
      <c r="Q7" s="523">
        <v>0</v>
      </c>
      <c r="R7" s="523">
        <v>0</v>
      </c>
      <c r="S7" s="523">
        <v>0</v>
      </c>
      <c r="T7" s="523">
        <v>0</v>
      </c>
      <c r="U7" s="523">
        <v>0</v>
      </c>
      <c r="V7" s="523">
        <v>0</v>
      </c>
      <c r="W7" s="523">
        <v>0</v>
      </c>
      <c r="X7" s="523">
        <v>0</v>
      </c>
      <c r="Y7" s="523">
        <v>0</v>
      </c>
      <c r="Z7" s="523">
        <v>0</v>
      </c>
      <c r="AA7" s="523">
        <v>0</v>
      </c>
      <c r="AB7" s="523">
        <v>0</v>
      </c>
      <c r="AC7" s="523">
        <v>2</v>
      </c>
      <c r="AD7" s="523">
        <v>2</v>
      </c>
      <c r="AE7" s="683">
        <f t="shared" si="0"/>
        <v>100</v>
      </c>
    </row>
    <row r="8" spans="1:34" ht="18.95" customHeight="1">
      <c r="A8" s="520" t="s">
        <v>635</v>
      </c>
      <c r="B8" s="523">
        <v>0</v>
      </c>
      <c r="C8" s="523">
        <v>0</v>
      </c>
      <c r="D8" s="523">
        <v>0</v>
      </c>
      <c r="E8" s="523">
        <v>4</v>
      </c>
      <c r="F8" s="523">
        <v>4</v>
      </c>
      <c r="G8" s="683">
        <f>F8/E8*100</f>
        <v>100</v>
      </c>
      <c r="H8" s="523">
        <v>1</v>
      </c>
      <c r="I8" s="523">
        <v>0</v>
      </c>
      <c r="J8" s="523">
        <v>0</v>
      </c>
      <c r="K8" s="523">
        <v>1</v>
      </c>
      <c r="L8" s="523">
        <v>1</v>
      </c>
      <c r="M8" s="683">
        <f>L8/K8*100</f>
        <v>100</v>
      </c>
      <c r="N8" s="523">
        <v>0</v>
      </c>
      <c r="O8" s="523">
        <v>0</v>
      </c>
      <c r="P8" s="523">
        <v>0</v>
      </c>
      <c r="Q8" s="523">
        <v>0</v>
      </c>
      <c r="R8" s="523">
        <v>0</v>
      </c>
      <c r="S8" s="523">
        <v>0</v>
      </c>
      <c r="T8" s="523">
        <v>0</v>
      </c>
      <c r="U8" s="523">
        <v>0</v>
      </c>
      <c r="V8" s="523">
        <v>0</v>
      </c>
      <c r="W8" s="523">
        <v>0</v>
      </c>
      <c r="X8" s="523">
        <v>0</v>
      </c>
      <c r="Y8" s="523">
        <v>0</v>
      </c>
      <c r="Z8" s="523">
        <v>0</v>
      </c>
      <c r="AA8" s="523">
        <v>0</v>
      </c>
      <c r="AB8" s="523">
        <v>0</v>
      </c>
      <c r="AC8" s="523">
        <v>1</v>
      </c>
      <c r="AD8" s="523">
        <v>1</v>
      </c>
      <c r="AE8" s="683">
        <f t="shared" si="0"/>
        <v>100</v>
      </c>
    </row>
    <row r="9" spans="1:34" ht="18.95" customHeight="1">
      <c r="A9" s="520" t="s">
        <v>640</v>
      </c>
      <c r="B9" s="523">
        <v>7</v>
      </c>
      <c r="C9" s="523">
        <v>6</v>
      </c>
      <c r="D9" s="683">
        <f t="shared" ref="D9:D28" si="1">C9/B9*100</f>
        <v>85.714285714285708</v>
      </c>
      <c r="E9" s="523">
        <v>0</v>
      </c>
      <c r="F9" s="523">
        <v>0</v>
      </c>
      <c r="G9" s="523">
        <v>0</v>
      </c>
      <c r="H9" s="523">
        <v>0</v>
      </c>
      <c r="I9" s="523">
        <v>0</v>
      </c>
      <c r="J9" s="523">
        <v>0</v>
      </c>
      <c r="K9" s="523">
        <v>0</v>
      </c>
      <c r="L9" s="523">
        <v>0</v>
      </c>
      <c r="M9" s="523">
        <v>0</v>
      </c>
      <c r="N9" s="523">
        <v>11</v>
      </c>
      <c r="O9" s="523">
        <v>2</v>
      </c>
      <c r="P9" s="683">
        <f t="shared" ref="P9:P28" si="2">O9/N9*100</f>
        <v>18.181818181818183</v>
      </c>
      <c r="Q9" s="523">
        <v>0</v>
      </c>
      <c r="R9" s="523">
        <v>0</v>
      </c>
      <c r="S9" s="523">
        <v>0</v>
      </c>
      <c r="T9" s="523">
        <v>3</v>
      </c>
      <c r="U9" s="523">
        <v>0</v>
      </c>
      <c r="V9" s="523">
        <v>0</v>
      </c>
      <c r="W9" s="523">
        <v>0</v>
      </c>
      <c r="X9" s="523">
        <v>0</v>
      </c>
      <c r="Y9" s="523">
        <v>0</v>
      </c>
      <c r="Z9" s="523">
        <v>0</v>
      </c>
      <c r="AA9" s="523">
        <v>0</v>
      </c>
      <c r="AB9" s="523">
        <v>0</v>
      </c>
      <c r="AC9" s="523">
        <v>10</v>
      </c>
      <c r="AD9" s="523">
        <v>10</v>
      </c>
      <c r="AE9" s="683">
        <f t="shared" si="0"/>
        <v>100</v>
      </c>
    </row>
    <row r="10" spans="1:34" ht="18.95" customHeight="1">
      <c r="A10" s="520" t="s">
        <v>163</v>
      </c>
      <c r="B10" s="523">
        <v>243</v>
      </c>
      <c r="C10" s="523">
        <v>92</v>
      </c>
      <c r="D10" s="683">
        <f t="shared" si="1"/>
        <v>37.860082304526749</v>
      </c>
      <c r="E10" s="523">
        <v>194</v>
      </c>
      <c r="F10" s="523">
        <v>66</v>
      </c>
      <c r="G10" s="683">
        <f t="shared" ref="G10:G17" si="3">F10/E10*100</f>
        <v>34.020618556701031</v>
      </c>
      <c r="H10" s="523">
        <v>193</v>
      </c>
      <c r="I10" s="523">
        <v>91</v>
      </c>
      <c r="J10" s="683">
        <f>I10/H10*100</f>
        <v>47.150259067357517</v>
      </c>
      <c r="K10" s="523">
        <v>96</v>
      </c>
      <c r="L10" s="523">
        <v>76</v>
      </c>
      <c r="M10" s="683">
        <f t="shared" ref="M10:M28" si="4">L10/K10*100</f>
        <v>79.166666666666657</v>
      </c>
      <c r="N10" s="523">
        <v>74</v>
      </c>
      <c r="O10" s="523">
        <v>61</v>
      </c>
      <c r="P10" s="683">
        <f t="shared" si="2"/>
        <v>82.432432432432435</v>
      </c>
      <c r="Q10" s="523">
        <v>104</v>
      </c>
      <c r="R10" s="523">
        <v>76</v>
      </c>
      <c r="S10" s="683">
        <f t="shared" ref="S10:S27" si="5">R10/Q10*100</f>
        <v>73.076923076923066</v>
      </c>
      <c r="T10" s="523">
        <v>70</v>
      </c>
      <c r="U10" s="523">
        <v>53</v>
      </c>
      <c r="V10" s="683">
        <f>U10/T10*100</f>
        <v>75.714285714285708</v>
      </c>
      <c r="W10" s="523">
        <v>61</v>
      </c>
      <c r="X10" s="523">
        <v>55</v>
      </c>
      <c r="Y10" s="683">
        <f t="shared" ref="Y10:Y42" si="6">X10/W10*100</f>
        <v>90.163934426229503</v>
      </c>
      <c r="Z10" s="523">
        <v>73</v>
      </c>
      <c r="AA10" s="523">
        <v>61</v>
      </c>
      <c r="AB10" s="683">
        <f t="shared" ref="AB10:AB28" si="7">AA10/Z10*100</f>
        <v>83.561643835616437</v>
      </c>
      <c r="AC10" s="523">
        <v>49</v>
      </c>
      <c r="AD10" s="523">
        <v>44</v>
      </c>
      <c r="AE10" s="683">
        <f t="shared" si="0"/>
        <v>89.795918367346943</v>
      </c>
    </row>
    <row r="11" spans="1:34" ht="18.95" customHeight="1">
      <c r="A11" s="520" t="s">
        <v>618</v>
      </c>
      <c r="B11" s="523">
        <v>22</v>
      </c>
      <c r="C11" s="523">
        <v>14</v>
      </c>
      <c r="D11" s="683">
        <f t="shared" si="1"/>
        <v>63.636363636363633</v>
      </c>
      <c r="E11" s="523">
        <v>32</v>
      </c>
      <c r="F11" s="523">
        <v>19</v>
      </c>
      <c r="G11" s="683">
        <f t="shared" si="3"/>
        <v>59.375</v>
      </c>
      <c r="H11" s="523">
        <v>5</v>
      </c>
      <c r="I11" s="523">
        <v>5</v>
      </c>
      <c r="J11" s="683">
        <f>I11/H11*100</f>
        <v>100</v>
      </c>
      <c r="K11" s="523">
        <v>11</v>
      </c>
      <c r="L11" s="523">
        <v>10</v>
      </c>
      <c r="M11" s="683">
        <f t="shared" si="4"/>
        <v>90.909090909090907</v>
      </c>
      <c r="N11" s="523">
        <v>17</v>
      </c>
      <c r="O11" s="523">
        <v>13</v>
      </c>
      <c r="P11" s="683">
        <f t="shared" si="2"/>
        <v>76.470588235294116</v>
      </c>
      <c r="Q11" s="523">
        <v>18</v>
      </c>
      <c r="R11" s="523">
        <v>12</v>
      </c>
      <c r="S11" s="683">
        <f t="shared" si="5"/>
        <v>66.666666666666657</v>
      </c>
      <c r="T11" s="523">
        <v>5</v>
      </c>
      <c r="U11" s="523">
        <v>4</v>
      </c>
      <c r="V11" s="683">
        <f>U11/T11*100</f>
        <v>80</v>
      </c>
      <c r="W11" s="523">
        <v>14</v>
      </c>
      <c r="X11" s="523">
        <v>13</v>
      </c>
      <c r="Y11" s="683">
        <f t="shared" si="6"/>
        <v>92.857142857142861</v>
      </c>
      <c r="Z11" s="523">
        <v>7</v>
      </c>
      <c r="AA11" s="523">
        <v>4</v>
      </c>
      <c r="AB11" s="683">
        <f t="shared" si="7"/>
        <v>57.142857142857139</v>
      </c>
      <c r="AC11" s="523">
        <v>6</v>
      </c>
      <c r="AD11" s="523">
        <v>5</v>
      </c>
      <c r="AE11" s="683">
        <f t="shared" si="0"/>
        <v>83.333333333333343</v>
      </c>
    </row>
    <row r="12" spans="1:34" ht="18.95" customHeight="1">
      <c r="A12" s="520" t="s">
        <v>167</v>
      </c>
      <c r="B12" s="523">
        <v>52</v>
      </c>
      <c r="C12" s="523">
        <v>28</v>
      </c>
      <c r="D12" s="683">
        <f t="shared" si="1"/>
        <v>53.846153846153847</v>
      </c>
      <c r="E12" s="523">
        <v>153</v>
      </c>
      <c r="F12" s="523">
        <v>113</v>
      </c>
      <c r="G12" s="683">
        <f t="shared" si="3"/>
        <v>73.856209150326805</v>
      </c>
      <c r="H12" s="523">
        <v>312</v>
      </c>
      <c r="I12" s="523">
        <v>179</v>
      </c>
      <c r="J12" s="683">
        <f>I12/H12*100</f>
        <v>57.371794871794869</v>
      </c>
      <c r="K12" s="523">
        <v>264</v>
      </c>
      <c r="L12" s="523">
        <v>180</v>
      </c>
      <c r="M12" s="683">
        <f t="shared" si="4"/>
        <v>68.181818181818173</v>
      </c>
      <c r="N12" s="523">
        <v>305</v>
      </c>
      <c r="O12" s="523">
        <v>189</v>
      </c>
      <c r="P12" s="683">
        <f t="shared" si="2"/>
        <v>61.967213114754095</v>
      </c>
      <c r="Q12" s="523">
        <v>317</v>
      </c>
      <c r="R12" s="523">
        <v>205</v>
      </c>
      <c r="S12" s="683">
        <f t="shared" si="5"/>
        <v>64.66876971608832</v>
      </c>
      <c r="T12" s="523">
        <v>352</v>
      </c>
      <c r="U12" s="523">
        <v>234</v>
      </c>
      <c r="V12" s="683">
        <f>U12/T12*100</f>
        <v>66.477272727272734</v>
      </c>
      <c r="W12" s="523">
        <v>320</v>
      </c>
      <c r="X12" s="523">
        <v>199</v>
      </c>
      <c r="Y12" s="683">
        <f t="shared" si="6"/>
        <v>62.187499999999993</v>
      </c>
      <c r="Z12" s="523">
        <v>393</v>
      </c>
      <c r="AA12" s="523">
        <v>261</v>
      </c>
      <c r="AB12" s="683">
        <f t="shared" si="7"/>
        <v>66.412213740458014</v>
      </c>
      <c r="AC12" s="523">
        <v>274</v>
      </c>
      <c r="AD12" s="523">
        <v>215</v>
      </c>
      <c r="AE12" s="683">
        <f t="shared" si="0"/>
        <v>78.467153284671525</v>
      </c>
      <c r="AG12" s="694"/>
      <c r="AH12" s="694"/>
    </row>
    <row r="13" spans="1:34" ht="18.95" customHeight="1">
      <c r="A13" s="520" t="s">
        <v>166</v>
      </c>
      <c r="B13" s="523">
        <v>139</v>
      </c>
      <c r="C13" s="523">
        <v>28</v>
      </c>
      <c r="D13" s="683">
        <f t="shared" si="1"/>
        <v>20.14388489208633</v>
      </c>
      <c r="E13" s="523">
        <v>235</v>
      </c>
      <c r="F13" s="523">
        <v>46</v>
      </c>
      <c r="G13" s="683">
        <f t="shared" si="3"/>
        <v>19.574468085106382</v>
      </c>
      <c r="H13" s="523">
        <v>113</v>
      </c>
      <c r="I13" s="523">
        <v>39</v>
      </c>
      <c r="J13" s="683">
        <f>I13/H13*100</f>
        <v>34.513274336283182</v>
      </c>
      <c r="K13" s="523">
        <v>75</v>
      </c>
      <c r="L13" s="523">
        <v>38</v>
      </c>
      <c r="M13" s="683">
        <f t="shared" si="4"/>
        <v>50.666666666666671</v>
      </c>
      <c r="N13" s="523">
        <v>113</v>
      </c>
      <c r="O13" s="523">
        <v>69</v>
      </c>
      <c r="P13" s="683">
        <f t="shared" si="2"/>
        <v>61.06194690265486</v>
      </c>
      <c r="Q13" s="523">
        <v>135</v>
      </c>
      <c r="R13" s="523">
        <v>80</v>
      </c>
      <c r="S13" s="683">
        <f t="shared" si="5"/>
        <v>59.259259259259252</v>
      </c>
      <c r="T13" s="523">
        <v>98</v>
      </c>
      <c r="U13" s="523">
        <v>45</v>
      </c>
      <c r="V13" s="683">
        <f>U13/T13*100</f>
        <v>45.91836734693878</v>
      </c>
      <c r="W13" s="523">
        <v>146</v>
      </c>
      <c r="X13" s="523">
        <v>103</v>
      </c>
      <c r="Y13" s="683">
        <f t="shared" si="6"/>
        <v>70.547945205479451</v>
      </c>
      <c r="Z13" s="523">
        <v>265</v>
      </c>
      <c r="AA13" s="523">
        <v>152</v>
      </c>
      <c r="AB13" s="683">
        <f t="shared" si="7"/>
        <v>57.358490566037737</v>
      </c>
      <c r="AC13" s="523">
        <v>251</v>
      </c>
      <c r="AD13" s="523">
        <v>191</v>
      </c>
      <c r="AE13" s="683">
        <f t="shared" si="0"/>
        <v>76.095617529880471</v>
      </c>
      <c r="AG13" s="694"/>
      <c r="AH13" s="694"/>
    </row>
    <row r="14" spans="1:34" ht="18.95" customHeight="1">
      <c r="A14" s="520" t="s">
        <v>165</v>
      </c>
      <c r="B14" s="523">
        <v>277</v>
      </c>
      <c r="C14" s="523">
        <v>228</v>
      </c>
      <c r="D14" s="683">
        <f t="shared" si="1"/>
        <v>82.310469314079427</v>
      </c>
      <c r="E14" s="523">
        <v>321</v>
      </c>
      <c r="F14" s="523">
        <v>255</v>
      </c>
      <c r="G14" s="683">
        <f t="shared" si="3"/>
        <v>79.43925233644859</v>
      </c>
      <c r="H14" s="523">
        <v>320</v>
      </c>
      <c r="I14" s="523">
        <v>227</v>
      </c>
      <c r="J14" s="683">
        <f>I14/H14*100</f>
        <v>70.9375</v>
      </c>
      <c r="K14" s="523">
        <v>288</v>
      </c>
      <c r="L14" s="523">
        <v>240</v>
      </c>
      <c r="M14" s="683">
        <f t="shared" si="4"/>
        <v>83.333333333333343</v>
      </c>
      <c r="N14" s="523">
        <v>176</v>
      </c>
      <c r="O14" s="523">
        <v>135</v>
      </c>
      <c r="P14" s="683">
        <f t="shared" si="2"/>
        <v>76.704545454545453</v>
      </c>
      <c r="Q14" s="523">
        <v>159</v>
      </c>
      <c r="R14" s="523">
        <v>127</v>
      </c>
      <c r="S14" s="683">
        <f t="shared" si="5"/>
        <v>79.874213836477992</v>
      </c>
      <c r="T14" s="523">
        <v>124</v>
      </c>
      <c r="U14" s="523">
        <v>87</v>
      </c>
      <c r="V14" s="683">
        <f>U14/T14*100</f>
        <v>70.161290322580655</v>
      </c>
      <c r="W14" s="523">
        <v>65</v>
      </c>
      <c r="X14" s="523">
        <v>49</v>
      </c>
      <c r="Y14" s="683">
        <f t="shared" si="6"/>
        <v>75.384615384615387</v>
      </c>
      <c r="Z14" s="523">
        <v>110</v>
      </c>
      <c r="AA14" s="523">
        <v>87</v>
      </c>
      <c r="AB14" s="683">
        <f t="shared" si="7"/>
        <v>79.090909090909093</v>
      </c>
      <c r="AC14" s="523">
        <v>79</v>
      </c>
      <c r="AD14" s="523">
        <v>57</v>
      </c>
      <c r="AE14" s="683">
        <f t="shared" si="0"/>
        <v>72.151898734177209</v>
      </c>
      <c r="AG14" s="694"/>
      <c r="AH14" s="694"/>
    </row>
    <row r="15" spans="1:34" ht="18.95" customHeight="1">
      <c r="A15" s="520" t="s">
        <v>139</v>
      </c>
      <c r="B15" s="523">
        <v>82</v>
      </c>
      <c r="C15" s="523">
        <v>27</v>
      </c>
      <c r="D15" s="683">
        <f t="shared" si="1"/>
        <v>32.926829268292686</v>
      </c>
      <c r="E15" s="523">
        <v>14</v>
      </c>
      <c r="F15" s="523">
        <v>2</v>
      </c>
      <c r="G15" s="683">
        <f t="shared" si="3"/>
        <v>14.285714285714285</v>
      </c>
      <c r="H15" s="523">
        <v>0</v>
      </c>
      <c r="I15" s="523">
        <v>0</v>
      </c>
      <c r="J15" s="523">
        <v>0</v>
      </c>
      <c r="K15" s="523">
        <v>1370</v>
      </c>
      <c r="L15" s="523">
        <v>489</v>
      </c>
      <c r="M15" s="683">
        <f t="shared" si="4"/>
        <v>35.693430656934304</v>
      </c>
      <c r="N15" s="523">
        <v>88</v>
      </c>
      <c r="O15" s="523">
        <v>39</v>
      </c>
      <c r="P15" s="683">
        <f t="shared" si="2"/>
        <v>44.31818181818182</v>
      </c>
      <c r="Q15" s="523">
        <v>7</v>
      </c>
      <c r="R15" s="523">
        <v>3</v>
      </c>
      <c r="S15" s="683">
        <f t="shared" si="5"/>
        <v>42.857142857142854</v>
      </c>
      <c r="T15" s="523">
        <v>0</v>
      </c>
      <c r="U15" s="523">
        <v>0</v>
      </c>
      <c r="V15" s="523">
        <v>0</v>
      </c>
      <c r="W15" s="524">
        <v>758</v>
      </c>
      <c r="X15" s="524">
        <v>337</v>
      </c>
      <c r="Y15" s="683">
        <f t="shared" si="6"/>
        <v>44.459102902374667</v>
      </c>
      <c r="Z15" s="523">
        <v>111</v>
      </c>
      <c r="AA15" s="523">
        <v>77</v>
      </c>
      <c r="AB15" s="683">
        <f t="shared" si="7"/>
        <v>69.369369369369366</v>
      </c>
      <c r="AC15" s="523">
        <v>50</v>
      </c>
      <c r="AD15" s="523">
        <v>34</v>
      </c>
      <c r="AE15" s="683">
        <f t="shared" si="0"/>
        <v>68</v>
      </c>
      <c r="AG15" s="694"/>
      <c r="AH15" s="694"/>
    </row>
    <row r="16" spans="1:34" ht="18.95" customHeight="1">
      <c r="A16" s="613" t="s">
        <v>882</v>
      </c>
      <c r="B16" s="523">
        <v>119</v>
      </c>
      <c r="C16" s="523">
        <v>66</v>
      </c>
      <c r="D16" s="683">
        <f t="shared" si="1"/>
        <v>55.462184873949582</v>
      </c>
      <c r="E16" s="523">
        <v>122</v>
      </c>
      <c r="F16" s="523">
        <v>70</v>
      </c>
      <c r="G16" s="683">
        <f t="shared" si="3"/>
        <v>57.377049180327866</v>
      </c>
      <c r="H16" s="523">
        <v>107</v>
      </c>
      <c r="I16" s="523">
        <v>57</v>
      </c>
      <c r="J16" s="683">
        <f t="shared" ref="J16:J28" si="8">I16/H16*100</f>
        <v>53.271028037383175</v>
      </c>
      <c r="K16" s="523">
        <v>170</v>
      </c>
      <c r="L16" s="523">
        <v>64</v>
      </c>
      <c r="M16" s="683">
        <f t="shared" si="4"/>
        <v>37.647058823529413</v>
      </c>
      <c r="N16" s="523">
        <v>176</v>
      </c>
      <c r="O16" s="523">
        <v>70</v>
      </c>
      <c r="P16" s="683">
        <f t="shared" si="2"/>
        <v>39.772727272727273</v>
      </c>
      <c r="Q16" s="523">
        <v>134</v>
      </c>
      <c r="R16" s="523">
        <v>46</v>
      </c>
      <c r="S16" s="683">
        <f t="shared" si="5"/>
        <v>34.328358208955223</v>
      </c>
      <c r="T16" s="523">
        <v>158</v>
      </c>
      <c r="U16" s="523">
        <v>79</v>
      </c>
      <c r="V16" s="683">
        <f t="shared" ref="V16:V64" si="9">U16/T16*100</f>
        <v>50</v>
      </c>
      <c r="W16" s="523">
        <v>319</v>
      </c>
      <c r="X16" s="523">
        <v>194</v>
      </c>
      <c r="Y16" s="683">
        <f t="shared" si="6"/>
        <v>60.81504702194357</v>
      </c>
      <c r="Z16" s="523">
        <v>465</v>
      </c>
      <c r="AA16" s="523">
        <v>310</v>
      </c>
      <c r="AB16" s="683">
        <f t="shared" si="7"/>
        <v>66.666666666666657</v>
      </c>
      <c r="AC16" s="523">
        <v>309</v>
      </c>
      <c r="AD16" s="523">
        <v>210</v>
      </c>
      <c r="AE16" s="683">
        <f t="shared" si="0"/>
        <v>67.961165048543691</v>
      </c>
      <c r="AG16" s="694"/>
      <c r="AH16" s="694"/>
    </row>
    <row r="17" spans="1:34" ht="18.95" customHeight="1">
      <c r="A17" s="520" t="s">
        <v>140</v>
      </c>
      <c r="B17" s="523">
        <v>1748</v>
      </c>
      <c r="C17" s="523">
        <v>494</v>
      </c>
      <c r="D17" s="683">
        <f t="shared" si="1"/>
        <v>28.260869565217391</v>
      </c>
      <c r="E17" s="523">
        <v>3093</v>
      </c>
      <c r="F17" s="523">
        <v>1525</v>
      </c>
      <c r="G17" s="683">
        <f t="shared" si="3"/>
        <v>49.304881991593923</v>
      </c>
      <c r="H17" s="523">
        <v>1290</v>
      </c>
      <c r="I17" s="523">
        <v>716</v>
      </c>
      <c r="J17" s="683">
        <f t="shared" si="8"/>
        <v>55.503875968992247</v>
      </c>
      <c r="K17" s="523">
        <v>111</v>
      </c>
      <c r="L17" s="523">
        <v>96</v>
      </c>
      <c r="M17" s="683">
        <f t="shared" si="4"/>
        <v>86.486486486486484</v>
      </c>
      <c r="N17" s="523">
        <v>1886</v>
      </c>
      <c r="O17" s="523">
        <v>631</v>
      </c>
      <c r="P17" s="683">
        <f t="shared" si="2"/>
        <v>33.457051961823964</v>
      </c>
      <c r="Q17" s="523">
        <v>3309</v>
      </c>
      <c r="R17" s="523">
        <v>1828</v>
      </c>
      <c r="S17" s="683">
        <f t="shared" si="5"/>
        <v>55.243275914173459</v>
      </c>
      <c r="T17" s="523">
        <v>914</v>
      </c>
      <c r="U17" s="523">
        <v>759</v>
      </c>
      <c r="V17" s="683">
        <f t="shared" si="9"/>
        <v>83.041575492341352</v>
      </c>
      <c r="W17" s="523">
        <v>92</v>
      </c>
      <c r="X17" s="523">
        <v>69</v>
      </c>
      <c r="Y17" s="683">
        <f t="shared" si="6"/>
        <v>75</v>
      </c>
      <c r="Z17" s="523">
        <v>2518</v>
      </c>
      <c r="AA17" s="523">
        <v>975</v>
      </c>
      <c r="AB17" s="683">
        <f t="shared" si="7"/>
        <v>38.721207307386813</v>
      </c>
      <c r="AC17" s="523">
        <v>3307</v>
      </c>
      <c r="AD17" s="523">
        <v>2242</v>
      </c>
      <c r="AE17" s="683">
        <f t="shared" si="0"/>
        <v>67.7955851224675</v>
      </c>
      <c r="AG17" s="694"/>
      <c r="AH17" s="694"/>
    </row>
    <row r="18" spans="1:34" ht="18.95" customHeight="1">
      <c r="A18" s="520" t="s">
        <v>306</v>
      </c>
      <c r="B18" s="523">
        <v>12</v>
      </c>
      <c r="C18" s="523">
        <v>7</v>
      </c>
      <c r="D18" s="683">
        <f t="shared" si="1"/>
        <v>58.333333333333336</v>
      </c>
      <c r="E18" s="523">
        <v>3</v>
      </c>
      <c r="F18" s="523">
        <v>0</v>
      </c>
      <c r="G18" s="523">
        <v>0</v>
      </c>
      <c r="H18" s="523">
        <v>9</v>
      </c>
      <c r="I18" s="523">
        <v>3</v>
      </c>
      <c r="J18" s="683">
        <f t="shared" si="8"/>
        <v>33.333333333333329</v>
      </c>
      <c r="K18" s="523">
        <v>20</v>
      </c>
      <c r="L18" s="523">
        <v>8</v>
      </c>
      <c r="M18" s="683">
        <f t="shared" si="4"/>
        <v>40</v>
      </c>
      <c r="N18" s="523">
        <v>5</v>
      </c>
      <c r="O18" s="523">
        <v>2</v>
      </c>
      <c r="P18" s="683">
        <f t="shared" si="2"/>
        <v>40</v>
      </c>
      <c r="Q18" s="523">
        <v>21</v>
      </c>
      <c r="R18" s="523">
        <v>5</v>
      </c>
      <c r="S18" s="683">
        <f t="shared" si="5"/>
        <v>23.809523809523807</v>
      </c>
      <c r="T18" s="523">
        <v>18</v>
      </c>
      <c r="U18" s="523">
        <v>5</v>
      </c>
      <c r="V18" s="683">
        <f t="shared" si="9"/>
        <v>27.777777777777779</v>
      </c>
      <c r="W18" s="523">
        <v>20</v>
      </c>
      <c r="X18" s="523">
        <v>4</v>
      </c>
      <c r="Y18" s="683">
        <f t="shared" si="6"/>
        <v>20</v>
      </c>
      <c r="Z18" s="523">
        <v>15</v>
      </c>
      <c r="AA18" s="523">
        <v>8</v>
      </c>
      <c r="AB18" s="683">
        <f t="shared" si="7"/>
        <v>53.333333333333336</v>
      </c>
      <c r="AC18" s="523">
        <v>3</v>
      </c>
      <c r="AD18" s="523">
        <v>2</v>
      </c>
      <c r="AE18" s="683">
        <f t="shared" si="0"/>
        <v>66.666666666666657</v>
      </c>
      <c r="AG18" s="694"/>
      <c r="AH18" s="694"/>
    </row>
    <row r="19" spans="1:34" ht="18.95" customHeight="1">
      <c r="A19" s="520" t="s">
        <v>43</v>
      </c>
      <c r="B19" s="523">
        <v>4368</v>
      </c>
      <c r="C19" s="523">
        <v>2658</v>
      </c>
      <c r="D19" s="683">
        <f t="shared" si="1"/>
        <v>60.851648351648343</v>
      </c>
      <c r="E19" s="523">
        <v>5153</v>
      </c>
      <c r="F19" s="523">
        <v>3314</v>
      </c>
      <c r="G19" s="683">
        <f t="shared" ref="G19:G28" si="10">F19/E19*100</f>
        <v>64.312051232291864</v>
      </c>
      <c r="H19" s="523">
        <v>4972</v>
      </c>
      <c r="I19" s="523">
        <v>3353</v>
      </c>
      <c r="J19" s="683">
        <f t="shared" si="8"/>
        <v>67.437650844730484</v>
      </c>
      <c r="K19" s="523">
        <v>4913</v>
      </c>
      <c r="L19" s="523">
        <v>3509</v>
      </c>
      <c r="M19" s="683">
        <f t="shared" si="4"/>
        <v>71.422755953592514</v>
      </c>
      <c r="N19" s="523">
        <v>5345</v>
      </c>
      <c r="O19" s="523">
        <v>3774</v>
      </c>
      <c r="P19" s="683">
        <f t="shared" si="2"/>
        <v>70.608044901777362</v>
      </c>
      <c r="Q19" s="523">
        <v>4896</v>
      </c>
      <c r="R19" s="523">
        <v>3445</v>
      </c>
      <c r="S19" s="683">
        <f t="shared" si="5"/>
        <v>70.363562091503269</v>
      </c>
      <c r="T19" s="523">
        <v>5137</v>
      </c>
      <c r="U19" s="523">
        <v>3511</v>
      </c>
      <c r="V19" s="683">
        <f t="shared" si="9"/>
        <v>68.347284407241588</v>
      </c>
      <c r="W19" s="523">
        <v>4408</v>
      </c>
      <c r="X19" s="523">
        <v>2845</v>
      </c>
      <c r="Y19" s="683">
        <f t="shared" si="6"/>
        <v>64.541742286751358</v>
      </c>
      <c r="Z19" s="523">
        <v>5495</v>
      </c>
      <c r="AA19" s="523">
        <v>3744</v>
      </c>
      <c r="AB19" s="683">
        <f t="shared" si="7"/>
        <v>68.134667879890813</v>
      </c>
      <c r="AC19" s="523">
        <v>4906</v>
      </c>
      <c r="AD19" s="523">
        <v>3255</v>
      </c>
      <c r="AE19" s="683">
        <f t="shared" si="0"/>
        <v>66.347329800244609</v>
      </c>
      <c r="AG19" s="694"/>
      <c r="AH19" s="694"/>
    </row>
    <row r="20" spans="1:34" ht="18.95" customHeight="1">
      <c r="A20" s="520" t="s">
        <v>131</v>
      </c>
      <c r="B20" s="523">
        <v>270</v>
      </c>
      <c r="C20" s="523">
        <v>86</v>
      </c>
      <c r="D20" s="683">
        <f t="shared" si="1"/>
        <v>31.851851851851855</v>
      </c>
      <c r="E20" s="523">
        <v>272</v>
      </c>
      <c r="F20" s="523">
        <v>83</v>
      </c>
      <c r="G20" s="683">
        <f t="shared" si="10"/>
        <v>30.514705882352942</v>
      </c>
      <c r="H20" s="523">
        <v>272</v>
      </c>
      <c r="I20" s="523">
        <v>82</v>
      </c>
      <c r="J20" s="683">
        <f t="shared" si="8"/>
        <v>30.147058823529409</v>
      </c>
      <c r="K20" s="523">
        <v>310</v>
      </c>
      <c r="L20" s="523">
        <v>85</v>
      </c>
      <c r="M20" s="683">
        <f t="shared" si="4"/>
        <v>27.419354838709676</v>
      </c>
      <c r="N20" s="523">
        <v>342</v>
      </c>
      <c r="O20" s="523">
        <v>119</v>
      </c>
      <c r="P20" s="683">
        <f t="shared" si="2"/>
        <v>34.795321637426902</v>
      </c>
      <c r="Q20" s="523">
        <v>485</v>
      </c>
      <c r="R20" s="523">
        <v>159</v>
      </c>
      <c r="S20" s="683">
        <f t="shared" si="5"/>
        <v>32.783505154639172</v>
      </c>
      <c r="T20" s="523">
        <v>426</v>
      </c>
      <c r="U20" s="523">
        <v>198</v>
      </c>
      <c r="V20" s="683">
        <f t="shared" si="9"/>
        <v>46.478873239436616</v>
      </c>
      <c r="W20" s="523">
        <v>371</v>
      </c>
      <c r="X20" s="523">
        <v>186</v>
      </c>
      <c r="Y20" s="683">
        <f t="shared" si="6"/>
        <v>50.134770889487868</v>
      </c>
      <c r="Z20" s="523">
        <v>463</v>
      </c>
      <c r="AA20" s="523">
        <v>270</v>
      </c>
      <c r="AB20" s="683">
        <f t="shared" si="7"/>
        <v>58.31533477321814</v>
      </c>
      <c r="AC20" s="523">
        <v>563</v>
      </c>
      <c r="AD20" s="523">
        <v>354</v>
      </c>
      <c r="AE20" s="683">
        <f t="shared" si="0"/>
        <v>62.877442273534633</v>
      </c>
      <c r="AG20" s="694"/>
      <c r="AH20" s="694"/>
    </row>
    <row r="21" spans="1:34" ht="18.95" customHeight="1">
      <c r="A21" s="520" t="s">
        <v>144</v>
      </c>
      <c r="B21" s="523">
        <v>650</v>
      </c>
      <c r="C21" s="523">
        <v>502</v>
      </c>
      <c r="D21" s="683">
        <f t="shared" si="1"/>
        <v>77.230769230769241</v>
      </c>
      <c r="E21" s="523">
        <v>674</v>
      </c>
      <c r="F21" s="523">
        <v>496</v>
      </c>
      <c r="G21" s="683">
        <f t="shared" si="10"/>
        <v>73.590504451038569</v>
      </c>
      <c r="H21" s="523">
        <v>750</v>
      </c>
      <c r="I21" s="523">
        <v>564</v>
      </c>
      <c r="J21" s="683">
        <f t="shared" si="8"/>
        <v>75.2</v>
      </c>
      <c r="K21" s="523">
        <v>1006</v>
      </c>
      <c r="L21" s="523">
        <v>759</v>
      </c>
      <c r="M21" s="683">
        <f t="shared" si="4"/>
        <v>75.44731610337972</v>
      </c>
      <c r="N21" s="523">
        <v>1121</v>
      </c>
      <c r="O21" s="523">
        <v>807</v>
      </c>
      <c r="P21" s="683">
        <f t="shared" si="2"/>
        <v>71.989295272078508</v>
      </c>
      <c r="Q21" s="523">
        <v>1160</v>
      </c>
      <c r="R21" s="523">
        <v>844</v>
      </c>
      <c r="S21" s="683">
        <f t="shared" si="5"/>
        <v>72.758620689655174</v>
      </c>
      <c r="T21" s="523">
        <v>1420</v>
      </c>
      <c r="U21" s="523">
        <v>1060</v>
      </c>
      <c r="V21" s="683">
        <f t="shared" si="9"/>
        <v>74.647887323943664</v>
      </c>
      <c r="W21" s="523">
        <v>1660</v>
      </c>
      <c r="X21" s="523">
        <v>1100</v>
      </c>
      <c r="Y21" s="683">
        <f t="shared" si="6"/>
        <v>66.265060240963862</v>
      </c>
      <c r="Z21" s="523">
        <v>2431</v>
      </c>
      <c r="AA21" s="523">
        <v>1469</v>
      </c>
      <c r="AB21" s="683">
        <f t="shared" si="7"/>
        <v>60.427807486631011</v>
      </c>
      <c r="AC21" s="523">
        <v>2844</v>
      </c>
      <c r="AD21" s="523">
        <v>1772</v>
      </c>
      <c r="AE21" s="683">
        <f t="shared" si="0"/>
        <v>62.306610407876228</v>
      </c>
      <c r="AG21" s="694"/>
      <c r="AH21" s="694"/>
    </row>
    <row r="22" spans="1:34" ht="18.95" customHeight="1">
      <c r="A22" s="613" t="s">
        <v>883</v>
      </c>
      <c r="B22" s="523">
        <v>0</v>
      </c>
      <c r="C22" s="523">
        <v>0</v>
      </c>
      <c r="D22" s="523">
        <v>0</v>
      </c>
      <c r="E22" s="523">
        <v>0</v>
      </c>
      <c r="F22" s="523">
        <v>0</v>
      </c>
      <c r="G22" s="523">
        <v>0</v>
      </c>
      <c r="H22" s="523">
        <v>0</v>
      </c>
      <c r="I22" s="523">
        <v>0</v>
      </c>
      <c r="J22" s="523">
        <v>0</v>
      </c>
      <c r="K22" s="523">
        <v>0</v>
      </c>
      <c r="L22" s="523">
        <v>0</v>
      </c>
      <c r="M22" s="523">
        <v>0</v>
      </c>
      <c r="N22" s="523">
        <v>0</v>
      </c>
      <c r="O22" s="523">
        <v>0</v>
      </c>
      <c r="P22" s="523">
        <v>0</v>
      </c>
      <c r="Q22" s="523">
        <v>0</v>
      </c>
      <c r="R22" s="523">
        <v>0</v>
      </c>
      <c r="S22" s="523">
        <v>0</v>
      </c>
      <c r="T22" s="523">
        <v>0</v>
      </c>
      <c r="U22" s="523">
        <v>0</v>
      </c>
      <c r="V22" s="523">
        <v>0</v>
      </c>
      <c r="W22" s="523">
        <v>0</v>
      </c>
      <c r="X22" s="523">
        <v>0</v>
      </c>
      <c r="Y22" s="523">
        <v>0</v>
      </c>
      <c r="Z22" s="523">
        <v>410</v>
      </c>
      <c r="AA22" s="523">
        <v>240</v>
      </c>
      <c r="AB22" s="683">
        <v>58.54</v>
      </c>
      <c r="AC22" s="523">
        <v>1474</v>
      </c>
      <c r="AD22" s="523">
        <v>880</v>
      </c>
      <c r="AE22" s="683">
        <v>59.7</v>
      </c>
      <c r="AG22" s="694"/>
      <c r="AH22" s="694"/>
    </row>
    <row r="23" spans="1:34" ht="18.95" customHeight="1">
      <c r="A23" s="520" t="s">
        <v>45</v>
      </c>
      <c r="B23" s="523">
        <v>933</v>
      </c>
      <c r="C23" s="523">
        <v>444</v>
      </c>
      <c r="D23" s="683">
        <f t="shared" si="1"/>
        <v>47.588424437299039</v>
      </c>
      <c r="E23" s="523">
        <v>769</v>
      </c>
      <c r="F23" s="523">
        <v>416</v>
      </c>
      <c r="G23" s="683">
        <f t="shared" si="10"/>
        <v>54.096228868660603</v>
      </c>
      <c r="H23" s="523">
        <v>932</v>
      </c>
      <c r="I23" s="523">
        <v>321</v>
      </c>
      <c r="J23" s="683">
        <f t="shared" si="8"/>
        <v>34.442060085836914</v>
      </c>
      <c r="K23" s="523">
        <v>553</v>
      </c>
      <c r="L23" s="523">
        <v>327</v>
      </c>
      <c r="M23" s="683">
        <f t="shared" si="4"/>
        <v>59.132007233273058</v>
      </c>
      <c r="N23" s="523">
        <v>581</v>
      </c>
      <c r="O23" s="523">
        <v>303</v>
      </c>
      <c r="P23" s="683">
        <f t="shared" si="2"/>
        <v>52.151462994836486</v>
      </c>
      <c r="Q23" s="523">
        <v>570</v>
      </c>
      <c r="R23" s="523">
        <v>296</v>
      </c>
      <c r="S23" s="683">
        <f t="shared" si="5"/>
        <v>51.929824561403507</v>
      </c>
      <c r="T23" s="523">
        <v>643</v>
      </c>
      <c r="U23" s="523">
        <v>239</v>
      </c>
      <c r="V23" s="683">
        <f t="shared" si="9"/>
        <v>37.169517884914463</v>
      </c>
      <c r="W23" s="523">
        <v>523</v>
      </c>
      <c r="X23" s="523">
        <v>302</v>
      </c>
      <c r="Y23" s="683">
        <f t="shared" si="6"/>
        <v>57.743785850860419</v>
      </c>
      <c r="Z23" s="523">
        <v>407</v>
      </c>
      <c r="AA23" s="523">
        <v>231</v>
      </c>
      <c r="AB23" s="683">
        <f t="shared" si="7"/>
        <v>56.756756756756758</v>
      </c>
      <c r="AC23" s="523">
        <v>549</v>
      </c>
      <c r="AD23" s="523">
        <v>307</v>
      </c>
      <c r="AE23" s="683">
        <f t="shared" si="0"/>
        <v>55.919854280510016</v>
      </c>
      <c r="AG23" s="694"/>
      <c r="AH23" s="694"/>
    </row>
    <row r="24" spans="1:34" ht="18.95" customHeight="1">
      <c r="A24" s="520" t="s">
        <v>145</v>
      </c>
      <c r="B24" s="523">
        <v>182</v>
      </c>
      <c r="C24" s="523">
        <v>37</v>
      </c>
      <c r="D24" s="683">
        <f t="shared" si="1"/>
        <v>20.329670329670328</v>
      </c>
      <c r="E24" s="523">
        <v>241</v>
      </c>
      <c r="F24" s="523">
        <v>53</v>
      </c>
      <c r="G24" s="683">
        <f t="shared" si="10"/>
        <v>21.991701244813278</v>
      </c>
      <c r="H24" s="523">
        <v>205</v>
      </c>
      <c r="I24" s="523">
        <v>96</v>
      </c>
      <c r="J24" s="683">
        <f t="shared" si="8"/>
        <v>46.829268292682933</v>
      </c>
      <c r="K24" s="523">
        <v>91</v>
      </c>
      <c r="L24" s="523">
        <v>37</v>
      </c>
      <c r="M24" s="683">
        <f t="shared" si="4"/>
        <v>40.659340659340657</v>
      </c>
      <c r="N24" s="523">
        <v>90</v>
      </c>
      <c r="O24" s="523">
        <v>33</v>
      </c>
      <c r="P24" s="683">
        <f t="shared" si="2"/>
        <v>36.666666666666664</v>
      </c>
      <c r="Q24" s="523">
        <v>96</v>
      </c>
      <c r="R24" s="523">
        <v>46</v>
      </c>
      <c r="S24" s="683">
        <f t="shared" si="5"/>
        <v>47.916666666666671</v>
      </c>
      <c r="T24" s="523">
        <v>66</v>
      </c>
      <c r="U24" s="523">
        <v>29</v>
      </c>
      <c r="V24" s="683">
        <f t="shared" si="9"/>
        <v>43.939393939393938</v>
      </c>
      <c r="W24" s="523">
        <v>76</v>
      </c>
      <c r="X24" s="523">
        <v>51</v>
      </c>
      <c r="Y24" s="683">
        <f t="shared" si="6"/>
        <v>67.10526315789474</v>
      </c>
      <c r="Z24" s="523">
        <v>78</v>
      </c>
      <c r="AA24" s="523">
        <v>27</v>
      </c>
      <c r="AB24" s="683">
        <f t="shared" si="7"/>
        <v>34.615384615384613</v>
      </c>
      <c r="AC24" s="523">
        <v>100</v>
      </c>
      <c r="AD24" s="523">
        <v>54</v>
      </c>
      <c r="AE24" s="683">
        <f t="shared" si="0"/>
        <v>54</v>
      </c>
      <c r="AG24" s="694"/>
      <c r="AH24" s="694"/>
    </row>
    <row r="25" spans="1:34" ht="18.95" customHeight="1">
      <c r="A25" s="520" t="s">
        <v>138</v>
      </c>
      <c r="B25" s="523">
        <v>1540</v>
      </c>
      <c r="C25" s="523">
        <v>693</v>
      </c>
      <c r="D25" s="683">
        <f t="shared" si="1"/>
        <v>45</v>
      </c>
      <c r="E25" s="523">
        <v>1643</v>
      </c>
      <c r="F25" s="523">
        <v>879</v>
      </c>
      <c r="G25" s="683">
        <f t="shared" si="10"/>
        <v>53.499695678636641</v>
      </c>
      <c r="H25" s="523">
        <v>1466</v>
      </c>
      <c r="I25" s="523">
        <v>850</v>
      </c>
      <c r="J25" s="683">
        <f t="shared" si="8"/>
        <v>57.980900409276948</v>
      </c>
      <c r="K25" s="523">
        <v>1167</v>
      </c>
      <c r="L25" s="523">
        <v>614</v>
      </c>
      <c r="M25" s="683">
        <f t="shared" si="4"/>
        <v>52.613538988860334</v>
      </c>
      <c r="N25" s="523">
        <v>918</v>
      </c>
      <c r="O25" s="523">
        <v>516</v>
      </c>
      <c r="P25" s="683">
        <f t="shared" si="2"/>
        <v>56.209150326797385</v>
      </c>
      <c r="Q25" s="523">
        <v>456</v>
      </c>
      <c r="R25" s="523">
        <v>248</v>
      </c>
      <c r="S25" s="683">
        <f t="shared" si="5"/>
        <v>54.385964912280706</v>
      </c>
      <c r="T25" s="523">
        <v>381</v>
      </c>
      <c r="U25" s="523">
        <v>210</v>
      </c>
      <c r="V25" s="683">
        <f t="shared" si="9"/>
        <v>55.118110236220474</v>
      </c>
      <c r="W25" s="523">
        <v>443</v>
      </c>
      <c r="X25" s="523">
        <v>228</v>
      </c>
      <c r="Y25" s="683">
        <f t="shared" si="6"/>
        <v>51.467268623024829</v>
      </c>
      <c r="Z25" s="523">
        <v>504</v>
      </c>
      <c r="AA25" s="523">
        <v>299</v>
      </c>
      <c r="AB25" s="683">
        <f t="shared" si="7"/>
        <v>59.325396825396822</v>
      </c>
      <c r="AC25" s="523">
        <v>538</v>
      </c>
      <c r="AD25" s="523">
        <v>287</v>
      </c>
      <c r="AE25" s="683">
        <f t="shared" si="0"/>
        <v>53.3457249070632</v>
      </c>
      <c r="AG25" s="694"/>
      <c r="AH25" s="694"/>
    </row>
    <row r="26" spans="1:34" ht="18.95" customHeight="1">
      <c r="A26" s="520" t="s">
        <v>168</v>
      </c>
      <c r="B26" s="523">
        <v>50</v>
      </c>
      <c r="C26" s="523">
        <v>30</v>
      </c>
      <c r="D26" s="683">
        <f t="shared" si="1"/>
        <v>60</v>
      </c>
      <c r="E26" s="523">
        <v>59</v>
      </c>
      <c r="F26" s="523">
        <v>36</v>
      </c>
      <c r="G26" s="683">
        <f t="shared" si="10"/>
        <v>61.016949152542374</v>
      </c>
      <c r="H26" s="523">
        <v>39</v>
      </c>
      <c r="I26" s="523">
        <v>25</v>
      </c>
      <c r="J26" s="683">
        <f t="shared" si="8"/>
        <v>64.102564102564102</v>
      </c>
      <c r="K26" s="523">
        <v>43</v>
      </c>
      <c r="L26" s="523">
        <v>35</v>
      </c>
      <c r="M26" s="683">
        <f t="shared" si="4"/>
        <v>81.395348837209298</v>
      </c>
      <c r="N26" s="523">
        <v>41</v>
      </c>
      <c r="O26" s="523">
        <v>26</v>
      </c>
      <c r="P26" s="683">
        <f t="shared" si="2"/>
        <v>63.414634146341463</v>
      </c>
      <c r="Q26" s="523">
        <v>50</v>
      </c>
      <c r="R26" s="523">
        <v>27</v>
      </c>
      <c r="S26" s="683">
        <f t="shared" si="5"/>
        <v>54</v>
      </c>
      <c r="T26" s="523">
        <v>41</v>
      </c>
      <c r="U26" s="523">
        <v>25</v>
      </c>
      <c r="V26" s="683">
        <f t="shared" si="9"/>
        <v>60.975609756097562</v>
      </c>
      <c r="W26" s="523">
        <v>34</v>
      </c>
      <c r="X26" s="523">
        <v>20</v>
      </c>
      <c r="Y26" s="683">
        <f t="shared" si="6"/>
        <v>58.82352941176471</v>
      </c>
      <c r="Z26" s="523">
        <v>50</v>
      </c>
      <c r="AA26" s="523">
        <v>21</v>
      </c>
      <c r="AB26" s="683">
        <f t="shared" si="7"/>
        <v>42</v>
      </c>
      <c r="AC26" s="523">
        <v>62</v>
      </c>
      <c r="AD26" s="523">
        <v>33</v>
      </c>
      <c r="AE26" s="683">
        <f t="shared" si="0"/>
        <v>53.225806451612897</v>
      </c>
      <c r="AG26" s="694"/>
      <c r="AH26" s="694"/>
    </row>
    <row r="27" spans="1:34" ht="18.95" customHeight="1">
      <c r="A27" s="520" t="s">
        <v>137</v>
      </c>
      <c r="B27" s="523">
        <v>2156</v>
      </c>
      <c r="C27" s="523">
        <v>378</v>
      </c>
      <c r="D27" s="683">
        <f t="shared" si="1"/>
        <v>17.532467532467532</v>
      </c>
      <c r="E27" s="523">
        <v>2233</v>
      </c>
      <c r="F27" s="523">
        <v>330</v>
      </c>
      <c r="G27" s="683">
        <f t="shared" si="10"/>
        <v>14.77832512315271</v>
      </c>
      <c r="H27" s="523">
        <v>2387</v>
      </c>
      <c r="I27" s="523">
        <v>501</v>
      </c>
      <c r="J27" s="683">
        <f t="shared" si="8"/>
        <v>20.988688730624215</v>
      </c>
      <c r="K27" s="523">
        <v>2821</v>
      </c>
      <c r="L27" s="523">
        <v>633</v>
      </c>
      <c r="M27" s="683">
        <f t="shared" si="4"/>
        <v>22.438851471109537</v>
      </c>
      <c r="N27" s="523">
        <v>2523</v>
      </c>
      <c r="O27" s="523">
        <v>712</v>
      </c>
      <c r="P27" s="683">
        <f t="shared" si="2"/>
        <v>28.220372572334522</v>
      </c>
      <c r="Q27" s="523">
        <v>2116</v>
      </c>
      <c r="R27" s="523">
        <v>530</v>
      </c>
      <c r="S27" s="683">
        <f t="shared" si="5"/>
        <v>25.047258979206049</v>
      </c>
      <c r="T27" s="523">
        <v>3166</v>
      </c>
      <c r="U27" s="523">
        <v>774</v>
      </c>
      <c r="V27" s="683">
        <f t="shared" si="9"/>
        <v>24.447252053063803</v>
      </c>
      <c r="W27" s="523">
        <v>3634</v>
      </c>
      <c r="X27" s="523">
        <v>1724</v>
      </c>
      <c r="Y27" s="683">
        <f t="shared" si="6"/>
        <v>47.440836543753441</v>
      </c>
      <c r="Z27" s="523">
        <v>4215</v>
      </c>
      <c r="AA27" s="523">
        <v>2597</v>
      </c>
      <c r="AB27" s="683">
        <f t="shared" si="7"/>
        <v>61.613285883748517</v>
      </c>
      <c r="AC27" s="523">
        <v>2248</v>
      </c>
      <c r="AD27" s="523">
        <v>1168</v>
      </c>
      <c r="AE27" s="683">
        <f t="shared" si="0"/>
        <v>51.957295373665481</v>
      </c>
      <c r="AG27" s="694"/>
      <c r="AH27" s="694"/>
    </row>
    <row r="28" spans="1:34" ht="18.95" customHeight="1">
      <c r="A28" s="520" t="s">
        <v>616</v>
      </c>
      <c r="B28" s="523">
        <v>24</v>
      </c>
      <c r="C28" s="523">
        <v>10</v>
      </c>
      <c r="D28" s="683">
        <f t="shared" si="1"/>
        <v>41.666666666666671</v>
      </c>
      <c r="E28" s="523">
        <v>21</v>
      </c>
      <c r="F28" s="523">
        <v>6</v>
      </c>
      <c r="G28" s="683">
        <f t="shared" si="10"/>
        <v>28.571428571428569</v>
      </c>
      <c r="H28" s="523">
        <v>20</v>
      </c>
      <c r="I28" s="523">
        <v>6</v>
      </c>
      <c r="J28" s="683">
        <f t="shared" si="8"/>
        <v>30</v>
      </c>
      <c r="K28" s="523">
        <v>56</v>
      </c>
      <c r="L28" s="523">
        <v>20</v>
      </c>
      <c r="M28" s="683">
        <f t="shared" si="4"/>
        <v>35.714285714285715</v>
      </c>
      <c r="N28" s="523">
        <v>33</v>
      </c>
      <c r="O28" s="523">
        <v>4</v>
      </c>
      <c r="P28" s="683">
        <f t="shared" si="2"/>
        <v>12.121212121212121</v>
      </c>
      <c r="Q28" s="523">
        <v>13</v>
      </c>
      <c r="R28" s="523">
        <v>0</v>
      </c>
      <c r="S28" s="523">
        <v>0</v>
      </c>
      <c r="T28" s="523">
        <v>19</v>
      </c>
      <c r="U28" s="523">
        <v>5</v>
      </c>
      <c r="V28" s="683">
        <f t="shared" si="9"/>
        <v>26.315789473684209</v>
      </c>
      <c r="W28" s="523">
        <v>23</v>
      </c>
      <c r="X28" s="523">
        <v>9</v>
      </c>
      <c r="Y28" s="683">
        <f t="shared" si="6"/>
        <v>39.130434782608695</v>
      </c>
      <c r="Z28" s="523">
        <v>41</v>
      </c>
      <c r="AA28" s="523">
        <v>24</v>
      </c>
      <c r="AB28" s="683">
        <f t="shared" si="7"/>
        <v>58.536585365853654</v>
      </c>
      <c r="AC28" s="523">
        <v>13</v>
      </c>
      <c r="AD28" s="523">
        <v>6</v>
      </c>
      <c r="AE28" s="683">
        <f t="shared" si="0"/>
        <v>46.153846153846153</v>
      </c>
      <c r="AG28" s="694"/>
      <c r="AH28" s="694"/>
    </row>
    <row r="29" spans="1:34" ht="18.75" customHeight="1">
      <c r="A29" s="520" t="s">
        <v>162</v>
      </c>
      <c r="B29" s="523">
        <v>1</v>
      </c>
      <c r="C29" s="523">
        <v>0</v>
      </c>
      <c r="D29" s="523">
        <v>0</v>
      </c>
      <c r="E29" s="523">
        <v>38</v>
      </c>
      <c r="F29" s="523">
        <v>0</v>
      </c>
      <c r="G29" s="523">
        <v>0</v>
      </c>
      <c r="H29" s="523">
        <v>0</v>
      </c>
      <c r="I29" s="523">
        <v>0</v>
      </c>
      <c r="J29" s="523">
        <v>0</v>
      </c>
      <c r="K29" s="523">
        <v>1</v>
      </c>
      <c r="L29" s="523">
        <v>0</v>
      </c>
      <c r="M29" s="523">
        <v>0</v>
      </c>
      <c r="N29" s="523">
        <v>7</v>
      </c>
      <c r="O29" s="523">
        <v>0</v>
      </c>
      <c r="P29" s="523">
        <v>0</v>
      </c>
      <c r="Q29" s="523">
        <v>19</v>
      </c>
      <c r="R29" s="523">
        <v>6</v>
      </c>
      <c r="S29" s="683">
        <f t="shared" ref="S29:S64" si="11">R29/Q29*100</f>
        <v>31.578947368421051</v>
      </c>
      <c r="T29" s="523">
        <v>104</v>
      </c>
      <c r="U29" s="523">
        <v>103</v>
      </c>
      <c r="V29" s="683">
        <f t="shared" si="9"/>
        <v>99.038461538461547</v>
      </c>
      <c r="W29" s="523">
        <v>5</v>
      </c>
      <c r="X29" s="523">
        <v>5</v>
      </c>
      <c r="Y29" s="683">
        <f t="shared" si="6"/>
        <v>100</v>
      </c>
      <c r="Z29" s="523">
        <v>0</v>
      </c>
      <c r="AA29" s="523">
        <v>0</v>
      </c>
      <c r="AB29" s="523">
        <v>0</v>
      </c>
      <c r="AC29" s="523">
        <v>13</v>
      </c>
      <c r="AD29" s="523">
        <v>6</v>
      </c>
      <c r="AE29" s="683">
        <f t="shared" si="0"/>
        <v>46.153846153846153</v>
      </c>
      <c r="AG29" s="694"/>
      <c r="AH29" s="694"/>
    </row>
    <row r="30" spans="1:34" ht="18.95" customHeight="1">
      <c r="A30" s="520" t="s">
        <v>136</v>
      </c>
      <c r="B30" s="523">
        <v>3769</v>
      </c>
      <c r="C30" s="523">
        <v>1049</v>
      </c>
      <c r="D30" s="683">
        <f t="shared" ref="D30:D55" si="12">C30/B30*100</f>
        <v>27.832316264261074</v>
      </c>
      <c r="E30" s="523">
        <v>4468</v>
      </c>
      <c r="F30" s="523">
        <v>1389</v>
      </c>
      <c r="G30" s="683">
        <f t="shared" ref="G30:G51" si="13">F30/E30*100</f>
        <v>31.087735004476276</v>
      </c>
      <c r="H30" s="523">
        <v>3928</v>
      </c>
      <c r="I30" s="523">
        <v>1161</v>
      </c>
      <c r="J30" s="683">
        <f t="shared" ref="J30:J64" si="14">I30/H30*100</f>
        <v>29.557026476578415</v>
      </c>
      <c r="K30" s="523">
        <v>3284</v>
      </c>
      <c r="L30" s="523">
        <v>1038</v>
      </c>
      <c r="M30" s="683">
        <f t="shared" ref="M30:M57" si="15">L30/K30*100</f>
        <v>31.60779537149817</v>
      </c>
      <c r="N30" s="523">
        <v>2877</v>
      </c>
      <c r="O30" s="523">
        <v>1131</v>
      </c>
      <c r="P30" s="683">
        <f t="shared" ref="P30:P55" si="16">O30/N30*100</f>
        <v>39.311783107403549</v>
      </c>
      <c r="Q30" s="523">
        <v>2873</v>
      </c>
      <c r="R30" s="523">
        <v>1037</v>
      </c>
      <c r="S30" s="683">
        <f t="shared" si="11"/>
        <v>36.094674556213022</v>
      </c>
      <c r="T30" s="523">
        <v>3257</v>
      </c>
      <c r="U30" s="523">
        <v>1040</v>
      </c>
      <c r="V30" s="683">
        <f t="shared" si="9"/>
        <v>31.931225053730429</v>
      </c>
      <c r="W30" s="523">
        <v>3103</v>
      </c>
      <c r="X30" s="523">
        <v>1127</v>
      </c>
      <c r="Y30" s="683">
        <f t="shared" si="6"/>
        <v>36.319690621978729</v>
      </c>
      <c r="Z30" s="523">
        <v>3085</v>
      </c>
      <c r="AA30" s="523">
        <v>1293</v>
      </c>
      <c r="AB30" s="683">
        <f t="shared" ref="AB30:AB67" si="17">AA30/Z30*100</f>
        <v>41.912479740680716</v>
      </c>
      <c r="AC30" s="523">
        <v>3344</v>
      </c>
      <c r="AD30" s="523">
        <v>1516</v>
      </c>
      <c r="AE30" s="683">
        <f t="shared" si="0"/>
        <v>45.334928229665074</v>
      </c>
      <c r="AG30" s="694"/>
      <c r="AH30" s="694"/>
    </row>
    <row r="31" spans="1:34" ht="18.95" customHeight="1">
      <c r="A31" s="520" t="s">
        <v>122</v>
      </c>
      <c r="B31" s="523">
        <v>1690</v>
      </c>
      <c r="C31" s="523">
        <v>1514</v>
      </c>
      <c r="D31" s="683">
        <f t="shared" si="12"/>
        <v>89.585798816568058</v>
      </c>
      <c r="E31" s="523">
        <v>1173</v>
      </c>
      <c r="F31" s="523">
        <v>1074</v>
      </c>
      <c r="G31" s="683">
        <f t="shared" si="13"/>
        <v>91.56010230179028</v>
      </c>
      <c r="H31" s="523">
        <v>1584</v>
      </c>
      <c r="I31" s="523">
        <v>1287</v>
      </c>
      <c r="J31" s="683">
        <f t="shared" si="14"/>
        <v>81.25</v>
      </c>
      <c r="K31" s="523">
        <v>1559</v>
      </c>
      <c r="L31" s="523">
        <v>731</v>
      </c>
      <c r="M31" s="683">
        <f t="shared" si="15"/>
        <v>46.889031430404103</v>
      </c>
      <c r="N31" s="523">
        <v>4276</v>
      </c>
      <c r="O31" s="523">
        <v>662</v>
      </c>
      <c r="P31" s="683">
        <f t="shared" si="16"/>
        <v>15.481758652946679</v>
      </c>
      <c r="Q31" s="523">
        <v>6642</v>
      </c>
      <c r="R31" s="523">
        <v>568</v>
      </c>
      <c r="S31" s="683">
        <f t="shared" si="11"/>
        <v>8.5516410719662748</v>
      </c>
      <c r="T31" s="523">
        <v>2969</v>
      </c>
      <c r="U31" s="523">
        <v>977</v>
      </c>
      <c r="V31" s="683">
        <f t="shared" si="9"/>
        <v>32.906702593465816</v>
      </c>
      <c r="W31" s="523">
        <v>1879</v>
      </c>
      <c r="X31" s="523">
        <v>744</v>
      </c>
      <c r="Y31" s="683">
        <f t="shared" si="6"/>
        <v>39.595529536987762</v>
      </c>
      <c r="Z31" s="523">
        <v>1635</v>
      </c>
      <c r="AA31" s="523">
        <v>627</v>
      </c>
      <c r="AB31" s="683">
        <f t="shared" si="17"/>
        <v>38.348623853211009</v>
      </c>
      <c r="AC31" s="523">
        <v>2218</v>
      </c>
      <c r="AD31" s="523">
        <v>992</v>
      </c>
      <c r="AE31" s="683">
        <f t="shared" si="0"/>
        <v>44.72497745716862</v>
      </c>
      <c r="AG31" s="694"/>
      <c r="AH31" s="694"/>
    </row>
    <row r="32" spans="1:34" ht="18.95" customHeight="1">
      <c r="A32" s="520" t="s">
        <v>132</v>
      </c>
      <c r="B32" s="523">
        <v>860</v>
      </c>
      <c r="C32" s="523">
        <v>321</v>
      </c>
      <c r="D32" s="683">
        <f t="shared" si="12"/>
        <v>37.325581395348841</v>
      </c>
      <c r="E32" s="523">
        <v>954</v>
      </c>
      <c r="F32" s="523">
        <v>262</v>
      </c>
      <c r="G32" s="683">
        <f t="shared" si="13"/>
        <v>27.463312368972748</v>
      </c>
      <c r="H32" s="523">
        <v>967</v>
      </c>
      <c r="I32" s="523">
        <v>278</v>
      </c>
      <c r="J32" s="683">
        <f t="shared" si="14"/>
        <v>28.748707342295759</v>
      </c>
      <c r="K32" s="523">
        <v>877</v>
      </c>
      <c r="L32" s="523">
        <v>369</v>
      </c>
      <c r="M32" s="683">
        <f t="shared" si="15"/>
        <v>42.075256556442419</v>
      </c>
      <c r="N32" s="523">
        <v>917</v>
      </c>
      <c r="O32" s="523">
        <v>410</v>
      </c>
      <c r="P32" s="683">
        <f t="shared" si="16"/>
        <v>44.711014176663035</v>
      </c>
      <c r="Q32" s="523">
        <v>666</v>
      </c>
      <c r="R32" s="523">
        <v>267</v>
      </c>
      <c r="S32" s="683">
        <f t="shared" si="11"/>
        <v>40.090090090090094</v>
      </c>
      <c r="T32" s="523">
        <v>915</v>
      </c>
      <c r="U32" s="523">
        <v>399</v>
      </c>
      <c r="V32" s="683">
        <f t="shared" si="9"/>
        <v>43.606557377049185</v>
      </c>
      <c r="W32" s="523">
        <v>781</v>
      </c>
      <c r="X32" s="523">
        <v>350</v>
      </c>
      <c r="Y32" s="683">
        <f t="shared" si="6"/>
        <v>44.814340588988479</v>
      </c>
      <c r="Z32" s="523">
        <v>1105</v>
      </c>
      <c r="AA32" s="523">
        <v>410</v>
      </c>
      <c r="AB32" s="683">
        <f t="shared" si="17"/>
        <v>37.104072398190048</v>
      </c>
      <c r="AC32" s="523">
        <v>1328</v>
      </c>
      <c r="AD32" s="523">
        <v>585</v>
      </c>
      <c r="AE32" s="683">
        <f t="shared" si="0"/>
        <v>44.051204819277103</v>
      </c>
      <c r="AG32" s="694"/>
      <c r="AH32" s="694"/>
    </row>
    <row r="33" spans="1:34" ht="18.95" customHeight="1">
      <c r="A33" s="520" t="s">
        <v>134</v>
      </c>
      <c r="B33" s="523">
        <v>1103</v>
      </c>
      <c r="C33" s="523">
        <v>225</v>
      </c>
      <c r="D33" s="683">
        <f t="shared" si="12"/>
        <v>20.398912058023573</v>
      </c>
      <c r="E33" s="523">
        <v>1309</v>
      </c>
      <c r="F33" s="523">
        <v>283</v>
      </c>
      <c r="G33" s="683">
        <f t="shared" si="13"/>
        <v>21.619556913674561</v>
      </c>
      <c r="H33" s="523">
        <v>2404</v>
      </c>
      <c r="I33" s="523">
        <v>443</v>
      </c>
      <c r="J33" s="683">
        <f t="shared" si="14"/>
        <v>18.427620632279535</v>
      </c>
      <c r="K33" s="523">
        <v>1977</v>
      </c>
      <c r="L33" s="523">
        <v>545</v>
      </c>
      <c r="M33" s="683">
        <f t="shared" si="15"/>
        <v>27.567020738492666</v>
      </c>
      <c r="N33" s="523">
        <v>2507</v>
      </c>
      <c r="O33" s="523">
        <v>518</v>
      </c>
      <c r="P33" s="683">
        <f t="shared" si="16"/>
        <v>20.66214599122457</v>
      </c>
      <c r="Q33" s="523">
        <v>3179</v>
      </c>
      <c r="R33" s="523">
        <v>753</v>
      </c>
      <c r="S33" s="683">
        <f t="shared" si="11"/>
        <v>23.686693928908461</v>
      </c>
      <c r="T33" s="523">
        <v>4776</v>
      </c>
      <c r="U33" s="523">
        <v>1028</v>
      </c>
      <c r="V33" s="683">
        <f t="shared" si="9"/>
        <v>21.524288107202679</v>
      </c>
      <c r="W33" s="523">
        <v>3818</v>
      </c>
      <c r="X33" s="523">
        <v>1761</v>
      </c>
      <c r="Y33" s="683">
        <f t="shared" si="6"/>
        <v>46.123624934520691</v>
      </c>
      <c r="Z33" s="523">
        <v>2951</v>
      </c>
      <c r="AA33" s="523">
        <v>1140</v>
      </c>
      <c r="AB33" s="683">
        <f t="shared" si="17"/>
        <v>38.630972551677395</v>
      </c>
      <c r="AC33" s="523">
        <v>3878</v>
      </c>
      <c r="AD33" s="523">
        <v>1683</v>
      </c>
      <c r="AE33" s="683">
        <f t="shared" si="0"/>
        <v>43.398659102630219</v>
      </c>
      <c r="AG33" s="694"/>
      <c r="AH33" s="694"/>
    </row>
    <row r="34" spans="1:34" ht="18.95" customHeight="1">
      <c r="A34" s="520" t="s">
        <v>147</v>
      </c>
      <c r="B34" s="523">
        <v>44</v>
      </c>
      <c r="C34" s="523">
        <v>33</v>
      </c>
      <c r="D34" s="683">
        <f t="shared" si="12"/>
        <v>75</v>
      </c>
      <c r="E34" s="523">
        <v>56</v>
      </c>
      <c r="F34" s="523">
        <v>47</v>
      </c>
      <c r="G34" s="683">
        <f t="shared" si="13"/>
        <v>83.928571428571431</v>
      </c>
      <c r="H34" s="523">
        <v>40</v>
      </c>
      <c r="I34" s="523">
        <v>30</v>
      </c>
      <c r="J34" s="683">
        <f t="shared" si="14"/>
        <v>75</v>
      </c>
      <c r="K34" s="523">
        <v>12</v>
      </c>
      <c r="L34" s="523">
        <v>2</v>
      </c>
      <c r="M34" s="683">
        <f t="shared" si="15"/>
        <v>16.666666666666664</v>
      </c>
      <c r="N34" s="523">
        <v>58</v>
      </c>
      <c r="O34" s="523">
        <v>42</v>
      </c>
      <c r="P34" s="683">
        <f t="shared" si="16"/>
        <v>72.41379310344827</v>
      </c>
      <c r="Q34" s="523">
        <v>26</v>
      </c>
      <c r="R34" s="523">
        <v>18</v>
      </c>
      <c r="S34" s="683">
        <f t="shared" si="11"/>
        <v>69.230769230769226</v>
      </c>
      <c r="T34" s="523">
        <v>53</v>
      </c>
      <c r="U34" s="523">
        <v>13</v>
      </c>
      <c r="V34" s="683">
        <f t="shared" si="9"/>
        <v>24.528301886792452</v>
      </c>
      <c r="W34" s="523">
        <v>35</v>
      </c>
      <c r="X34" s="523">
        <v>24</v>
      </c>
      <c r="Y34" s="683">
        <f t="shared" si="6"/>
        <v>68.571428571428569</v>
      </c>
      <c r="Z34" s="523">
        <v>23</v>
      </c>
      <c r="AA34" s="523">
        <v>13</v>
      </c>
      <c r="AB34" s="683">
        <f t="shared" si="17"/>
        <v>56.521739130434781</v>
      </c>
      <c r="AC34" s="523">
        <v>14</v>
      </c>
      <c r="AD34" s="523">
        <v>6</v>
      </c>
      <c r="AE34" s="683">
        <f t="shared" si="0"/>
        <v>42.857142857142854</v>
      </c>
      <c r="AG34" s="694"/>
      <c r="AH34" s="694"/>
    </row>
    <row r="35" spans="1:34" ht="18.95" customHeight="1">
      <c r="A35" s="520" t="s">
        <v>123</v>
      </c>
      <c r="B35" s="523">
        <v>3047</v>
      </c>
      <c r="C35" s="523">
        <v>869</v>
      </c>
      <c r="D35" s="683">
        <f t="shared" si="12"/>
        <v>28.51985559566787</v>
      </c>
      <c r="E35" s="523">
        <v>3473</v>
      </c>
      <c r="F35" s="523">
        <v>1020</v>
      </c>
      <c r="G35" s="683">
        <f t="shared" si="13"/>
        <v>29.369421249640084</v>
      </c>
      <c r="H35" s="523">
        <v>3918</v>
      </c>
      <c r="I35" s="523">
        <v>1127</v>
      </c>
      <c r="J35" s="683">
        <f t="shared" si="14"/>
        <v>28.764675855028077</v>
      </c>
      <c r="K35" s="523">
        <v>4203</v>
      </c>
      <c r="L35" s="523">
        <v>1465</v>
      </c>
      <c r="M35" s="683">
        <f t="shared" si="15"/>
        <v>34.856055198667619</v>
      </c>
      <c r="N35" s="523">
        <v>3918</v>
      </c>
      <c r="O35" s="523">
        <v>1388</v>
      </c>
      <c r="P35" s="683">
        <f t="shared" si="16"/>
        <v>35.426237876467589</v>
      </c>
      <c r="Q35" s="523">
        <v>3997</v>
      </c>
      <c r="R35" s="523">
        <v>1469</v>
      </c>
      <c r="S35" s="683">
        <f t="shared" si="11"/>
        <v>36.752564423317494</v>
      </c>
      <c r="T35" s="523">
        <v>4600</v>
      </c>
      <c r="U35" s="523">
        <v>1843</v>
      </c>
      <c r="V35" s="683">
        <f t="shared" si="9"/>
        <v>40.065217391304344</v>
      </c>
      <c r="W35" s="523">
        <v>4795</v>
      </c>
      <c r="X35" s="523">
        <v>2056</v>
      </c>
      <c r="Y35" s="683">
        <f t="shared" si="6"/>
        <v>42.877997914494266</v>
      </c>
      <c r="Z35" s="523">
        <v>5461</v>
      </c>
      <c r="AA35" s="523">
        <v>2291</v>
      </c>
      <c r="AB35" s="683">
        <f t="shared" si="17"/>
        <v>41.952023438930595</v>
      </c>
      <c r="AC35" s="523">
        <v>5554</v>
      </c>
      <c r="AD35" s="523">
        <v>2293</v>
      </c>
      <c r="AE35" s="683">
        <f t="shared" si="0"/>
        <v>41.2855599567879</v>
      </c>
      <c r="AG35" s="694"/>
      <c r="AH35" s="694"/>
    </row>
    <row r="36" spans="1:34" ht="18.95" customHeight="1">
      <c r="A36" s="520" t="s">
        <v>133</v>
      </c>
      <c r="B36" s="523">
        <v>267</v>
      </c>
      <c r="C36" s="523">
        <v>39</v>
      </c>
      <c r="D36" s="683">
        <f t="shared" si="12"/>
        <v>14.606741573033707</v>
      </c>
      <c r="E36" s="523">
        <v>244</v>
      </c>
      <c r="F36" s="523">
        <v>73</v>
      </c>
      <c r="G36" s="683">
        <f t="shared" si="13"/>
        <v>29.918032786885245</v>
      </c>
      <c r="H36" s="523">
        <v>278</v>
      </c>
      <c r="I36" s="523">
        <v>85</v>
      </c>
      <c r="J36" s="683">
        <f t="shared" si="14"/>
        <v>30.575539568345324</v>
      </c>
      <c r="K36" s="523">
        <v>226</v>
      </c>
      <c r="L36" s="523">
        <v>91</v>
      </c>
      <c r="M36" s="683">
        <f t="shared" si="15"/>
        <v>40.26548672566372</v>
      </c>
      <c r="N36" s="523">
        <v>248</v>
      </c>
      <c r="O36" s="523">
        <v>119</v>
      </c>
      <c r="P36" s="683">
        <f t="shared" si="16"/>
        <v>47.983870967741936</v>
      </c>
      <c r="Q36" s="523">
        <v>178</v>
      </c>
      <c r="R36" s="523">
        <v>98</v>
      </c>
      <c r="S36" s="683">
        <f t="shared" si="11"/>
        <v>55.056179775280903</v>
      </c>
      <c r="T36" s="523">
        <v>209</v>
      </c>
      <c r="U36" s="523">
        <v>82</v>
      </c>
      <c r="V36" s="683">
        <f t="shared" si="9"/>
        <v>39.23444976076555</v>
      </c>
      <c r="W36" s="523">
        <v>217</v>
      </c>
      <c r="X36" s="523">
        <v>62</v>
      </c>
      <c r="Y36" s="683">
        <f t="shared" si="6"/>
        <v>28.571428571428569</v>
      </c>
      <c r="Z36" s="523">
        <v>219</v>
      </c>
      <c r="AA36" s="523">
        <v>102</v>
      </c>
      <c r="AB36" s="683">
        <f t="shared" si="17"/>
        <v>46.575342465753423</v>
      </c>
      <c r="AC36" s="523">
        <v>258</v>
      </c>
      <c r="AD36" s="523">
        <v>101</v>
      </c>
      <c r="AE36" s="683">
        <f t="shared" si="0"/>
        <v>39.147286821705421</v>
      </c>
      <c r="AG36" s="694"/>
      <c r="AH36" s="694"/>
    </row>
    <row r="37" spans="1:34" ht="18.95" customHeight="1">
      <c r="A37" s="520" t="s">
        <v>117</v>
      </c>
      <c r="B37" s="523">
        <v>1047</v>
      </c>
      <c r="C37" s="523">
        <v>293</v>
      </c>
      <c r="D37" s="683">
        <f t="shared" si="12"/>
        <v>27.9847182425979</v>
      </c>
      <c r="E37" s="523">
        <v>1030</v>
      </c>
      <c r="F37" s="523">
        <v>289</v>
      </c>
      <c r="G37" s="683">
        <f t="shared" si="13"/>
        <v>28.058252427184467</v>
      </c>
      <c r="H37" s="523">
        <v>1108</v>
      </c>
      <c r="I37" s="523">
        <v>319</v>
      </c>
      <c r="J37" s="683">
        <f t="shared" si="14"/>
        <v>28.790613718411549</v>
      </c>
      <c r="K37" s="523">
        <v>1152</v>
      </c>
      <c r="L37" s="523">
        <v>308</v>
      </c>
      <c r="M37" s="683">
        <f t="shared" si="15"/>
        <v>26.736111111111111</v>
      </c>
      <c r="N37" s="523">
        <v>767</v>
      </c>
      <c r="O37" s="523">
        <v>260</v>
      </c>
      <c r="P37" s="683">
        <f t="shared" si="16"/>
        <v>33.898305084745758</v>
      </c>
      <c r="Q37" s="523">
        <v>894</v>
      </c>
      <c r="R37" s="523">
        <v>259</v>
      </c>
      <c r="S37" s="683">
        <f t="shared" si="11"/>
        <v>28.970917225950782</v>
      </c>
      <c r="T37" s="523">
        <v>605</v>
      </c>
      <c r="U37" s="523">
        <v>182</v>
      </c>
      <c r="V37" s="683">
        <f t="shared" si="9"/>
        <v>30.082644628099175</v>
      </c>
      <c r="W37" s="523">
        <v>530</v>
      </c>
      <c r="X37" s="523">
        <v>185</v>
      </c>
      <c r="Y37" s="683">
        <f t="shared" si="6"/>
        <v>34.905660377358487</v>
      </c>
      <c r="Z37" s="523">
        <v>644</v>
      </c>
      <c r="AA37" s="523">
        <v>197</v>
      </c>
      <c r="AB37" s="683">
        <f t="shared" si="17"/>
        <v>30.590062111801242</v>
      </c>
      <c r="AC37" s="523">
        <v>537</v>
      </c>
      <c r="AD37" s="523">
        <v>208</v>
      </c>
      <c r="AE37" s="683">
        <f t="shared" si="0"/>
        <v>38.733705772811916</v>
      </c>
      <c r="AG37" s="694"/>
      <c r="AH37" s="694"/>
    </row>
    <row r="38" spans="1:34" ht="18.95" customHeight="1">
      <c r="A38" s="520" t="s">
        <v>127</v>
      </c>
      <c r="B38" s="523">
        <v>329</v>
      </c>
      <c r="C38" s="523">
        <v>101</v>
      </c>
      <c r="D38" s="683">
        <f t="shared" si="12"/>
        <v>30.69908814589666</v>
      </c>
      <c r="E38" s="523">
        <v>239</v>
      </c>
      <c r="F38" s="523">
        <v>69</v>
      </c>
      <c r="G38" s="683">
        <f t="shared" si="13"/>
        <v>28.870292887029287</v>
      </c>
      <c r="H38" s="523">
        <v>178</v>
      </c>
      <c r="I38" s="523">
        <v>74</v>
      </c>
      <c r="J38" s="683">
        <f t="shared" si="14"/>
        <v>41.573033707865171</v>
      </c>
      <c r="K38" s="523">
        <v>169</v>
      </c>
      <c r="L38" s="523">
        <v>63</v>
      </c>
      <c r="M38" s="683">
        <f t="shared" si="15"/>
        <v>37.278106508875744</v>
      </c>
      <c r="N38" s="523">
        <v>339</v>
      </c>
      <c r="O38" s="523">
        <v>133</v>
      </c>
      <c r="P38" s="683">
        <f t="shared" si="16"/>
        <v>39.233038348082594</v>
      </c>
      <c r="Q38" s="523">
        <v>225</v>
      </c>
      <c r="R38" s="523">
        <v>62</v>
      </c>
      <c r="S38" s="683">
        <f t="shared" si="11"/>
        <v>27.555555555555557</v>
      </c>
      <c r="T38" s="523">
        <v>237</v>
      </c>
      <c r="U38" s="523">
        <v>83</v>
      </c>
      <c r="V38" s="683">
        <f t="shared" si="9"/>
        <v>35.021097046413502</v>
      </c>
      <c r="W38" s="523">
        <v>233</v>
      </c>
      <c r="X38" s="523">
        <v>95</v>
      </c>
      <c r="Y38" s="683">
        <f t="shared" si="6"/>
        <v>40.772532188841204</v>
      </c>
      <c r="Z38" s="523">
        <v>215</v>
      </c>
      <c r="AA38" s="523">
        <v>90</v>
      </c>
      <c r="AB38" s="683">
        <f t="shared" si="17"/>
        <v>41.860465116279073</v>
      </c>
      <c r="AC38" s="523">
        <v>217</v>
      </c>
      <c r="AD38" s="523">
        <v>81</v>
      </c>
      <c r="AE38" s="683">
        <f t="shared" ref="AE38:AE64" si="18">AD38/AC38*100</f>
        <v>37.327188940092164</v>
      </c>
      <c r="AG38" s="694"/>
      <c r="AH38" s="694"/>
    </row>
    <row r="39" spans="1:34" ht="18.95" customHeight="1">
      <c r="A39" s="520" t="s">
        <v>135</v>
      </c>
      <c r="B39" s="523">
        <v>378</v>
      </c>
      <c r="C39" s="523">
        <v>200</v>
      </c>
      <c r="D39" s="683">
        <f t="shared" si="12"/>
        <v>52.910052910052904</v>
      </c>
      <c r="E39" s="523">
        <v>475</v>
      </c>
      <c r="F39" s="523">
        <v>219</v>
      </c>
      <c r="G39" s="683">
        <f t="shared" si="13"/>
        <v>46.10526315789474</v>
      </c>
      <c r="H39" s="523">
        <v>448</v>
      </c>
      <c r="I39" s="523">
        <v>173</v>
      </c>
      <c r="J39" s="683">
        <f t="shared" si="14"/>
        <v>38.616071428571431</v>
      </c>
      <c r="K39" s="523">
        <v>409</v>
      </c>
      <c r="L39" s="523">
        <v>182</v>
      </c>
      <c r="M39" s="683">
        <f t="shared" si="15"/>
        <v>44.498777506112468</v>
      </c>
      <c r="N39" s="523">
        <v>417</v>
      </c>
      <c r="O39" s="523">
        <v>155</v>
      </c>
      <c r="P39" s="683">
        <f t="shared" si="16"/>
        <v>37.170263788968825</v>
      </c>
      <c r="Q39" s="523">
        <v>390</v>
      </c>
      <c r="R39" s="523">
        <v>150</v>
      </c>
      <c r="S39" s="683">
        <f t="shared" si="11"/>
        <v>38.461538461538467</v>
      </c>
      <c r="T39" s="523">
        <v>297</v>
      </c>
      <c r="U39" s="523">
        <v>137</v>
      </c>
      <c r="V39" s="683">
        <f t="shared" si="9"/>
        <v>46.127946127946132</v>
      </c>
      <c r="W39" s="523">
        <v>283</v>
      </c>
      <c r="X39" s="523">
        <v>125</v>
      </c>
      <c r="Y39" s="683">
        <f t="shared" si="6"/>
        <v>44.169611307420489</v>
      </c>
      <c r="Z39" s="523">
        <v>290</v>
      </c>
      <c r="AA39" s="523">
        <v>152</v>
      </c>
      <c r="AB39" s="683">
        <f t="shared" si="17"/>
        <v>52.413793103448278</v>
      </c>
      <c r="AC39" s="523">
        <v>240</v>
      </c>
      <c r="AD39" s="523">
        <v>89</v>
      </c>
      <c r="AE39" s="683">
        <f t="shared" si="18"/>
        <v>37.083333333333336</v>
      </c>
      <c r="AG39" s="694"/>
      <c r="AH39" s="694"/>
    </row>
    <row r="40" spans="1:34" ht="18.95" customHeight="1">
      <c r="A40" s="520" t="s">
        <v>303</v>
      </c>
      <c r="B40" s="523">
        <v>123</v>
      </c>
      <c r="C40" s="523">
        <v>20</v>
      </c>
      <c r="D40" s="683">
        <f t="shared" si="12"/>
        <v>16.260162601626014</v>
      </c>
      <c r="E40" s="523">
        <v>71</v>
      </c>
      <c r="F40" s="523">
        <v>8</v>
      </c>
      <c r="G40" s="683">
        <f t="shared" si="13"/>
        <v>11.267605633802818</v>
      </c>
      <c r="H40" s="523">
        <v>54</v>
      </c>
      <c r="I40" s="523">
        <v>13</v>
      </c>
      <c r="J40" s="683">
        <f t="shared" si="14"/>
        <v>24.074074074074073</v>
      </c>
      <c r="K40" s="523">
        <v>29</v>
      </c>
      <c r="L40" s="523">
        <v>8</v>
      </c>
      <c r="M40" s="683">
        <f t="shared" si="15"/>
        <v>27.586206896551722</v>
      </c>
      <c r="N40" s="523">
        <v>31</v>
      </c>
      <c r="O40" s="523">
        <v>14</v>
      </c>
      <c r="P40" s="683">
        <f t="shared" si="16"/>
        <v>45.161290322580641</v>
      </c>
      <c r="Q40" s="523">
        <v>30</v>
      </c>
      <c r="R40" s="523">
        <v>4</v>
      </c>
      <c r="S40" s="683">
        <f t="shared" si="11"/>
        <v>13.333333333333334</v>
      </c>
      <c r="T40" s="523">
        <v>24</v>
      </c>
      <c r="U40" s="523">
        <v>6</v>
      </c>
      <c r="V40" s="683">
        <f t="shared" si="9"/>
        <v>25</v>
      </c>
      <c r="W40" s="523">
        <v>19</v>
      </c>
      <c r="X40" s="523">
        <v>9</v>
      </c>
      <c r="Y40" s="683">
        <f t="shared" si="6"/>
        <v>47.368421052631575</v>
      </c>
      <c r="Z40" s="523">
        <v>24</v>
      </c>
      <c r="AA40" s="523">
        <v>7</v>
      </c>
      <c r="AB40" s="683">
        <f t="shared" si="17"/>
        <v>29.166666666666668</v>
      </c>
      <c r="AC40" s="523">
        <v>17</v>
      </c>
      <c r="AD40" s="523">
        <v>6</v>
      </c>
      <c r="AE40" s="683">
        <f t="shared" si="18"/>
        <v>35.294117647058826</v>
      </c>
      <c r="AG40" s="694"/>
      <c r="AH40" s="694"/>
    </row>
    <row r="41" spans="1:34" ht="18.95" customHeight="1">
      <c r="A41" s="520" t="s">
        <v>141</v>
      </c>
      <c r="B41" s="523">
        <v>198</v>
      </c>
      <c r="C41" s="524">
        <v>63</v>
      </c>
      <c r="D41" s="683">
        <f t="shared" si="12"/>
        <v>31.818181818181817</v>
      </c>
      <c r="E41" s="523">
        <v>249</v>
      </c>
      <c r="F41" s="524">
        <v>61</v>
      </c>
      <c r="G41" s="683">
        <f t="shared" si="13"/>
        <v>24.497991967871485</v>
      </c>
      <c r="H41" s="523">
        <v>296</v>
      </c>
      <c r="I41" s="524">
        <v>60</v>
      </c>
      <c r="J41" s="683">
        <f t="shared" si="14"/>
        <v>20.27027027027027</v>
      </c>
      <c r="K41" s="523">
        <v>338</v>
      </c>
      <c r="L41" s="524">
        <v>90</v>
      </c>
      <c r="M41" s="683">
        <f t="shared" si="15"/>
        <v>26.627218934911244</v>
      </c>
      <c r="N41" s="523">
        <v>305</v>
      </c>
      <c r="O41" s="524">
        <v>89</v>
      </c>
      <c r="P41" s="683">
        <f t="shared" si="16"/>
        <v>29.180327868852459</v>
      </c>
      <c r="Q41" s="523">
        <v>344</v>
      </c>
      <c r="R41" s="524">
        <v>116</v>
      </c>
      <c r="S41" s="683">
        <f t="shared" si="11"/>
        <v>33.720930232558139</v>
      </c>
      <c r="T41" s="523">
        <v>367</v>
      </c>
      <c r="U41" s="523">
        <v>126</v>
      </c>
      <c r="V41" s="683">
        <f t="shared" si="9"/>
        <v>34.332425068119896</v>
      </c>
      <c r="W41" s="523">
        <v>345</v>
      </c>
      <c r="X41" s="523">
        <v>90</v>
      </c>
      <c r="Y41" s="683">
        <f t="shared" si="6"/>
        <v>26.086956521739129</v>
      </c>
      <c r="Z41" s="523">
        <v>339</v>
      </c>
      <c r="AA41" s="523">
        <v>98</v>
      </c>
      <c r="AB41" s="683">
        <f t="shared" si="17"/>
        <v>28.908554572271388</v>
      </c>
      <c r="AC41" s="523">
        <v>403</v>
      </c>
      <c r="AD41" s="523">
        <v>140</v>
      </c>
      <c r="AE41" s="683">
        <f t="shared" si="18"/>
        <v>34.739454094292803</v>
      </c>
      <c r="AG41" s="694"/>
      <c r="AH41" s="694"/>
    </row>
    <row r="42" spans="1:34" ht="18.95" customHeight="1">
      <c r="A42" s="520" t="s">
        <v>114</v>
      </c>
      <c r="B42" s="523">
        <v>150</v>
      </c>
      <c r="C42" s="523">
        <v>70</v>
      </c>
      <c r="D42" s="683">
        <f t="shared" si="12"/>
        <v>46.666666666666664</v>
      </c>
      <c r="E42" s="523">
        <v>231</v>
      </c>
      <c r="F42" s="523">
        <v>85</v>
      </c>
      <c r="G42" s="683">
        <f t="shared" si="13"/>
        <v>36.796536796536792</v>
      </c>
      <c r="H42" s="523">
        <v>237</v>
      </c>
      <c r="I42" s="523">
        <v>142</v>
      </c>
      <c r="J42" s="683">
        <f t="shared" si="14"/>
        <v>59.915611814345993</v>
      </c>
      <c r="K42" s="523">
        <v>166</v>
      </c>
      <c r="L42" s="523">
        <v>114</v>
      </c>
      <c r="M42" s="683">
        <f t="shared" si="15"/>
        <v>68.674698795180717</v>
      </c>
      <c r="N42" s="523">
        <v>2752</v>
      </c>
      <c r="O42" s="523">
        <v>377</v>
      </c>
      <c r="P42" s="683">
        <f t="shared" si="16"/>
        <v>13.699127906976743</v>
      </c>
      <c r="Q42" s="523">
        <v>4769</v>
      </c>
      <c r="R42" s="523">
        <v>917</v>
      </c>
      <c r="S42" s="683">
        <f t="shared" si="11"/>
        <v>19.228349758859302</v>
      </c>
      <c r="T42" s="523">
        <v>6449</v>
      </c>
      <c r="U42" s="523">
        <v>1997</v>
      </c>
      <c r="V42" s="683">
        <f t="shared" si="9"/>
        <v>30.966041246704918</v>
      </c>
      <c r="W42" s="523">
        <v>19281</v>
      </c>
      <c r="X42" s="523">
        <v>4344</v>
      </c>
      <c r="Y42" s="683">
        <f t="shared" si="6"/>
        <v>22.529951765987242</v>
      </c>
      <c r="Z42" s="523">
        <v>60990</v>
      </c>
      <c r="AA42" s="523">
        <v>15123</v>
      </c>
      <c r="AB42" s="683">
        <f t="shared" si="17"/>
        <v>24.795868175110673</v>
      </c>
      <c r="AC42" s="523">
        <v>103912</v>
      </c>
      <c r="AD42" s="523">
        <v>36087</v>
      </c>
      <c r="AE42" s="683">
        <f t="shared" si="18"/>
        <v>34.728424051120179</v>
      </c>
      <c r="AG42" s="694"/>
      <c r="AH42" s="694"/>
    </row>
    <row r="43" spans="1:34" ht="18.95" customHeight="1">
      <c r="A43" s="520" t="s">
        <v>115</v>
      </c>
      <c r="B43" s="523">
        <v>38</v>
      </c>
      <c r="C43" s="523">
        <v>16</v>
      </c>
      <c r="D43" s="683">
        <f t="shared" si="12"/>
        <v>42.105263157894733</v>
      </c>
      <c r="E43" s="523">
        <v>103</v>
      </c>
      <c r="F43" s="523">
        <v>19</v>
      </c>
      <c r="G43" s="683">
        <f t="shared" si="13"/>
        <v>18.446601941747574</v>
      </c>
      <c r="H43" s="523">
        <v>297</v>
      </c>
      <c r="I43" s="523">
        <v>42</v>
      </c>
      <c r="J43" s="683">
        <f t="shared" si="14"/>
        <v>14.14141414141414</v>
      </c>
      <c r="K43" s="523">
        <v>279</v>
      </c>
      <c r="L43" s="523">
        <v>51</v>
      </c>
      <c r="M43" s="683">
        <f t="shared" si="15"/>
        <v>18.27956989247312</v>
      </c>
      <c r="N43" s="523">
        <v>428</v>
      </c>
      <c r="O43" s="523">
        <v>74</v>
      </c>
      <c r="P43" s="683">
        <f t="shared" si="16"/>
        <v>17.289719626168225</v>
      </c>
      <c r="Q43" s="523">
        <v>211</v>
      </c>
      <c r="R43" s="523">
        <v>38</v>
      </c>
      <c r="S43" s="683">
        <f t="shared" si="11"/>
        <v>18.009478672985782</v>
      </c>
      <c r="T43" s="523">
        <v>144</v>
      </c>
      <c r="U43" s="523">
        <v>34</v>
      </c>
      <c r="V43" s="683">
        <f t="shared" si="9"/>
        <v>23.611111111111111</v>
      </c>
      <c r="W43" s="523">
        <v>137</v>
      </c>
      <c r="X43" s="523">
        <v>48</v>
      </c>
      <c r="Y43" s="683">
        <f t="shared" ref="Y43:Y65" si="19">X43/W43*100</f>
        <v>35.036496350364963</v>
      </c>
      <c r="Z43" s="523">
        <v>108</v>
      </c>
      <c r="AA43" s="523">
        <v>25</v>
      </c>
      <c r="AB43" s="683">
        <f t="shared" si="17"/>
        <v>23.148148148148149</v>
      </c>
      <c r="AC43" s="523">
        <v>204</v>
      </c>
      <c r="AD43" s="523">
        <v>69</v>
      </c>
      <c r="AE43" s="683">
        <f t="shared" si="18"/>
        <v>33.82352941176471</v>
      </c>
      <c r="AG43" s="694"/>
      <c r="AH43" s="694"/>
    </row>
    <row r="44" spans="1:34" ht="18.95" customHeight="1">
      <c r="A44" s="520" t="s">
        <v>305</v>
      </c>
      <c r="B44" s="523">
        <v>24</v>
      </c>
      <c r="C44" s="523">
        <v>16</v>
      </c>
      <c r="D44" s="683">
        <f t="shared" si="12"/>
        <v>66.666666666666657</v>
      </c>
      <c r="E44" s="523">
        <v>5</v>
      </c>
      <c r="F44" s="523">
        <v>2</v>
      </c>
      <c r="G44" s="683">
        <f t="shared" si="13"/>
        <v>40</v>
      </c>
      <c r="H44" s="523">
        <v>10</v>
      </c>
      <c r="I44" s="523">
        <v>4</v>
      </c>
      <c r="J44" s="683">
        <f t="shared" si="14"/>
        <v>40</v>
      </c>
      <c r="K44" s="523">
        <v>11</v>
      </c>
      <c r="L44" s="523">
        <v>9</v>
      </c>
      <c r="M44" s="683">
        <f t="shared" si="15"/>
        <v>81.818181818181827</v>
      </c>
      <c r="N44" s="523">
        <v>17</v>
      </c>
      <c r="O44" s="523">
        <v>11</v>
      </c>
      <c r="P44" s="683">
        <f t="shared" si="16"/>
        <v>64.705882352941174</v>
      </c>
      <c r="Q44" s="523">
        <v>16</v>
      </c>
      <c r="R44" s="523">
        <v>14</v>
      </c>
      <c r="S44" s="683">
        <f t="shared" si="11"/>
        <v>87.5</v>
      </c>
      <c r="T44" s="523">
        <v>3</v>
      </c>
      <c r="U44" s="523">
        <v>2</v>
      </c>
      <c r="V44" s="683">
        <f t="shared" si="9"/>
        <v>66.666666666666657</v>
      </c>
      <c r="W44" s="523">
        <v>8</v>
      </c>
      <c r="X44" s="523">
        <v>6</v>
      </c>
      <c r="Y44" s="683">
        <f t="shared" si="19"/>
        <v>75</v>
      </c>
      <c r="Z44" s="523">
        <v>7</v>
      </c>
      <c r="AA44" s="523">
        <v>6</v>
      </c>
      <c r="AB44" s="683">
        <f t="shared" si="17"/>
        <v>85.714285714285708</v>
      </c>
      <c r="AC44" s="523">
        <v>6</v>
      </c>
      <c r="AD44" s="523">
        <v>2</v>
      </c>
      <c r="AE44" s="683">
        <f t="shared" si="18"/>
        <v>33.333333333333329</v>
      </c>
      <c r="AG44" s="694"/>
      <c r="AH44" s="694"/>
    </row>
    <row r="45" spans="1:34" ht="18.95" customHeight="1">
      <c r="A45" s="520" t="s">
        <v>32</v>
      </c>
      <c r="B45" s="523">
        <v>65074</v>
      </c>
      <c r="C45" s="523">
        <v>13608</v>
      </c>
      <c r="D45" s="683">
        <f t="shared" si="12"/>
        <v>20.911577588591449</v>
      </c>
      <c r="E45" s="523">
        <v>73392</v>
      </c>
      <c r="F45" s="523">
        <v>15759</v>
      </c>
      <c r="G45" s="683">
        <f t="shared" si="13"/>
        <v>21.472367560497059</v>
      </c>
      <c r="H45" s="523">
        <v>89858</v>
      </c>
      <c r="I45" s="523">
        <v>18647</v>
      </c>
      <c r="J45" s="683">
        <f t="shared" si="14"/>
        <v>20.751630350107948</v>
      </c>
      <c r="K45" s="523">
        <v>96685</v>
      </c>
      <c r="L45" s="523">
        <v>19766</v>
      </c>
      <c r="M45" s="683">
        <f t="shared" si="15"/>
        <v>20.44370895175053</v>
      </c>
      <c r="N45" s="523">
        <v>95888</v>
      </c>
      <c r="O45" s="523">
        <v>17662</v>
      </c>
      <c r="P45" s="683">
        <f t="shared" si="16"/>
        <v>18.419405973635907</v>
      </c>
      <c r="Q45" s="523">
        <v>83474</v>
      </c>
      <c r="R45" s="523">
        <v>15192</v>
      </c>
      <c r="S45" s="683">
        <f t="shared" si="11"/>
        <v>18.199678941945997</v>
      </c>
      <c r="T45" s="523">
        <v>69755</v>
      </c>
      <c r="U45" s="523">
        <v>13698</v>
      </c>
      <c r="V45" s="683">
        <f t="shared" si="9"/>
        <v>19.637301985520754</v>
      </c>
      <c r="W45" s="523">
        <v>80676</v>
      </c>
      <c r="X45" s="523">
        <v>27193</v>
      </c>
      <c r="Y45" s="683">
        <f t="shared" si="19"/>
        <v>33.706430660915267</v>
      </c>
      <c r="Z45" s="523">
        <v>102839</v>
      </c>
      <c r="AA45" s="523">
        <v>39388</v>
      </c>
      <c r="AB45" s="683">
        <f t="shared" si="17"/>
        <v>38.300644697050728</v>
      </c>
      <c r="AC45" s="523">
        <v>88468</v>
      </c>
      <c r="AD45" s="523">
        <v>28979</v>
      </c>
      <c r="AE45" s="683">
        <f t="shared" si="18"/>
        <v>32.75647691820771</v>
      </c>
      <c r="AG45" s="694"/>
      <c r="AH45" s="694"/>
    </row>
    <row r="46" spans="1:34" ht="18.95" customHeight="1">
      <c r="A46" s="520" t="s">
        <v>121</v>
      </c>
      <c r="B46" s="523">
        <v>1364</v>
      </c>
      <c r="C46" s="523">
        <v>518</v>
      </c>
      <c r="D46" s="683">
        <f t="shared" si="12"/>
        <v>37.976539589442815</v>
      </c>
      <c r="E46" s="523">
        <v>1147</v>
      </c>
      <c r="F46" s="523">
        <v>448</v>
      </c>
      <c r="G46" s="683">
        <f t="shared" si="13"/>
        <v>39.058413251961639</v>
      </c>
      <c r="H46" s="523">
        <v>1574</v>
      </c>
      <c r="I46" s="523">
        <v>687</v>
      </c>
      <c r="J46" s="683">
        <f t="shared" si="14"/>
        <v>43.64675984752224</v>
      </c>
      <c r="K46" s="523">
        <v>3563</v>
      </c>
      <c r="L46" s="523">
        <v>1955</v>
      </c>
      <c r="M46" s="683">
        <f t="shared" si="15"/>
        <v>54.869492001122644</v>
      </c>
      <c r="N46" s="523">
        <v>1580</v>
      </c>
      <c r="O46" s="523">
        <v>882</v>
      </c>
      <c r="P46" s="683">
        <f t="shared" si="16"/>
        <v>55.822784810126578</v>
      </c>
      <c r="Q46" s="523">
        <v>1418</v>
      </c>
      <c r="R46" s="523">
        <v>619</v>
      </c>
      <c r="S46" s="683">
        <f t="shared" si="11"/>
        <v>43.653032440056414</v>
      </c>
      <c r="T46" s="523">
        <v>1107</v>
      </c>
      <c r="U46" s="523">
        <v>376</v>
      </c>
      <c r="V46" s="683">
        <f t="shared" si="9"/>
        <v>33.965672990063233</v>
      </c>
      <c r="W46" s="523">
        <v>920</v>
      </c>
      <c r="X46" s="523">
        <v>307</v>
      </c>
      <c r="Y46" s="683">
        <f t="shared" si="19"/>
        <v>33.369565217391305</v>
      </c>
      <c r="Z46" s="523">
        <v>1141</v>
      </c>
      <c r="AA46" s="523">
        <v>358</v>
      </c>
      <c r="AB46" s="683">
        <f t="shared" si="17"/>
        <v>31.375985977212974</v>
      </c>
      <c r="AC46" s="523">
        <v>1296</v>
      </c>
      <c r="AD46" s="523">
        <v>397</v>
      </c>
      <c r="AE46" s="683">
        <f t="shared" si="18"/>
        <v>30.632716049382715</v>
      </c>
      <c r="AG46" s="694"/>
      <c r="AH46" s="694"/>
    </row>
    <row r="47" spans="1:34" ht="18.95" customHeight="1">
      <c r="A47" s="520" t="s">
        <v>120</v>
      </c>
      <c r="B47" s="523">
        <v>1237</v>
      </c>
      <c r="C47" s="523">
        <v>495</v>
      </c>
      <c r="D47" s="683">
        <f t="shared" si="12"/>
        <v>40.016168148746964</v>
      </c>
      <c r="E47" s="523">
        <v>1563</v>
      </c>
      <c r="F47" s="523">
        <v>598</v>
      </c>
      <c r="G47" s="683">
        <f t="shared" si="13"/>
        <v>38.259756877799106</v>
      </c>
      <c r="H47" s="523">
        <v>1539</v>
      </c>
      <c r="I47" s="523">
        <v>510</v>
      </c>
      <c r="J47" s="683">
        <f t="shared" si="14"/>
        <v>33.138401559454188</v>
      </c>
      <c r="K47" s="523">
        <v>1840</v>
      </c>
      <c r="L47" s="523">
        <v>608</v>
      </c>
      <c r="M47" s="683">
        <f t="shared" si="15"/>
        <v>33.043478260869563</v>
      </c>
      <c r="N47" s="523">
        <v>1757</v>
      </c>
      <c r="O47" s="523">
        <v>501</v>
      </c>
      <c r="P47" s="683">
        <f t="shared" si="16"/>
        <v>28.514513375071143</v>
      </c>
      <c r="Q47" s="523">
        <v>1876</v>
      </c>
      <c r="R47" s="523">
        <v>553</v>
      </c>
      <c r="S47" s="683">
        <f t="shared" si="11"/>
        <v>29.477611940298509</v>
      </c>
      <c r="T47" s="523">
        <v>2400</v>
      </c>
      <c r="U47" s="523">
        <v>763</v>
      </c>
      <c r="V47" s="683">
        <f t="shared" si="9"/>
        <v>31.791666666666668</v>
      </c>
      <c r="W47" s="523">
        <v>3202</v>
      </c>
      <c r="X47" s="523">
        <v>881</v>
      </c>
      <c r="Y47" s="683">
        <f t="shared" si="19"/>
        <v>27.514053716427235</v>
      </c>
      <c r="Z47" s="523">
        <v>4916</v>
      </c>
      <c r="AA47" s="523">
        <v>1266</v>
      </c>
      <c r="AB47" s="683">
        <f t="shared" si="17"/>
        <v>25.752644426362899</v>
      </c>
      <c r="AC47" s="523">
        <v>4185</v>
      </c>
      <c r="AD47" s="523">
        <v>1222</v>
      </c>
      <c r="AE47" s="683">
        <f t="shared" si="18"/>
        <v>29.19952210274791</v>
      </c>
      <c r="AG47" s="694"/>
      <c r="AH47" s="694"/>
    </row>
    <row r="48" spans="1:34" ht="18.95" customHeight="1">
      <c r="A48" s="520" t="s">
        <v>119</v>
      </c>
      <c r="B48" s="523">
        <v>2488</v>
      </c>
      <c r="C48" s="523">
        <v>753</v>
      </c>
      <c r="D48" s="683">
        <f t="shared" si="12"/>
        <v>30.265273311897108</v>
      </c>
      <c r="E48" s="523">
        <v>1660</v>
      </c>
      <c r="F48" s="523">
        <v>793</v>
      </c>
      <c r="G48" s="683">
        <f t="shared" si="13"/>
        <v>47.771084337349393</v>
      </c>
      <c r="H48" s="523">
        <v>1494</v>
      </c>
      <c r="I48" s="523">
        <v>561</v>
      </c>
      <c r="J48" s="683">
        <f t="shared" si="14"/>
        <v>37.550200803212853</v>
      </c>
      <c r="K48" s="523">
        <v>1139</v>
      </c>
      <c r="L48" s="523">
        <v>499</v>
      </c>
      <c r="M48" s="683">
        <f t="shared" si="15"/>
        <v>43.810359964881471</v>
      </c>
      <c r="N48" s="523">
        <v>1079</v>
      </c>
      <c r="O48" s="523">
        <v>372</v>
      </c>
      <c r="P48" s="683">
        <f t="shared" si="16"/>
        <v>34.476367006487493</v>
      </c>
      <c r="Q48" s="523">
        <v>1107</v>
      </c>
      <c r="R48" s="523">
        <v>453</v>
      </c>
      <c r="S48" s="683">
        <f t="shared" si="11"/>
        <v>40.921409214092144</v>
      </c>
      <c r="T48" s="523">
        <v>1309</v>
      </c>
      <c r="U48" s="523">
        <v>377</v>
      </c>
      <c r="V48" s="683">
        <f t="shared" si="9"/>
        <v>28.800611153552332</v>
      </c>
      <c r="W48" s="523">
        <v>998</v>
      </c>
      <c r="X48" s="523">
        <v>348</v>
      </c>
      <c r="Y48" s="683">
        <f t="shared" si="19"/>
        <v>34.869739478957918</v>
      </c>
      <c r="Z48" s="523">
        <v>1369</v>
      </c>
      <c r="AA48" s="523">
        <v>385</v>
      </c>
      <c r="AB48" s="683">
        <f t="shared" si="17"/>
        <v>28.122717311906502</v>
      </c>
      <c r="AC48" s="523">
        <v>1227</v>
      </c>
      <c r="AD48" s="523">
        <v>351</v>
      </c>
      <c r="AE48" s="683">
        <f t="shared" si="18"/>
        <v>28.606356968215156</v>
      </c>
      <c r="AG48" s="694"/>
      <c r="AH48" s="694"/>
    </row>
    <row r="49" spans="1:34" ht="18.95" customHeight="1">
      <c r="A49" s="520" t="s">
        <v>44</v>
      </c>
      <c r="B49" s="523">
        <v>2428</v>
      </c>
      <c r="C49" s="523">
        <v>731</v>
      </c>
      <c r="D49" s="683">
        <f t="shared" si="12"/>
        <v>30.10708401976936</v>
      </c>
      <c r="E49" s="523">
        <v>2777</v>
      </c>
      <c r="F49" s="523">
        <v>763</v>
      </c>
      <c r="G49" s="683">
        <f t="shared" si="13"/>
        <v>27.475693194094347</v>
      </c>
      <c r="H49" s="523">
        <v>3216</v>
      </c>
      <c r="I49" s="523">
        <v>835</v>
      </c>
      <c r="J49" s="683">
        <f t="shared" si="14"/>
        <v>25.963930348258707</v>
      </c>
      <c r="K49" s="523">
        <v>3586</v>
      </c>
      <c r="L49" s="523">
        <v>895</v>
      </c>
      <c r="M49" s="683">
        <f t="shared" si="15"/>
        <v>24.958170663692137</v>
      </c>
      <c r="N49" s="523">
        <v>3648</v>
      </c>
      <c r="O49" s="523">
        <v>959</v>
      </c>
      <c r="P49" s="683">
        <f t="shared" si="16"/>
        <v>26.288377192982455</v>
      </c>
      <c r="Q49" s="523">
        <v>3056</v>
      </c>
      <c r="R49" s="523">
        <v>846</v>
      </c>
      <c r="S49" s="683">
        <f t="shared" si="11"/>
        <v>27.683246073298427</v>
      </c>
      <c r="T49" s="523">
        <v>2845</v>
      </c>
      <c r="U49" s="523">
        <v>746</v>
      </c>
      <c r="V49" s="683">
        <f t="shared" si="9"/>
        <v>26.221441124780316</v>
      </c>
      <c r="W49" s="523">
        <v>2614</v>
      </c>
      <c r="X49" s="523">
        <v>769</v>
      </c>
      <c r="Y49" s="683">
        <f t="shared" si="19"/>
        <v>29.418515684774292</v>
      </c>
      <c r="Z49" s="523">
        <v>2690</v>
      </c>
      <c r="AA49" s="523">
        <v>837</v>
      </c>
      <c r="AB49" s="683">
        <f t="shared" si="17"/>
        <v>31.115241635687735</v>
      </c>
      <c r="AC49" s="523">
        <v>2528</v>
      </c>
      <c r="AD49" s="523">
        <v>716</v>
      </c>
      <c r="AE49" s="683">
        <f t="shared" si="18"/>
        <v>28.322784810126585</v>
      </c>
      <c r="AG49" s="694"/>
      <c r="AH49" s="694"/>
    </row>
    <row r="50" spans="1:34" ht="18.95" customHeight="1">
      <c r="A50" s="520" t="s">
        <v>302</v>
      </c>
      <c r="B50" s="523">
        <v>77</v>
      </c>
      <c r="C50" s="523">
        <v>12</v>
      </c>
      <c r="D50" s="683">
        <f t="shared" si="12"/>
        <v>15.584415584415584</v>
      </c>
      <c r="E50" s="523">
        <v>86</v>
      </c>
      <c r="F50" s="523">
        <v>19</v>
      </c>
      <c r="G50" s="683">
        <f t="shared" si="13"/>
        <v>22.093023255813954</v>
      </c>
      <c r="H50" s="523">
        <v>100</v>
      </c>
      <c r="I50" s="523">
        <v>20</v>
      </c>
      <c r="J50" s="683">
        <f t="shared" si="14"/>
        <v>20</v>
      </c>
      <c r="K50" s="523">
        <v>52</v>
      </c>
      <c r="L50" s="523">
        <v>17</v>
      </c>
      <c r="M50" s="683">
        <f t="shared" si="15"/>
        <v>32.692307692307693</v>
      </c>
      <c r="N50" s="523">
        <v>37</v>
      </c>
      <c r="O50" s="523">
        <v>12</v>
      </c>
      <c r="P50" s="683">
        <f t="shared" si="16"/>
        <v>32.432432432432435</v>
      </c>
      <c r="Q50" s="523">
        <v>96</v>
      </c>
      <c r="R50" s="523">
        <v>20</v>
      </c>
      <c r="S50" s="683">
        <f t="shared" si="11"/>
        <v>20.833333333333336</v>
      </c>
      <c r="T50" s="523">
        <v>52</v>
      </c>
      <c r="U50" s="523">
        <v>15</v>
      </c>
      <c r="V50" s="683">
        <f t="shared" si="9"/>
        <v>28.846153846153843</v>
      </c>
      <c r="W50" s="523">
        <v>55</v>
      </c>
      <c r="X50" s="523">
        <v>7</v>
      </c>
      <c r="Y50" s="683">
        <f t="shared" si="19"/>
        <v>12.727272727272727</v>
      </c>
      <c r="Z50" s="523">
        <v>134</v>
      </c>
      <c r="AA50" s="523">
        <v>24</v>
      </c>
      <c r="AB50" s="683">
        <f t="shared" si="17"/>
        <v>17.910447761194028</v>
      </c>
      <c r="AC50" s="523">
        <v>128</v>
      </c>
      <c r="AD50" s="523">
        <v>36</v>
      </c>
      <c r="AE50" s="683">
        <f t="shared" si="18"/>
        <v>28.125</v>
      </c>
      <c r="AG50" s="694"/>
      <c r="AH50" s="694"/>
    </row>
    <row r="51" spans="1:34" ht="18.95" customHeight="1">
      <c r="A51" s="520" t="s">
        <v>304</v>
      </c>
      <c r="B51" s="523">
        <v>45</v>
      </c>
      <c r="C51" s="523">
        <v>23</v>
      </c>
      <c r="D51" s="683">
        <f t="shared" si="12"/>
        <v>51.111111111111107</v>
      </c>
      <c r="E51" s="523">
        <v>89</v>
      </c>
      <c r="F51" s="523">
        <v>32</v>
      </c>
      <c r="G51" s="683">
        <f t="shared" si="13"/>
        <v>35.955056179775283</v>
      </c>
      <c r="H51" s="523">
        <v>79</v>
      </c>
      <c r="I51" s="523">
        <v>28</v>
      </c>
      <c r="J51" s="683">
        <f t="shared" si="14"/>
        <v>35.443037974683541</v>
      </c>
      <c r="K51" s="523">
        <v>46</v>
      </c>
      <c r="L51" s="523">
        <v>18</v>
      </c>
      <c r="M51" s="683">
        <f t="shared" si="15"/>
        <v>39.130434782608695</v>
      </c>
      <c r="N51" s="523">
        <v>48</v>
      </c>
      <c r="O51" s="523">
        <v>17</v>
      </c>
      <c r="P51" s="683">
        <f t="shared" si="16"/>
        <v>35.416666666666671</v>
      </c>
      <c r="Q51" s="523">
        <v>33</v>
      </c>
      <c r="R51" s="523">
        <v>14</v>
      </c>
      <c r="S51" s="683">
        <f t="shared" si="11"/>
        <v>42.424242424242422</v>
      </c>
      <c r="T51" s="523">
        <v>27</v>
      </c>
      <c r="U51" s="523">
        <v>17</v>
      </c>
      <c r="V51" s="683">
        <f t="shared" si="9"/>
        <v>62.962962962962962</v>
      </c>
      <c r="W51" s="523">
        <v>24</v>
      </c>
      <c r="X51" s="523">
        <v>12</v>
      </c>
      <c r="Y51" s="683">
        <f t="shared" si="19"/>
        <v>50</v>
      </c>
      <c r="Z51" s="523">
        <v>14</v>
      </c>
      <c r="AA51" s="523">
        <v>9</v>
      </c>
      <c r="AB51" s="683">
        <f t="shared" si="17"/>
        <v>64.285714285714292</v>
      </c>
      <c r="AC51" s="523">
        <v>22</v>
      </c>
      <c r="AD51" s="523">
        <v>6</v>
      </c>
      <c r="AE51" s="683">
        <f t="shared" si="18"/>
        <v>27.27272727272727</v>
      </c>
      <c r="AG51" s="694"/>
      <c r="AH51" s="694"/>
    </row>
    <row r="52" spans="1:34" ht="18.95" customHeight="1">
      <c r="A52" s="520" t="s">
        <v>118</v>
      </c>
      <c r="B52" s="523">
        <v>75</v>
      </c>
      <c r="C52" s="523">
        <v>7</v>
      </c>
      <c r="D52" s="683">
        <f t="shared" si="12"/>
        <v>9.3333333333333339</v>
      </c>
      <c r="E52" s="523">
        <v>44</v>
      </c>
      <c r="F52" s="523">
        <v>0</v>
      </c>
      <c r="G52" s="523">
        <v>0</v>
      </c>
      <c r="H52" s="523">
        <v>57</v>
      </c>
      <c r="I52" s="523">
        <v>13</v>
      </c>
      <c r="J52" s="683">
        <f t="shared" si="14"/>
        <v>22.807017543859647</v>
      </c>
      <c r="K52" s="523">
        <v>64</v>
      </c>
      <c r="L52" s="523">
        <v>3</v>
      </c>
      <c r="M52" s="683">
        <f t="shared" si="15"/>
        <v>4.6875</v>
      </c>
      <c r="N52" s="523">
        <v>65</v>
      </c>
      <c r="O52" s="523">
        <v>4</v>
      </c>
      <c r="P52" s="683">
        <f t="shared" si="16"/>
        <v>6.1538461538461542</v>
      </c>
      <c r="Q52" s="523">
        <v>67</v>
      </c>
      <c r="R52" s="523">
        <v>13</v>
      </c>
      <c r="S52" s="683">
        <f t="shared" si="11"/>
        <v>19.402985074626866</v>
      </c>
      <c r="T52" s="523">
        <v>50</v>
      </c>
      <c r="U52" s="523">
        <v>4</v>
      </c>
      <c r="V52" s="683">
        <f t="shared" si="9"/>
        <v>8</v>
      </c>
      <c r="W52" s="523">
        <v>31</v>
      </c>
      <c r="X52" s="523">
        <v>3</v>
      </c>
      <c r="Y52" s="683">
        <f t="shared" si="19"/>
        <v>9.67741935483871</v>
      </c>
      <c r="Z52" s="523">
        <v>26</v>
      </c>
      <c r="AA52" s="523">
        <v>1</v>
      </c>
      <c r="AB52" s="683">
        <f t="shared" si="17"/>
        <v>3.8461538461538463</v>
      </c>
      <c r="AC52" s="523">
        <v>45</v>
      </c>
      <c r="AD52" s="523">
        <v>12</v>
      </c>
      <c r="AE52" s="683">
        <f t="shared" si="18"/>
        <v>26.666666666666668</v>
      </c>
      <c r="AG52" s="694"/>
      <c r="AH52" s="694"/>
    </row>
    <row r="53" spans="1:34" ht="18.95" customHeight="1">
      <c r="A53" s="520" t="s">
        <v>124</v>
      </c>
      <c r="B53" s="523">
        <v>143</v>
      </c>
      <c r="C53" s="523">
        <v>42</v>
      </c>
      <c r="D53" s="683">
        <f t="shared" si="12"/>
        <v>29.37062937062937</v>
      </c>
      <c r="E53" s="523">
        <v>72</v>
      </c>
      <c r="F53" s="523">
        <v>37</v>
      </c>
      <c r="G53" s="683">
        <f t="shared" ref="G53:G67" si="20">F53/E53*100</f>
        <v>51.388888888888886</v>
      </c>
      <c r="H53" s="523">
        <v>122</v>
      </c>
      <c r="I53" s="523">
        <v>55</v>
      </c>
      <c r="J53" s="683">
        <f t="shared" si="14"/>
        <v>45.081967213114751</v>
      </c>
      <c r="K53" s="523">
        <v>133</v>
      </c>
      <c r="L53" s="523">
        <v>47</v>
      </c>
      <c r="M53" s="683">
        <f t="shared" si="15"/>
        <v>35.338345864661655</v>
      </c>
      <c r="N53" s="523">
        <v>223</v>
      </c>
      <c r="O53" s="523">
        <v>93</v>
      </c>
      <c r="P53" s="683">
        <f t="shared" si="16"/>
        <v>41.704035874439462</v>
      </c>
      <c r="Q53" s="523">
        <v>132</v>
      </c>
      <c r="R53" s="523">
        <v>48</v>
      </c>
      <c r="S53" s="683">
        <f t="shared" si="11"/>
        <v>36.363636363636367</v>
      </c>
      <c r="T53" s="523">
        <v>86</v>
      </c>
      <c r="U53" s="523">
        <v>30</v>
      </c>
      <c r="V53" s="683">
        <f t="shared" si="9"/>
        <v>34.883720930232556</v>
      </c>
      <c r="W53" s="523">
        <v>69</v>
      </c>
      <c r="X53" s="523">
        <v>26</v>
      </c>
      <c r="Y53" s="683">
        <f t="shared" si="19"/>
        <v>37.681159420289859</v>
      </c>
      <c r="Z53" s="523">
        <v>80</v>
      </c>
      <c r="AA53" s="523">
        <v>18</v>
      </c>
      <c r="AB53" s="683">
        <f t="shared" si="17"/>
        <v>22.5</v>
      </c>
      <c r="AC53" s="523">
        <v>56</v>
      </c>
      <c r="AD53" s="523">
        <v>14</v>
      </c>
      <c r="AE53" s="683">
        <f t="shared" si="18"/>
        <v>25</v>
      </c>
      <c r="AG53" s="694"/>
      <c r="AH53" s="694"/>
    </row>
    <row r="54" spans="1:34" ht="18.95" customHeight="1">
      <c r="A54" s="520" t="s">
        <v>129</v>
      </c>
      <c r="B54" s="523">
        <v>199</v>
      </c>
      <c r="C54" s="523">
        <v>39</v>
      </c>
      <c r="D54" s="683">
        <f t="shared" si="12"/>
        <v>19.597989949748744</v>
      </c>
      <c r="E54" s="523">
        <v>254</v>
      </c>
      <c r="F54" s="523">
        <v>58</v>
      </c>
      <c r="G54" s="683">
        <f t="shared" si="20"/>
        <v>22.834645669291341</v>
      </c>
      <c r="H54" s="523">
        <v>211</v>
      </c>
      <c r="I54" s="523">
        <v>64</v>
      </c>
      <c r="J54" s="683">
        <f t="shared" si="14"/>
        <v>30.33175355450237</v>
      </c>
      <c r="K54" s="523">
        <v>213</v>
      </c>
      <c r="L54" s="523">
        <v>53</v>
      </c>
      <c r="M54" s="683">
        <f t="shared" si="15"/>
        <v>24.88262910798122</v>
      </c>
      <c r="N54" s="523">
        <v>184</v>
      </c>
      <c r="O54" s="523">
        <v>60</v>
      </c>
      <c r="P54" s="683">
        <f t="shared" si="16"/>
        <v>32.608695652173914</v>
      </c>
      <c r="Q54" s="523">
        <v>222</v>
      </c>
      <c r="R54" s="523">
        <v>51</v>
      </c>
      <c r="S54" s="683">
        <f t="shared" si="11"/>
        <v>22.972972972972975</v>
      </c>
      <c r="T54" s="523">
        <v>260</v>
      </c>
      <c r="U54" s="523">
        <v>57</v>
      </c>
      <c r="V54" s="683">
        <f t="shared" si="9"/>
        <v>21.923076923076923</v>
      </c>
      <c r="W54" s="523">
        <v>216</v>
      </c>
      <c r="X54" s="523">
        <v>49</v>
      </c>
      <c r="Y54" s="683">
        <f t="shared" si="19"/>
        <v>22.685185185185187</v>
      </c>
      <c r="Z54" s="523">
        <v>180</v>
      </c>
      <c r="AA54" s="523">
        <v>52</v>
      </c>
      <c r="AB54" s="683">
        <f t="shared" si="17"/>
        <v>28.888888888888886</v>
      </c>
      <c r="AC54" s="523">
        <v>217</v>
      </c>
      <c r="AD54" s="523">
        <v>53</v>
      </c>
      <c r="AE54" s="683">
        <f t="shared" si="18"/>
        <v>24.423963133640552</v>
      </c>
      <c r="AG54" s="694"/>
      <c r="AH54" s="694"/>
    </row>
    <row r="55" spans="1:34" ht="18.95" customHeight="1">
      <c r="A55" s="520" t="s">
        <v>146</v>
      </c>
      <c r="B55" s="523">
        <v>1232</v>
      </c>
      <c r="C55" s="523">
        <v>493</v>
      </c>
      <c r="D55" s="683">
        <f t="shared" si="12"/>
        <v>40.016233766233768</v>
      </c>
      <c r="E55" s="523">
        <v>1526</v>
      </c>
      <c r="F55" s="523">
        <v>634</v>
      </c>
      <c r="G55" s="683">
        <f t="shared" si="20"/>
        <v>41.54652686762779</v>
      </c>
      <c r="H55" s="523">
        <v>1767</v>
      </c>
      <c r="I55" s="523">
        <v>677</v>
      </c>
      <c r="J55" s="683">
        <f t="shared" si="14"/>
        <v>38.31352574985852</v>
      </c>
      <c r="K55" s="523">
        <v>1705</v>
      </c>
      <c r="L55" s="523">
        <v>613</v>
      </c>
      <c r="M55" s="683">
        <f t="shared" si="15"/>
        <v>35.953079178885631</v>
      </c>
      <c r="N55" s="523">
        <v>1652</v>
      </c>
      <c r="O55" s="523">
        <v>593</v>
      </c>
      <c r="P55" s="683">
        <f t="shared" si="16"/>
        <v>35.89588377723971</v>
      </c>
      <c r="Q55" s="523">
        <v>1502</v>
      </c>
      <c r="R55" s="523">
        <v>514</v>
      </c>
      <c r="S55" s="683">
        <f t="shared" si="11"/>
        <v>34.221038615179758</v>
      </c>
      <c r="T55" s="523">
        <v>1174</v>
      </c>
      <c r="U55" s="523">
        <v>411</v>
      </c>
      <c r="V55" s="683">
        <f t="shared" si="9"/>
        <v>35.008517887563883</v>
      </c>
      <c r="W55" s="523">
        <v>764</v>
      </c>
      <c r="X55" s="523">
        <v>241</v>
      </c>
      <c r="Y55" s="683">
        <f t="shared" si="19"/>
        <v>31.544502617801047</v>
      </c>
      <c r="Z55" s="523">
        <v>769</v>
      </c>
      <c r="AA55" s="523">
        <v>211</v>
      </c>
      <c r="AB55" s="683">
        <f t="shared" si="17"/>
        <v>27.438231469440833</v>
      </c>
      <c r="AC55" s="523">
        <v>1214</v>
      </c>
      <c r="AD55" s="523">
        <v>294</v>
      </c>
      <c r="AE55" s="683">
        <f t="shared" si="18"/>
        <v>24.217462932454694</v>
      </c>
      <c r="AG55" s="694"/>
      <c r="AH55" s="694"/>
    </row>
    <row r="56" spans="1:34" ht="18.95" customHeight="1">
      <c r="A56" s="520" t="s">
        <v>164</v>
      </c>
      <c r="B56" s="523">
        <v>0</v>
      </c>
      <c r="C56" s="523">
        <v>0</v>
      </c>
      <c r="D56" s="523">
        <v>0</v>
      </c>
      <c r="E56" s="523">
        <v>4</v>
      </c>
      <c r="F56" s="523">
        <v>3</v>
      </c>
      <c r="G56" s="683">
        <f t="shared" si="20"/>
        <v>75</v>
      </c>
      <c r="H56" s="523">
        <v>64</v>
      </c>
      <c r="I56" s="523">
        <v>51</v>
      </c>
      <c r="J56" s="683">
        <f t="shared" si="14"/>
        <v>79.6875</v>
      </c>
      <c r="K56" s="523">
        <v>2</v>
      </c>
      <c r="L56" s="523">
        <v>2</v>
      </c>
      <c r="M56" s="683">
        <f t="shared" si="15"/>
        <v>100</v>
      </c>
      <c r="N56" s="523">
        <v>0</v>
      </c>
      <c r="O56" s="523">
        <v>0</v>
      </c>
      <c r="P56" s="523">
        <v>0</v>
      </c>
      <c r="Q56" s="523">
        <v>30</v>
      </c>
      <c r="R56" s="523">
        <v>2</v>
      </c>
      <c r="S56" s="683">
        <f t="shared" si="11"/>
        <v>6.666666666666667</v>
      </c>
      <c r="T56" s="523">
        <v>321</v>
      </c>
      <c r="U56" s="523">
        <v>254</v>
      </c>
      <c r="V56" s="683">
        <f t="shared" si="9"/>
        <v>79.127725856697822</v>
      </c>
      <c r="W56" s="523">
        <v>10</v>
      </c>
      <c r="X56" s="523">
        <v>8</v>
      </c>
      <c r="Y56" s="683">
        <f t="shared" si="19"/>
        <v>80</v>
      </c>
      <c r="Z56" s="523">
        <v>4</v>
      </c>
      <c r="AA56" s="523">
        <v>4</v>
      </c>
      <c r="AB56" s="683">
        <f t="shared" si="17"/>
        <v>100</v>
      </c>
      <c r="AC56" s="523">
        <v>202</v>
      </c>
      <c r="AD56" s="523">
        <v>47</v>
      </c>
      <c r="AE56" s="683">
        <f t="shared" si="18"/>
        <v>23.267326732673268</v>
      </c>
      <c r="AG56" s="694"/>
      <c r="AH56" s="694"/>
    </row>
    <row r="57" spans="1:34" ht="18.95" customHeight="1">
      <c r="A57" s="520" t="s">
        <v>126</v>
      </c>
      <c r="B57" s="523">
        <v>81</v>
      </c>
      <c r="C57" s="523">
        <v>24</v>
      </c>
      <c r="D57" s="683">
        <f t="shared" ref="D57:D67" si="21">C57/B57*100</f>
        <v>29.629629629629626</v>
      </c>
      <c r="E57" s="523">
        <v>125</v>
      </c>
      <c r="F57" s="523">
        <v>35</v>
      </c>
      <c r="G57" s="683">
        <f t="shared" si="20"/>
        <v>28.000000000000004</v>
      </c>
      <c r="H57" s="523">
        <v>126</v>
      </c>
      <c r="I57" s="523">
        <v>29</v>
      </c>
      <c r="J57" s="683">
        <f t="shared" si="14"/>
        <v>23.015873015873016</v>
      </c>
      <c r="K57" s="523">
        <v>158</v>
      </c>
      <c r="L57" s="523">
        <v>37</v>
      </c>
      <c r="M57" s="683">
        <f t="shared" si="15"/>
        <v>23.417721518987342</v>
      </c>
      <c r="N57" s="523">
        <v>115</v>
      </c>
      <c r="O57" s="523">
        <v>17</v>
      </c>
      <c r="P57" s="683">
        <f t="shared" ref="P57:P67" si="22">O57/N57*100</f>
        <v>14.782608695652174</v>
      </c>
      <c r="Q57" s="523">
        <v>129</v>
      </c>
      <c r="R57" s="523">
        <v>26</v>
      </c>
      <c r="S57" s="683">
        <f t="shared" si="11"/>
        <v>20.155038759689923</v>
      </c>
      <c r="T57" s="523">
        <v>82</v>
      </c>
      <c r="U57" s="523">
        <v>19</v>
      </c>
      <c r="V57" s="683">
        <f t="shared" si="9"/>
        <v>23.170731707317074</v>
      </c>
      <c r="W57" s="523">
        <v>147</v>
      </c>
      <c r="X57" s="523">
        <v>40</v>
      </c>
      <c r="Y57" s="683">
        <f t="shared" si="19"/>
        <v>27.210884353741498</v>
      </c>
      <c r="Z57" s="523">
        <v>159</v>
      </c>
      <c r="AA57" s="523">
        <v>45</v>
      </c>
      <c r="AB57" s="683">
        <f t="shared" si="17"/>
        <v>28.30188679245283</v>
      </c>
      <c r="AC57" s="523">
        <v>123</v>
      </c>
      <c r="AD57" s="523">
        <v>25</v>
      </c>
      <c r="AE57" s="683">
        <f t="shared" si="18"/>
        <v>20.325203252032519</v>
      </c>
      <c r="AG57" s="694"/>
      <c r="AH57" s="694"/>
    </row>
    <row r="58" spans="1:34" ht="18.95" customHeight="1">
      <c r="A58" s="520" t="s">
        <v>621</v>
      </c>
      <c r="B58" s="523">
        <v>47</v>
      </c>
      <c r="C58" s="523">
        <v>3</v>
      </c>
      <c r="D58" s="683">
        <f t="shared" si="21"/>
        <v>6.3829787234042552</v>
      </c>
      <c r="E58" s="523">
        <v>58</v>
      </c>
      <c r="F58" s="523">
        <v>13</v>
      </c>
      <c r="G58" s="683">
        <f t="shared" si="20"/>
        <v>22.413793103448278</v>
      </c>
      <c r="H58" s="523">
        <v>47</v>
      </c>
      <c r="I58" s="523">
        <v>14</v>
      </c>
      <c r="J58" s="683">
        <f t="shared" si="14"/>
        <v>29.787234042553191</v>
      </c>
      <c r="K58" s="523">
        <v>26</v>
      </c>
      <c r="L58" s="523">
        <v>0</v>
      </c>
      <c r="M58" s="523">
        <v>0</v>
      </c>
      <c r="N58" s="523">
        <v>61</v>
      </c>
      <c r="O58" s="523">
        <v>17</v>
      </c>
      <c r="P58" s="683">
        <f t="shared" si="22"/>
        <v>27.868852459016392</v>
      </c>
      <c r="Q58" s="523">
        <v>59</v>
      </c>
      <c r="R58" s="523">
        <v>8</v>
      </c>
      <c r="S58" s="683">
        <f t="shared" si="11"/>
        <v>13.559322033898304</v>
      </c>
      <c r="T58" s="523">
        <v>84</v>
      </c>
      <c r="U58" s="523">
        <v>19</v>
      </c>
      <c r="V58" s="683">
        <f t="shared" si="9"/>
        <v>22.61904761904762</v>
      </c>
      <c r="W58" s="523">
        <v>51</v>
      </c>
      <c r="X58" s="523">
        <v>6</v>
      </c>
      <c r="Y58" s="683">
        <f t="shared" si="19"/>
        <v>11.76470588235294</v>
      </c>
      <c r="Z58" s="523">
        <v>96</v>
      </c>
      <c r="AA58" s="523">
        <v>23</v>
      </c>
      <c r="AB58" s="683">
        <f t="shared" si="17"/>
        <v>23.958333333333336</v>
      </c>
      <c r="AC58" s="523">
        <v>61</v>
      </c>
      <c r="AD58" s="523">
        <v>12</v>
      </c>
      <c r="AE58" s="683">
        <f t="shared" si="18"/>
        <v>19.672131147540984</v>
      </c>
      <c r="AG58" s="694"/>
      <c r="AH58" s="694"/>
    </row>
    <row r="59" spans="1:34" ht="18.95" customHeight="1">
      <c r="A59" s="520" t="s">
        <v>128</v>
      </c>
      <c r="B59" s="523">
        <v>37</v>
      </c>
      <c r="C59" s="523">
        <v>5</v>
      </c>
      <c r="D59" s="683">
        <f t="shared" si="21"/>
        <v>13.513513513513514</v>
      </c>
      <c r="E59" s="523">
        <v>81</v>
      </c>
      <c r="F59" s="523">
        <v>11</v>
      </c>
      <c r="G59" s="683">
        <f t="shared" si="20"/>
        <v>13.580246913580247</v>
      </c>
      <c r="H59" s="523">
        <v>97</v>
      </c>
      <c r="I59" s="523">
        <v>25</v>
      </c>
      <c r="J59" s="683">
        <f t="shared" si="14"/>
        <v>25.773195876288657</v>
      </c>
      <c r="K59" s="523">
        <v>106</v>
      </c>
      <c r="L59" s="523">
        <v>35</v>
      </c>
      <c r="M59" s="683">
        <f t="shared" ref="M59:M67" si="23">L59/K59*100</f>
        <v>33.018867924528301</v>
      </c>
      <c r="N59" s="523">
        <v>115</v>
      </c>
      <c r="O59" s="523">
        <v>27</v>
      </c>
      <c r="P59" s="683">
        <f t="shared" si="22"/>
        <v>23.478260869565219</v>
      </c>
      <c r="Q59" s="523">
        <v>77</v>
      </c>
      <c r="R59" s="523">
        <v>18</v>
      </c>
      <c r="S59" s="683">
        <f t="shared" si="11"/>
        <v>23.376623376623375</v>
      </c>
      <c r="T59" s="523">
        <v>62</v>
      </c>
      <c r="U59" s="523">
        <v>18</v>
      </c>
      <c r="V59" s="683">
        <f t="shared" si="9"/>
        <v>29.032258064516132</v>
      </c>
      <c r="W59" s="523">
        <v>35</v>
      </c>
      <c r="X59" s="523">
        <v>16</v>
      </c>
      <c r="Y59" s="683">
        <f t="shared" si="19"/>
        <v>45.714285714285715</v>
      </c>
      <c r="Z59" s="523">
        <v>39</v>
      </c>
      <c r="AA59" s="523">
        <v>21</v>
      </c>
      <c r="AB59" s="683">
        <f t="shared" si="17"/>
        <v>53.846153846153847</v>
      </c>
      <c r="AC59" s="523">
        <v>84</v>
      </c>
      <c r="AD59" s="523">
        <v>15</v>
      </c>
      <c r="AE59" s="683">
        <f t="shared" si="18"/>
        <v>17.857142857142858</v>
      </c>
      <c r="AG59" s="694"/>
      <c r="AH59" s="694"/>
    </row>
    <row r="60" spans="1:34" ht="18.95" customHeight="1">
      <c r="A60" s="520" t="s">
        <v>142</v>
      </c>
      <c r="B60" s="523">
        <v>1825</v>
      </c>
      <c r="C60" s="523">
        <v>418</v>
      </c>
      <c r="D60" s="683">
        <f t="shared" si="21"/>
        <v>22.904109589041095</v>
      </c>
      <c r="E60" s="523">
        <v>1805</v>
      </c>
      <c r="F60" s="523">
        <v>492</v>
      </c>
      <c r="G60" s="683">
        <f t="shared" si="20"/>
        <v>27.257617728531859</v>
      </c>
      <c r="H60" s="523">
        <v>1738</v>
      </c>
      <c r="I60" s="523">
        <v>423</v>
      </c>
      <c r="J60" s="683">
        <f t="shared" si="14"/>
        <v>24.338319907940161</v>
      </c>
      <c r="K60" s="523">
        <v>1605</v>
      </c>
      <c r="L60" s="523">
        <v>458</v>
      </c>
      <c r="M60" s="683">
        <f t="shared" si="23"/>
        <v>28.535825545171338</v>
      </c>
      <c r="N60" s="523">
        <v>1301</v>
      </c>
      <c r="O60" s="523">
        <v>360</v>
      </c>
      <c r="P60" s="683">
        <f t="shared" si="22"/>
        <v>27.671022290545732</v>
      </c>
      <c r="Q60" s="523">
        <v>1489</v>
      </c>
      <c r="R60" s="523">
        <v>434</v>
      </c>
      <c r="S60" s="683">
        <f t="shared" si="11"/>
        <v>29.147078576225656</v>
      </c>
      <c r="T60" s="523">
        <v>1370</v>
      </c>
      <c r="U60" s="523">
        <v>373</v>
      </c>
      <c r="V60" s="683">
        <f t="shared" si="9"/>
        <v>27.226277372262775</v>
      </c>
      <c r="W60" s="523">
        <v>1212</v>
      </c>
      <c r="X60" s="523">
        <v>365</v>
      </c>
      <c r="Y60" s="683">
        <f t="shared" si="19"/>
        <v>30.115511551155116</v>
      </c>
      <c r="Z60" s="523">
        <v>1666</v>
      </c>
      <c r="AA60" s="523">
        <v>341</v>
      </c>
      <c r="AB60" s="683">
        <f t="shared" si="17"/>
        <v>20.468187274909962</v>
      </c>
      <c r="AC60" s="523">
        <v>1180</v>
      </c>
      <c r="AD60" s="523">
        <v>209</v>
      </c>
      <c r="AE60" s="683">
        <f t="shared" si="18"/>
        <v>17.711864406779661</v>
      </c>
      <c r="AG60" s="694"/>
      <c r="AH60" s="694"/>
    </row>
    <row r="61" spans="1:34" ht="18.95" customHeight="1">
      <c r="A61" s="520" t="s">
        <v>125</v>
      </c>
      <c r="B61" s="523">
        <v>25</v>
      </c>
      <c r="C61" s="523">
        <v>6</v>
      </c>
      <c r="D61" s="683">
        <f t="shared" si="21"/>
        <v>24</v>
      </c>
      <c r="E61" s="523">
        <v>55</v>
      </c>
      <c r="F61" s="523">
        <v>7</v>
      </c>
      <c r="G61" s="683">
        <f t="shared" si="20"/>
        <v>12.727272727272727</v>
      </c>
      <c r="H61" s="523">
        <v>31</v>
      </c>
      <c r="I61" s="523">
        <v>2</v>
      </c>
      <c r="J61" s="683">
        <f t="shared" si="14"/>
        <v>6.4516129032258061</v>
      </c>
      <c r="K61" s="523">
        <v>39</v>
      </c>
      <c r="L61" s="523">
        <v>9</v>
      </c>
      <c r="M61" s="683">
        <f t="shared" si="23"/>
        <v>23.076923076923077</v>
      </c>
      <c r="N61" s="523">
        <v>58</v>
      </c>
      <c r="O61" s="523">
        <v>15</v>
      </c>
      <c r="P61" s="683">
        <f t="shared" si="22"/>
        <v>25.862068965517242</v>
      </c>
      <c r="Q61" s="523">
        <v>88</v>
      </c>
      <c r="R61" s="523">
        <v>16</v>
      </c>
      <c r="S61" s="683">
        <f t="shared" si="11"/>
        <v>18.181818181818183</v>
      </c>
      <c r="T61" s="523">
        <v>93</v>
      </c>
      <c r="U61" s="523">
        <v>13</v>
      </c>
      <c r="V61" s="683">
        <f t="shared" si="9"/>
        <v>13.978494623655912</v>
      </c>
      <c r="W61" s="523">
        <v>34</v>
      </c>
      <c r="X61" s="523">
        <v>14</v>
      </c>
      <c r="Y61" s="683">
        <f t="shared" si="19"/>
        <v>41.17647058823529</v>
      </c>
      <c r="Z61" s="523">
        <v>65</v>
      </c>
      <c r="AA61" s="523">
        <v>11</v>
      </c>
      <c r="AB61" s="683">
        <f t="shared" si="17"/>
        <v>16.923076923076923</v>
      </c>
      <c r="AC61" s="523">
        <v>92</v>
      </c>
      <c r="AD61" s="523">
        <v>16</v>
      </c>
      <c r="AE61" s="683">
        <f t="shared" si="18"/>
        <v>17.391304347826086</v>
      </c>
      <c r="AG61" s="694"/>
      <c r="AH61" s="694"/>
    </row>
    <row r="62" spans="1:34" ht="18.95" customHeight="1">
      <c r="A62" s="520" t="s">
        <v>130</v>
      </c>
      <c r="B62" s="523">
        <v>337</v>
      </c>
      <c r="C62" s="523">
        <v>92</v>
      </c>
      <c r="D62" s="683">
        <f t="shared" si="21"/>
        <v>27.299703264094955</v>
      </c>
      <c r="E62" s="523">
        <v>476</v>
      </c>
      <c r="F62" s="523">
        <v>100</v>
      </c>
      <c r="G62" s="683">
        <f t="shared" si="20"/>
        <v>21.008403361344538</v>
      </c>
      <c r="H62" s="523">
        <v>538</v>
      </c>
      <c r="I62" s="523">
        <v>109</v>
      </c>
      <c r="J62" s="683">
        <f t="shared" si="14"/>
        <v>20.260223048327138</v>
      </c>
      <c r="K62" s="523">
        <v>545</v>
      </c>
      <c r="L62" s="523">
        <v>103</v>
      </c>
      <c r="M62" s="683">
        <f t="shared" si="23"/>
        <v>18.899082568807341</v>
      </c>
      <c r="N62" s="523">
        <v>1011</v>
      </c>
      <c r="O62" s="523">
        <v>160</v>
      </c>
      <c r="P62" s="683">
        <f t="shared" si="22"/>
        <v>15.825914935707219</v>
      </c>
      <c r="Q62" s="523">
        <v>1381</v>
      </c>
      <c r="R62" s="523">
        <v>273</v>
      </c>
      <c r="S62" s="683">
        <f t="shared" si="11"/>
        <v>19.768283852280955</v>
      </c>
      <c r="T62" s="523">
        <v>1277</v>
      </c>
      <c r="U62" s="523">
        <v>211</v>
      </c>
      <c r="V62" s="683">
        <f t="shared" si="9"/>
        <v>16.523101018010962</v>
      </c>
      <c r="W62" s="523">
        <v>735</v>
      </c>
      <c r="X62" s="523">
        <v>171</v>
      </c>
      <c r="Y62" s="683">
        <f t="shared" si="19"/>
        <v>23.26530612244898</v>
      </c>
      <c r="Z62" s="523">
        <v>1062</v>
      </c>
      <c r="AA62" s="523">
        <v>226</v>
      </c>
      <c r="AB62" s="683">
        <f t="shared" si="17"/>
        <v>21.280602636534841</v>
      </c>
      <c r="AC62" s="523">
        <v>998</v>
      </c>
      <c r="AD62" s="523">
        <v>166</v>
      </c>
      <c r="AE62" s="683">
        <f t="shared" si="18"/>
        <v>16.633266533066131</v>
      </c>
      <c r="AG62" s="694"/>
      <c r="AH62" s="694"/>
    </row>
    <row r="63" spans="1:34" ht="18.95" customHeight="1">
      <c r="A63" s="520" t="s">
        <v>116</v>
      </c>
      <c r="B63" s="523">
        <v>394</v>
      </c>
      <c r="C63" s="523">
        <v>144</v>
      </c>
      <c r="D63" s="683">
        <f t="shared" si="21"/>
        <v>36.548223350253807</v>
      </c>
      <c r="E63" s="523">
        <v>395</v>
      </c>
      <c r="F63" s="523">
        <v>167</v>
      </c>
      <c r="G63" s="683">
        <f t="shared" si="20"/>
        <v>42.278481012658226</v>
      </c>
      <c r="H63" s="523">
        <v>359</v>
      </c>
      <c r="I63" s="523">
        <v>82</v>
      </c>
      <c r="J63" s="683">
        <f t="shared" si="14"/>
        <v>22.841225626740947</v>
      </c>
      <c r="K63" s="523">
        <v>189</v>
      </c>
      <c r="L63" s="523">
        <v>45</v>
      </c>
      <c r="M63" s="683">
        <f t="shared" si="23"/>
        <v>23.809523809523807</v>
      </c>
      <c r="N63" s="523">
        <v>301</v>
      </c>
      <c r="O63" s="523">
        <v>106</v>
      </c>
      <c r="P63" s="683">
        <f t="shared" si="22"/>
        <v>35.215946843853821</v>
      </c>
      <c r="Q63" s="523">
        <v>127</v>
      </c>
      <c r="R63" s="523">
        <v>40</v>
      </c>
      <c r="S63" s="683">
        <f t="shared" si="11"/>
        <v>31.496062992125985</v>
      </c>
      <c r="T63" s="523">
        <v>269</v>
      </c>
      <c r="U63" s="523">
        <v>42</v>
      </c>
      <c r="V63" s="683">
        <f t="shared" si="9"/>
        <v>15.613382899628252</v>
      </c>
      <c r="W63" s="523">
        <v>235</v>
      </c>
      <c r="X63" s="523">
        <v>35</v>
      </c>
      <c r="Y63" s="683">
        <f t="shared" si="19"/>
        <v>14.893617021276595</v>
      </c>
      <c r="Z63" s="523">
        <v>303</v>
      </c>
      <c r="AA63" s="523">
        <v>77</v>
      </c>
      <c r="AB63" s="683">
        <f t="shared" si="17"/>
        <v>25.412541254125415</v>
      </c>
      <c r="AC63" s="523">
        <v>434</v>
      </c>
      <c r="AD63" s="523">
        <v>62</v>
      </c>
      <c r="AE63" s="683">
        <f t="shared" si="18"/>
        <v>14.285714285714285</v>
      </c>
      <c r="AG63" s="694"/>
      <c r="AH63" s="694"/>
    </row>
    <row r="64" spans="1:34" ht="18.95" customHeight="1">
      <c r="A64" s="520" t="s">
        <v>612</v>
      </c>
      <c r="B64" s="523">
        <v>19</v>
      </c>
      <c r="C64" s="523">
        <v>3</v>
      </c>
      <c r="D64" s="683">
        <f t="shared" si="21"/>
        <v>15.789473684210526</v>
      </c>
      <c r="E64" s="523">
        <v>8</v>
      </c>
      <c r="F64" s="523">
        <v>4</v>
      </c>
      <c r="G64" s="683">
        <f t="shared" si="20"/>
        <v>50</v>
      </c>
      <c r="H64" s="523">
        <v>18</v>
      </c>
      <c r="I64" s="523">
        <v>4</v>
      </c>
      <c r="J64" s="683">
        <f t="shared" si="14"/>
        <v>22.222222222222221</v>
      </c>
      <c r="K64" s="523">
        <v>20</v>
      </c>
      <c r="L64" s="523">
        <v>7</v>
      </c>
      <c r="M64" s="683">
        <f t="shared" si="23"/>
        <v>35</v>
      </c>
      <c r="N64" s="523">
        <v>21</v>
      </c>
      <c r="O64" s="523">
        <v>1</v>
      </c>
      <c r="P64" s="683">
        <f t="shared" si="22"/>
        <v>4.7619047619047619</v>
      </c>
      <c r="Q64" s="523">
        <v>8</v>
      </c>
      <c r="R64" s="523">
        <v>6</v>
      </c>
      <c r="S64" s="683">
        <f t="shared" si="11"/>
        <v>75</v>
      </c>
      <c r="T64" s="523">
        <v>21</v>
      </c>
      <c r="U64" s="523">
        <v>3</v>
      </c>
      <c r="V64" s="683">
        <f t="shared" si="9"/>
        <v>14.285714285714285</v>
      </c>
      <c r="W64" s="523">
        <v>18</v>
      </c>
      <c r="X64" s="523">
        <v>6</v>
      </c>
      <c r="Y64" s="683">
        <f t="shared" si="19"/>
        <v>33.333333333333329</v>
      </c>
      <c r="Z64" s="523">
        <v>11</v>
      </c>
      <c r="AA64" s="523">
        <v>2</v>
      </c>
      <c r="AB64" s="683">
        <f t="shared" si="17"/>
        <v>18.181818181818183</v>
      </c>
      <c r="AC64" s="523">
        <v>22</v>
      </c>
      <c r="AD64" s="523">
        <v>3</v>
      </c>
      <c r="AE64" s="683">
        <f t="shared" si="18"/>
        <v>13.636363636363635</v>
      </c>
    </row>
    <row r="65" spans="1:31" ht="18.95" customHeight="1">
      <c r="A65" s="520" t="s">
        <v>619</v>
      </c>
      <c r="B65" s="523">
        <v>5</v>
      </c>
      <c r="C65" s="523">
        <v>1</v>
      </c>
      <c r="D65" s="683">
        <f t="shared" si="21"/>
        <v>20</v>
      </c>
      <c r="E65" s="523">
        <v>2</v>
      </c>
      <c r="F65" s="523">
        <v>2</v>
      </c>
      <c r="G65" s="683">
        <f t="shared" si="20"/>
        <v>100</v>
      </c>
      <c r="H65" s="523">
        <v>0</v>
      </c>
      <c r="I65" s="523">
        <v>0</v>
      </c>
      <c r="J65" s="523">
        <v>0</v>
      </c>
      <c r="K65" s="523">
        <v>146</v>
      </c>
      <c r="L65" s="523">
        <v>25</v>
      </c>
      <c r="M65" s="683">
        <f t="shared" si="23"/>
        <v>17.123287671232877</v>
      </c>
      <c r="N65" s="523">
        <v>38</v>
      </c>
      <c r="O65" s="523">
        <v>7</v>
      </c>
      <c r="P65" s="683">
        <f t="shared" si="22"/>
        <v>18.421052631578945</v>
      </c>
      <c r="Q65" s="523">
        <v>0</v>
      </c>
      <c r="R65" s="523">
        <v>0</v>
      </c>
      <c r="S65" s="523">
        <v>0</v>
      </c>
      <c r="T65" s="523">
        <v>0</v>
      </c>
      <c r="U65" s="523">
        <v>0</v>
      </c>
      <c r="V65" s="523">
        <v>0</v>
      </c>
      <c r="W65" s="523">
        <v>15</v>
      </c>
      <c r="X65" s="523">
        <v>8</v>
      </c>
      <c r="Y65" s="683">
        <f t="shared" si="19"/>
        <v>53.333333333333336</v>
      </c>
      <c r="Z65" s="523">
        <v>2</v>
      </c>
      <c r="AA65" s="523">
        <v>2</v>
      </c>
      <c r="AB65" s="683">
        <f t="shared" si="17"/>
        <v>100</v>
      </c>
      <c r="AC65" s="523">
        <v>0</v>
      </c>
      <c r="AD65" s="523">
        <v>0</v>
      </c>
      <c r="AE65" s="523">
        <v>0</v>
      </c>
    </row>
    <row r="66" spans="1:31" ht="18.95" customHeight="1">
      <c r="A66" s="520" t="s">
        <v>639</v>
      </c>
      <c r="B66" s="523">
        <v>4</v>
      </c>
      <c r="C66" s="523">
        <v>4</v>
      </c>
      <c r="D66" s="683">
        <f t="shared" si="21"/>
        <v>100</v>
      </c>
      <c r="E66" s="523">
        <v>7</v>
      </c>
      <c r="F66" s="523">
        <v>7</v>
      </c>
      <c r="G66" s="683">
        <f t="shared" si="20"/>
        <v>100</v>
      </c>
      <c r="H66" s="523">
        <v>4</v>
      </c>
      <c r="I66" s="523">
        <v>4</v>
      </c>
      <c r="J66" s="683">
        <f>I66/H66*100</f>
        <v>100</v>
      </c>
      <c r="K66" s="523">
        <v>3</v>
      </c>
      <c r="L66" s="523">
        <v>3</v>
      </c>
      <c r="M66" s="683">
        <f t="shared" si="23"/>
        <v>100</v>
      </c>
      <c r="N66" s="523">
        <v>10</v>
      </c>
      <c r="O66" s="523">
        <v>10</v>
      </c>
      <c r="P66" s="683">
        <f t="shared" si="22"/>
        <v>100</v>
      </c>
      <c r="Q66" s="523">
        <v>1</v>
      </c>
      <c r="R66" s="523">
        <v>1</v>
      </c>
      <c r="S66" s="683">
        <f>R66/Q66*100</f>
        <v>100</v>
      </c>
      <c r="T66" s="523">
        <v>4</v>
      </c>
      <c r="U66" s="523">
        <v>4</v>
      </c>
      <c r="V66" s="683">
        <f>U66/T66*100</f>
        <v>100</v>
      </c>
      <c r="W66" s="523">
        <v>0</v>
      </c>
      <c r="X66" s="523">
        <v>0</v>
      </c>
      <c r="Y66" s="523">
        <v>0</v>
      </c>
      <c r="Z66" s="523">
        <v>2</v>
      </c>
      <c r="AA66" s="523">
        <v>2</v>
      </c>
      <c r="AB66" s="683">
        <f t="shared" si="17"/>
        <v>100</v>
      </c>
      <c r="AC66" s="523">
        <v>0</v>
      </c>
      <c r="AD66" s="523">
        <v>0</v>
      </c>
      <c r="AE66" s="523">
        <v>0</v>
      </c>
    </row>
    <row r="67" spans="1:31" ht="18.95" customHeight="1">
      <c r="A67" s="520" t="s">
        <v>169</v>
      </c>
      <c r="B67" s="523">
        <v>110</v>
      </c>
      <c r="C67" s="523">
        <v>43</v>
      </c>
      <c r="D67" s="683">
        <f t="shared" si="21"/>
        <v>39.090909090909093</v>
      </c>
      <c r="E67" s="523">
        <v>230</v>
      </c>
      <c r="F67" s="523">
        <v>83</v>
      </c>
      <c r="G67" s="683">
        <f t="shared" si="20"/>
        <v>36.086956521739133</v>
      </c>
      <c r="H67" s="523">
        <v>197</v>
      </c>
      <c r="I67" s="523">
        <v>68</v>
      </c>
      <c r="J67" s="683">
        <f>I67/H67*100</f>
        <v>34.517766497461928</v>
      </c>
      <c r="K67" s="523">
        <v>151</v>
      </c>
      <c r="L67" s="523">
        <v>65</v>
      </c>
      <c r="M67" s="683">
        <f t="shared" si="23"/>
        <v>43.046357615894038</v>
      </c>
      <c r="N67" s="523">
        <v>165</v>
      </c>
      <c r="O67" s="523">
        <v>59</v>
      </c>
      <c r="P67" s="683">
        <f t="shared" si="22"/>
        <v>35.757575757575758</v>
      </c>
      <c r="Q67" s="523">
        <v>148</v>
      </c>
      <c r="R67" s="523">
        <v>106</v>
      </c>
      <c r="S67" s="683">
        <f>R67/Q67*100</f>
        <v>71.621621621621628</v>
      </c>
      <c r="T67" s="523">
        <v>5</v>
      </c>
      <c r="U67" s="523">
        <v>4</v>
      </c>
      <c r="V67" s="683">
        <f>U67/T67*100</f>
        <v>80</v>
      </c>
      <c r="W67" s="523">
        <v>0</v>
      </c>
      <c r="X67" s="523">
        <v>0</v>
      </c>
      <c r="Y67" s="523">
        <v>0</v>
      </c>
      <c r="Z67" s="523">
        <v>2</v>
      </c>
      <c r="AA67" s="523">
        <v>1</v>
      </c>
      <c r="AB67" s="683">
        <f t="shared" si="17"/>
        <v>50</v>
      </c>
      <c r="AC67" s="523">
        <v>0</v>
      </c>
      <c r="AD67" s="523">
        <v>0</v>
      </c>
      <c r="AE67" s="523">
        <v>0</v>
      </c>
    </row>
    <row r="68" spans="1:31" ht="18.95" customHeight="1">
      <c r="A68" s="520" t="s">
        <v>610</v>
      </c>
      <c r="B68" s="523">
        <v>1</v>
      </c>
      <c r="C68" s="523">
        <v>0</v>
      </c>
      <c r="D68" s="523">
        <v>0</v>
      </c>
      <c r="E68" s="523">
        <v>1</v>
      </c>
      <c r="F68" s="523">
        <v>0</v>
      </c>
      <c r="G68" s="523">
        <v>0</v>
      </c>
      <c r="H68" s="523">
        <v>0</v>
      </c>
      <c r="I68" s="523">
        <v>0</v>
      </c>
      <c r="J68" s="523">
        <v>0</v>
      </c>
      <c r="K68" s="523">
        <v>0</v>
      </c>
      <c r="L68" s="523">
        <v>0</v>
      </c>
      <c r="M68" s="523">
        <v>0</v>
      </c>
      <c r="N68" s="523">
        <v>0</v>
      </c>
      <c r="O68" s="523">
        <v>0</v>
      </c>
      <c r="P68" s="523">
        <v>0</v>
      </c>
      <c r="Q68" s="523">
        <v>8</v>
      </c>
      <c r="R68" s="523">
        <v>0</v>
      </c>
      <c r="S68" s="523">
        <v>0</v>
      </c>
      <c r="T68" s="523">
        <v>8</v>
      </c>
      <c r="U68" s="523">
        <v>3</v>
      </c>
      <c r="V68" s="683">
        <f>U68/T68*100</f>
        <v>37.5</v>
      </c>
      <c r="W68" s="523">
        <v>28</v>
      </c>
      <c r="X68" s="523">
        <v>27</v>
      </c>
      <c r="Y68" s="683">
        <f>X68/W68*100</f>
        <v>96.428571428571431</v>
      </c>
      <c r="Z68" s="523">
        <v>1</v>
      </c>
      <c r="AA68" s="523">
        <v>0</v>
      </c>
      <c r="AB68" s="523">
        <v>0</v>
      </c>
      <c r="AC68" s="523">
        <v>1</v>
      </c>
      <c r="AD68" s="523">
        <v>0</v>
      </c>
      <c r="AE68" s="523">
        <v>0</v>
      </c>
    </row>
    <row r="69" spans="1:31" ht="18.95" customHeight="1">
      <c r="A69" s="520" t="s">
        <v>624</v>
      </c>
      <c r="B69" s="523">
        <v>1</v>
      </c>
      <c r="C69" s="523">
        <v>1</v>
      </c>
      <c r="D69" s="683">
        <f>C69/B69*100</f>
        <v>100</v>
      </c>
      <c r="E69" s="523">
        <v>1</v>
      </c>
      <c r="F69" s="523">
        <v>0</v>
      </c>
      <c r="G69" s="523">
        <v>0</v>
      </c>
      <c r="H69" s="523">
        <v>4</v>
      </c>
      <c r="I69" s="523">
        <v>0</v>
      </c>
      <c r="J69" s="523">
        <v>0</v>
      </c>
      <c r="K69" s="523">
        <v>3</v>
      </c>
      <c r="L69" s="523">
        <v>3</v>
      </c>
      <c r="M69" s="683">
        <f>L69/K69*100</f>
        <v>100</v>
      </c>
      <c r="N69" s="523">
        <v>5</v>
      </c>
      <c r="O69" s="523">
        <v>5</v>
      </c>
      <c r="P69" s="683">
        <f>O69/N69*100</f>
        <v>100</v>
      </c>
      <c r="Q69" s="523">
        <v>1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6</v>
      </c>
      <c r="X69" s="523">
        <v>5</v>
      </c>
      <c r="Y69" s="683">
        <f>X69/W69*100</f>
        <v>83.333333333333343</v>
      </c>
      <c r="Z69" s="523">
        <v>0</v>
      </c>
      <c r="AA69" s="523">
        <v>0</v>
      </c>
      <c r="AB69" s="523">
        <v>0</v>
      </c>
      <c r="AC69" s="523">
        <v>0</v>
      </c>
      <c r="AD69" s="523">
        <v>0</v>
      </c>
      <c r="AE69" s="523">
        <v>0</v>
      </c>
    </row>
    <row r="70" spans="1:31" ht="18.95" customHeight="1">
      <c r="A70" s="520" t="s">
        <v>634</v>
      </c>
      <c r="B70" s="523">
        <v>0</v>
      </c>
      <c r="C70" s="523">
        <v>0</v>
      </c>
      <c r="D70" s="523">
        <v>0</v>
      </c>
      <c r="E70" s="523">
        <v>0</v>
      </c>
      <c r="F70" s="523">
        <v>0</v>
      </c>
      <c r="G70" s="523">
        <v>0</v>
      </c>
      <c r="H70" s="523">
        <v>3</v>
      </c>
      <c r="I70" s="523">
        <v>0</v>
      </c>
      <c r="J70" s="523">
        <v>0</v>
      </c>
      <c r="K70" s="523">
        <v>14</v>
      </c>
      <c r="L70" s="523">
        <v>0</v>
      </c>
      <c r="M70" s="523">
        <v>0</v>
      </c>
      <c r="N70" s="523">
        <v>2</v>
      </c>
      <c r="O70" s="523">
        <v>1</v>
      </c>
      <c r="P70" s="683">
        <f>O70/N70*100</f>
        <v>50</v>
      </c>
      <c r="Q70" s="523">
        <v>6</v>
      </c>
      <c r="R70" s="523">
        <v>0</v>
      </c>
      <c r="S70" s="523">
        <v>0</v>
      </c>
      <c r="T70" s="523">
        <v>6</v>
      </c>
      <c r="U70" s="523">
        <v>6</v>
      </c>
      <c r="V70" s="683">
        <f>U70/T70*100</f>
        <v>100</v>
      </c>
      <c r="W70" s="523">
        <v>7</v>
      </c>
      <c r="X70" s="523">
        <v>3</v>
      </c>
      <c r="Y70" s="683">
        <f>X70/W70*100</f>
        <v>42.857142857142854</v>
      </c>
      <c r="Z70" s="523">
        <v>0</v>
      </c>
      <c r="AA70" s="523">
        <v>0</v>
      </c>
      <c r="AB70" s="523">
        <v>0</v>
      </c>
      <c r="AC70" s="523">
        <v>0</v>
      </c>
      <c r="AD70" s="523">
        <v>0</v>
      </c>
      <c r="AE70" s="523">
        <v>0</v>
      </c>
    </row>
    <row r="71" spans="1:31" ht="18.75" customHeight="1">
      <c r="A71" s="520" t="s">
        <v>620</v>
      </c>
      <c r="B71" s="523">
        <v>377</v>
      </c>
      <c r="C71" s="523">
        <v>73</v>
      </c>
      <c r="D71" s="683">
        <f>C71/B71*100</f>
        <v>19.363395225464192</v>
      </c>
      <c r="E71" s="523">
        <v>272</v>
      </c>
      <c r="F71" s="523">
        <v>55</v>
      </c>
      <c r="G71" s="683">
        <f>F71/E71*100</f>
        <v>20.22058823529412</v>
      </c>
      <c r="H71" s="523">
        <v>240</v>
      </c>
      <c r="I71" s="523">
        <v>62</v>
      </c>
      <c r="J71" s="683">
        <f>I71/H71*100</f>
        <v>25.833333333333336</v>
      </c>
      <c r="K71" s="523">
        <v>49</v>
      </c>
      <c r="L71" s="523">
        <v>26</v>
      </c>
      <c r="M71" s="683">
        <f>L71/K71*100</f>
        <v>53.061224489795919</v>
      </c>
      <c r="N71" s="523">
        <v>16</v>
      </c>
      <c r="O71" s="523">
        <v>5</v>
      </c>
      <c r="P71" s="683">
        <f>O71/N71*100</f>
        <v>31.25</v>
      </c>
      <c r="Q71" s="523">
        <v>10</v>
      </c>
      <c r="R71" s="523">
        <v>4</v>
      </c>
      <c r="S71" s="683">
        <f>R71/Q71*100</f>
        <v>40</v>
      </c>
      <c r="T71" s="523">
        <v>11</v>
      </c>
      <c r="U71" s="523">
        <v>10</v>
      </c>
      <c r="V71" s="683">
        <f>U71/T71*100</f>
        <v>90.909090909090907</v>
      </c>
      <c r="W71" s="523">
        <v>0</v>
      </c>
      <c r="X71" s="523">
        <v>0</v>
      </c>
      <c r="Y71" s="523">
        <v>0</v>
      </c>
      <c r="Z71" s="523">
        <v>0</v>
      </c>
      <c r="AA71" s="523">
        <v>0</v>
      </c>
      <c r="AB71" s="523">
        <v>0</v>
      </c>
      <c r="AC71" s="523">
        <v>0</v>
      </c>
      <c r="AD71" s="523">
        <v>0</v>
      </c>
      <c r="AE71" s="523">
        <v>0</v>
      </c>
    </row>
    <row r="72" spans="1:31" ht="18.95" customHeight="1">
      <c r="A72" s="520" t="s">
        <v>637</v>
      </c>
      <c r="B72" s="523">
        <v>0</v>
      </c>
      <c r="C72" s="523">
        <v>0</v>
      </c>
      <c r="D72" s="523">
        <v>0</v>
      </c>
      <c r="E72" s="524">
        <v>1</v>
      </c>
      <c r="F72" s="524">
        <v>1</v>
      </c>
      <c r="G72" s="683">
        <f>F72/E72*100</f>
        <v>100</v>
      </c>
      <c r="H72" s="523">
        <v>0</v>
      </c>
      <c r="I72" s="523">
        <v>0</v>
      </c>
      <c r="J72" s="523">
        <v>0</v>
      </c>
      <c r="K72" s="523">
        <v>0</v>
      </c>
      <c r="L72" s="523">
        <v>0</v>
      </c>
      <c r="M72" s="523">
        <v>0</v>
      </c>
      <c r="N72" s="524">
        <v>1</v>
      </c>
      <c r="O72" s="524">
        <v>1</v>
      </c>
      <c r="P72" s="683">
        <f>O72/N72*100</f>
        <v>100</v>
      </c>
      <c r="Q72" s="524">
        <v>1</v>
      </c>
      <c r="R72" s="524">
        <v>1</v>
      </c>
      <c r="S72" s="683">
        <f>R72/Q72*100</f>
        <v>100</v>
      </c>
      <c r="T72" s="523">
        <v>0</v>
      </c>
      <c r="U72" s="523">
        <v>0</v>
      </c>
      <c r="V72" s="523">
        <v>0</v>
      </c>
      <c r="W72" s="523">
        <v>0</v>
      </c>
      <c r="X72" s="523">
        <v>0</v>
      </c>
      <c r="Y72" s="523">
        <v>0</v>
      </c>
      <c r="Z72" s="523">
        <v>0</v>
      </c>
      <c r="AA72" s="523">
        <v>0</v>
      </c>
      <c r="AB72" s="523">
        <v>0</v>
      </c>
      <c r="AC72" s="523">
        <v>0</v>
      </c>
      <c r="AD72" s="523">
        <v>0</v>
      </c>
      <c r="AE72" s="523">
        <v>0</v>
      </c>
    </row>
    <row r="73" spans="1:31" ht="18.95" customHeight="1">
      <c r="A73" s="705" t="s">
        <v>884</v>
      </c>
      <c r="B73" s="525">
        <f>B5-SUM(B6:B72)</f>
        <v>4443</v>
      </c>
      <c r="C73" s="525">
        <f>C5-SUM(C6:C72)</f>
        <v>1569</v>
      </c>
      <c r="D73" s="526">
        <f>C73/B73*100</f>
        <v>35.313977042538824</v>
      </c>
      <c r="E73" s="525">
        <f>E5-SUM(E6:E72)</f>
        <v>4663</v>
      </c>
      <c r="F73" s="525">
        <f>F5-SUM(F6:F72)</f>
        <v>1562</v>
      </c>
      <c r="G73" s="526">
        <f>F73/E73*100</f>
        <v>33.497748230752734</v>
      </c>
      <c r="H73" s="525">
        <f>H5-SUM(H6:H72)</f>
        <v>4023</v>
      </c>
      <c r="I73" s="525">
        <f>I5-SUM(I6:I72)</f>
        <v>1438</v>
      </c>
      <c r="J73" s="526">
        <f>I73/H73*100</f>
        <v>35.744469301516283</v>
      </c>
      <c r="K73" s="525">
        <f>K5-SUM(K6:K72)</f>
        <v>4772</v>
      </c>
      <c r="L73" s="525">
        <f>L5-SUM(L6:L72)</f>
        <v>1753</v>
      </c>
      <c r="M73" s="526">
        <f>L73/K73*100</f>
        <v>36.735121542330262</v>
      </c>
      <c r="N73" s="525">
        <f>N5-SUM(N6:N72)</f>
        <v>5023</v>
      </c>
      <c r="O73" s="525">
        <f>O5-SUM(O6:O72)</f>
        <v>1959</v>
      </c>
      <c r="P73" s="526">
        <f>O73/N73*100</f>
        <v>39.000597252637867</v>
      </c>
      <c r="Q73" s="525">
        <f>Q5-SUM(Q6:Q72)</f>
        <v>5460</v>
      </c>
      <c r="R73" s="525">
        <f>R5-SUM(R6:R72)</f>
        <v>2390</v>
      </c>
      <c r="S73" s="526">
        <f>R73/Q73*100</f>
        <v>43.772893772893774</v>
      </c>
      <c r="T73" s="525">
        <f>T5-SUM(T6:T72)</f>
        <v>6576</v>
      </c>
      <c r="U73" s="525">
        <f>U5-SUM(U6:U72)</f>
        <v>3164</v>
      </c>
      <c r="V73" s="526">
        <f>U73/T73*100</f>
        <v>48.114355231143549</v>
      </c>
      <c r="W73" s="525">
        <f>W5-SUM(W6:W72)</f>
        <v>6006</v>
      </c>
      <c r="X73" s="525">
        <f>X5-SUM(X6:X72)</f>
        <v>2899</v>
      </c>
      <c r="Y73" s="526">
        <f>X73/W73*100</f>
        <v>48.268398268398265</v>
      </c>
      <c r="Z73" s="525">
        <f>Z5-SUM(Z6:Z72)</f>
        <v>6514</v>
      </c>
      <c r="AA73" s="525">
        <f>AA5-SUM(AA6:AA72)</f>
        <v>3102</v>
      </c>
      <c r="AB73" s="526">
        <f>AA73/Z73*100</f>
        <v>47.620509671476817</v>
      </c>
      <c r="AC73" s="525">
        <f>AC5-SUM(AC6:AC72)</f>
        <v>7526</v>
      </c>
      <c r="AD73" s="525">
        <f>AD5-SUM(AD6:AD72)</f>
        <v>3347</v>
      </c>
      <c r="AE73" s="526">
        <f>AD73/AC73*100</f>
        <v>44.472495349455222</v>
      </c>
    </row>
    <row r="74" spans="1:31">
      <c r="A74" s="695" t="s">
        <v>148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>
      <c r="A75" s="696" t="s">
        <v>171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691"/>
      <c r="X75" s="691"/>
      <c r="Y75" s="691"/>
      <c r="Z75" s="691"/>
      <c r="AA75" s="691"/>
      <c r="AB75" s="691"/>
      <c r="AC75" s="691"/>
      <c r="AD75" s="691"/>
      <c r="AE75" s="691"/>
    </row>
    <row r="76" spans="1:31">
      <c r="A76" s="697" t="s">
        <v>172</v>
      </c>
      <c r="B76" s="691"/>
      <c r="C76" s="691"/>
      <c r="D76" s="691"/>
      <c r="E76" s="691"/>
      <c r="F76" s="691"/>
      <c r="G76" s="691"/>
      <c r="H76" s="691"/>
      <c r="I76" s="691"/>
      <c r="J76" s="691"/>
      <c r="K76" s="691"/>
      <c r="L76" s="691"/>
      <c r="M76" s="691"/>
      <c r="N76" s="691"/>
      <c r="O76" s="691"/>
      <c r="P76" s="691"/>
      <c r="Q76" s="691"/>
      <c r="R76" s="691"/>
      <c r="S76" s="691"/>
      <c r="T76" s="691"/>
      <c r="U76" s="691"/>
      <c r="V76" s="518" t="s">
        <v>170</v>
      </c>
      <c r="W76" s="691"/>
      <c r="X76" s="691"/>
      <c r="Y76" s="691"/>
      <c r="Z76" s="691"/>
      <c r="AA76" s="691"/>
      <c r="AB76" s="691"/>
      <c r="AC76" s="691"/>
      <c r="AD76" s="691"/>
      <c r="AE76" s="691"/>
    </row>
    <row r="77" spans="1:31">
      <c r="A77" s="69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 t="s">
        <v>81</v>
      </c>
      <c r="W77" s="518"/>
      <c r="X77" s="518"/>
      <c r="Y77" s="518"/>
      <c r="Z77" s="518"/>
      <c r="AA77" s="518"/>
      <c r="AB77" s="518"/>
      <c r="AC77" s="518"/>
      <c r="AD77" s="518"/>
      <c r="AE77" s="518"/>
    </row>
    <row r="78" spans="1:31">
      <c r="B78" s="690"/>
      <c r="C78" s="690"/>
      <c r="D78" s="690"/>
      <c r="E78" s="690"/>
      <c r="F78" s="690"/>
      <c r="G78" s="690"/>
      <c r="H78" s="690"/>
      <c r="I78" s="690"/>
      <c r="J78" s="690"/>
      <c r="K78" s="690"/>
      <c r="L78" s="690"/>
      <c r="M78" s="690"/>
      <c r="N78" s="690"/>
      <c r="O78" s="690"/>
      <c r="P78" s="690"/>
      <c r="Q78" s="6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</row>
  </sheetData>
  <sortState ref="A67:AE71">
    <sortCondition descending="1" ref="Y67:Y71"/>
  </sortState>
  <mergeCells count="22">
    <mergeCell ref="A1:AE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AA3:AB3"/>
    <mergeCell ref="AD3:AE3"/>
    <mergeCell ref="Z2:AB2"/>
    <mergeCell ref="AC2:AE2"/>
    <mergeCell ref="C3:D3"/>
    <mergeCell ref="F3:G3"/>
    <mergeCell ref="X3:Y3"/>
    <mergeCell ref="I3:J3"/>
    <mergeCell ref="L3:M3"/>
    <mergeCell ref="O3:P3"/>
    <mergeCell ref="R3:S3"/>
    <mergeCell ref="U3:V3"/>
  </mergeCells>
  <phoneticPr fontId="2" type="noConversion"/>
  <hyperlinks>
    <hyperlink ref="AF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showGridLines="0" workbookViewId="0">
      <selection sqref="A1:D1"/>
    </sheetView>
  </sheetViews>
  <sheetFormatPr defaultColWidth="30.625" defaultRowHeight="16.5"/>
  <cols>
    <col min="1" max="1" width="15.875" customWidth="1"/>
    <col min="5" max="5" width="12.625" bestFit="1" customWidth="1"/>
  </cols>
  <sheetData>
    <row r="1" spans="1:5" ht="30" customHeight="1">
      <c r="A1" s="912" t="s">
        <v>678</v>
      </c>
      <c r="B1" s="912"/>
      <c r="C1" s="912"/>
      <c r="D1" s="912"/>
      <c r="E1" s="595" t="s">
        <v>670</v>
      </c>
    </row>
    <row r="2" spans="1:5" ht="59.1" customHeight="1">
      <c r="A2" s="90"/>
      <c r="B2" s="92" t="s">
        <v>173</v>
      </c>
      <c r="C2" s="93" t="s">
        <v>174</v>
      </c>
      <c r="D2" s="94" t="s">
        <v>175</v>
      </c>
    </row>
    <row r="3" spans="1:5" ht="26.1" customHeight="1">
      <c r="A3" s="21" t="s">
        <v>723</v>
      </c>
      <c r="B3" s="95">
        <v>5364</v>
      </c>
      <c r="C3" s="606">
        <v>52324</v>
      </c>
      <c r="D3" s="96">
        <v>9.2982942726390245</v>
      </c>
    </row>
    <row r="4" spans="1:5" ht="26.1" customHeight="1">
      <c r="A4" s="21" t="s">
        <v>724</v>
      </c>
      <c r="B4" s="95">
        <v>5484</v>
      </c>
      <c r="C4" s="606">
        <v>54040</v>
      </c>
      <c r="D4" s="96">
        <v>9.2130905181103415</v>
      </c>
    </row>
    <row r="5" spans="1:5" ht="26.1" customHeight="1">
      <c r="A5" s="21" t="s">
        <v>191</v>
      </c>
      <c r="B5" s="95">
        <v>5643</v>
      </c>
      <c r="C5" s="606">
        <v>57118</v>
      </c>
      <c r="D5" s="96">
        <v>8.9912525294370695</v>
      </c>
    </row>
    <row r="6" spans="1:5" ht="26.1" customHeight="1">
      <c r="A6" s="21" t="s">
        <v>94</v>
      </c>
      <c r="B6" s="95">
        <v>6210</v>
      </c>
      <c r="C6" s="606">
        <v>57881</v>
      </c>
      <c r="D6" s="96">
        <v>9.6893479583716893</v>
      </c>
    </row>
    <row r="7" spans="1:5" ht="26.1" customHeight="1">
      <c r="A7" s="21" t="s">
        <v>25</v>
      </c>
      <c r="B7" s="95">
        <v>6866</v>
      </c>
      <c r="C7" s="606">
        <v>54816</v>
      </c>
      <c r="D7" s="96">
        <v>11.131286274764113</v>
      </c>
    </row>
    <row r="8" spans="1:5" ht="26.1" customHeight="1">
      <c r="A8" s="21" t="s">
        <v>26</v>
      </c>
      <c r="B8" s="95">
        <v>7506</v>
      </c>
      <c r="C8" s="606">
        <v>52744</v>
      </c>
      <c r="D8" s="96">
        <v>12.458091286307054</v>
      </c>
    </row>
    <row r="9" spans="1:5" ht="26.1" customHeight="1">
      <c r="A9" s="21" t="s">
        <v>27</v>
      </c>
      <c r="B9" s="95">
        <v>7765</v>
      </c>
      <c r="C9" s="606">
        <v>48225</v>
      </c>
      <c r="D9" s="96">
        <v>13.868547954991964</v>
      </c>
    </row>
    <row r="10" spans="1:5" ht="26.1" customHeight="1">
      <c r="A10" s="21" t="s">
        <v>28</v>
      </c>
      <c r="B10" s="95">
        <v>7852</v>
      </c>
      <c r="C10" s="606">
        <v>40405</v>
      </c>
      <c r="D10" s="96">
        <v>16.271214538823383</v>
      </c>
    </row>
    <row r="11" spans="1:5" ht="26.1" customHeight="1">
      <c r="A11" s="21" t="s">
        <v>711</v>
      </c>
      <c r="B11" s="95">
        <v>8665</v>
      </c>
      <c r="C11" s="607">
        <v>45286</v>
      </c>
      <c r="D11" s="96">
        <v>16.060870048747937</v>
      </c>
    </row>
    <row r="12" spans="1:5" ht="26.1" customHeight="1">
      <c r="A12" s="21" t="s">
        <v>712</v>
      </c>
      <c r="B12" s="97">
        <v>9369</v>
      </c>
      <c r="C12" s="608">
        <v>53401</v>
      </c>
      <c r="D12" s="98">
        <v>14.925920025489884</v>
      </c>
    </row>
    <row r="13" spans="1:5">
      <c r="A13" s="99" t="s">
        <v>176</v>
      </c>
      <c r="B13" s="85"/>
      <c r="C13" s="85"/>
      <c r="D13" s="85"/>
    </row>
    <row r="14" spans="1:5" ht="49.5" customHeight="1">
      <c r="A14" s="919" t="s">
        <v>177</v>
      </c>
      <c r="B14" s="919"/>
      <c r="C14" s="919"/>
      <c r="D14" s="919"/>
    </row>
    <row r="16" spans="1:5">
      <c r="C16" s="433"/>
    </row>
  </sheetData>
  <mergeCells count="2">
    <mergeCell ref="A1:D1"/>
    <mergeCell ref="A14:D14"/>
  </mergeCells>
  <phoneticPr fontId="2" type="noConversion"/>
  <hyperlinks>
    <hyperlink ref="E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7"/>
  <sheetViews>
    <sheetView showGridLines="0" zoomScale="88" workbookViewId="0">
      <selection sqref="A1:K1"/>
    </sheetView>
  </sheetViews>
  <sheetFormatPr defaultColWidth="10.5" defaultRowHeight="16.5"/>
  <cols>
    <col min="1" max="1" width="33.625" customWidth="1"/>
    <col min="3" max="3" width="9.625" customWidth="1"/>
    <col min="5" max="5" width="9.625" customWidth="1"/>
    <col min="7" max="7" width="9.625" customWidth="1"/>
    <col min="9" max="9" width="9.625" customWidth="1"/>
    <col min="11" max="11" width="9.625" customWidth="1"/>
    <col min="12" max="12" width="12.625" bestFit="1" customWidth="1"/>
  </cols>
  <sheetData>
    <row r="1" spans="1:16" ht="30" customHeight="1">
      <c r="A1" s="921" t="s">
        <v>749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595" t="s">
        <v>670</v>
      </c>
    </row>
    <row r="2" spans="1:16" ht="15.95" customHeight="1">
      <c r="A2" s="880"/>
      <c r="B2" s="871" t="s">
        <v>29</v>
      </c>
      <c r="C2" s="871"/>
      <c r="D2" s="871" t="s">
        <v>178</v>
      </c>
      <c r="E2" s="871"/>
      <c r="F2" s="871" t="s">
        <v>179</v>
      </c>
      <c r="G2" s="871"/>
      <c r="H2" s="871" t="s">
        <v>180</v>
      </c>
      <c r="I2" s="871"/>
      <c r="J2" s="871" t="s">
        <v>181</v>
      </c>
      <c r="K2" s="871"/>
    </row>
    <row r="3" spans="1:16" ht="15.95" customHeight="1">
      <c r="A3" s="881"/>
      <c r="B3" s="3" t="s">
        <v>0</v>
      </c>
      <c r="C3" s="100" t="s">
        <v>52</v>
      </c>
      <c r="D3" s="101" t="s">
        <v>0</v>
      </c>
      <c r="E3" s="100" t="s">
        <v>52</v>
      </c>
      <c r="F3" s="3" t="s">
        <v>0</v>
      </c>
      <c r="G3" s="100" t="s">
        <v>52</v>
      </c>
      <c r="H3" s="3" t="s">
        <v>0</v>
      </c>
      <c r="I3" s="100" t="s">
        <v>52</v>
      </c>
      <c r="J3" s="3" t="s">
        <v>0</v>
      </c>
      <c r="K3" s="100" t="s">
        <v>52</v>
      </c>
    </row>
    <row r="4" spans="1:16" ht="18" customHeight="1">
      <c r="A4" s="5" t="s">
        <v>750</v>
      </c>
      <c r="B4" s="9">
        <v>724245</v>
      </c>
      <c r="C4" s="8">
        <v>100</v>
      </c>
      <c r="D4" s="9">
        <v>238819</v>
      </c>
      <c r="E4" s="8">
        <v>100</v>
      </c>
      <c r="F4" s="9">
        <v>29950</v>
      </c>
      <c r="G4" s="8">
        <v>100</v>
      </c>
      <c r="H4" s="9">
        <v>303244</v>
      </c>
      <c r="I4" s="8">
        <v>100</v>
      </c>
      <c r="J4" s="9">
        <v>152232</v>
      </c>
      <c r="K4" s="8">
        <v>100</v>
      </c>
    </row>
    <row r="5" spans="1:16" ht="18" customHeight="1">
      <c r="A5" s="5" t="s">
        <v>30</v>
      </c>
      <c r="B5" s="102">
        <v>166567</v>
      </c>
      <c r="C5" s="7">
        <f t="shared" ref="C5:C36" si="0">B5/B$4*100</f>
        <v>22.99870900040732</v>
      </c>
      <c r="D5" s="102">
        <v>29972</v>
      </c>
      <c r="E5" s="7">
        <f t="shared" ref="E5:E36" si="1">D5/D$4*100</f>
        <v>12.550090235701514</v>
      </c>
      <c r="F5" s="102">
        <v>544</v>
      </c>
      <c r="G5" s="7">
        <f t="shared" ref="G5:G37" si="2">F5/F$4*100</f>
        <v>1.8163606010016695</v>
      </c>
      <c r="H5" s="102">
        <v>81404</v>
      </c>
      <c r="I5" s="7">
        <f t="shared" ref="I5:I36" si="3">H5/H$4*100</f>
        <v>26.8443893366398</v>
      </c>
      <c r="J5" s="6">
        <v>54647</v>
      </c>
      <c r="K5" s="7">
        <f t="shared" ref="K5:K36" si="4">J5/J$4*100</f>
        <v>35.897183246623577</v>
      </c>
    </row>
    <row r="6" spans="1:16" ht="18" customHeight="1">
      <c r="A6" s="5" t="s">
        <v>114</v>
      </c>
      <c r="B6" s="6">
        <v>96085</v>
      </c>
      <c r="C6" s="7">
        <f t="shared" si="0"/>
        <v>13.266919343592292</v>
      </c>
      <c r="D6" s="6">
        <v>41975</v>
      </c>
      <c r="E6" s="7">
        <f t="shared" si="1"/>
        <v>17.576072255557555</v>
      </c>
      <c r="F6" s="6">
        <v>190</v>
      </c>
      <c r="G6" s="7">
        <f t="shared" si="2"/>
        <v>0.63439065108514192</v>
      </c>
      <c r="H6" s="6">
        <v>33063</v>
      </c>
      <c r="I6" s="7">
        <f t="shared" si="3"/>
        <v>10.903101133080952</v>
      </c>
      <c r="J6" s="6">
        <v>20857</v>
      </c>
      <c r="K6" s="7">
        <f t="shared" si="4"/>
        <v>13.70079878080824</v>
      </c>
    </row>
    <row r="7" spans="1:16" ht="18" customHeight="1">
      <c r="A7" s="5" t="s">
        <v>32</v>
      </c>
      <c r="B7" s="6">
        <v>85246</v>
      </c>
      <c r="C7" s="7">
        <f t="shared" si="0"/>
        <v>11.77032633984356</v>
      </c>
      <c r="D7" s="6">
        <v>24649</v>
      </c>
      <c r="E7" s="7">
        <f t="shared" si="1"/>
        <v>10.321205599219493</v>
      </c>
      <c r="F7" s="6">
        <v>7444</v>
      </c>
      <c r="G7" s="7">
        <f t="shared" si="2"/>
        <v>24.854757929883139</v>
      </c>
      <c r="H7" s="6">
        <v>27992</v>
      </c>
      <c r="I7" s="7">
        <f t="shared" si="3"/>
        <v>9.2308504042948911</v>
      </c>
      <c r="J7" s="6">
        <v>25161</v>
      </c>
      <c r="K7" s="7">
        <f t="shared" si="4"/>
        <v>16.528062431026328</v>
      </c>
    </row>
    <row r="8" spans="1:16" s="91" customFormat="1" ht="18" customHeight="1">
      <c r="A8" s="5" t="s">
        <v>33</v>
      </c>
      <c r="B8" s="6">
        <v>84510</v>
      </c>
      <c r="C8" s="7">
        <f t="shared" si="0"/>
        <v>11.668703270302176</v>
      </c>
      <c r="D8" s="6">
        <v>27820</v>
      </c>
      <c r="E8" s="7">
        <f t="shared" si="1"/>
        <v>11.648989402015753</v>
      </c>
      <c r="F8" s="6">
        <v>116</v>
      </c>
      <c r="G8" s="7">
        <f t="shared" si="2"/>
        <v>0.38731218697829717</v>
      </c>
      <c r="H8" s="6">
        <v>37859</v>
      </c>
      <c r="I8" s="7">
        <f t="shared" si="3"/>
        <v>12.484665813668201</v>
      </c>
      <c r="J8" s="6">
        <v>18715</v>
      </c>
      <c r="K8" s="7">
        <f t="shared" si="4"/>
        <v>12.293735876819591</v>
      </c>
      <c r="M8"/>
      <c r="N8"/>
      <c r="O8"/>
      <c r="P8"/>
    </row>
    <row r="9" spans="1:16" s="91" customFormat="1" ht="18" customHeight="1">
      <c r="A9" s="251" t="s">
        <v>35</v>
      </c>
      <c r="B9" s="268">
        <v>62180</v>
      </c>
      <c r="C9" s="7">
        <f t="shared" si="0"/>
        <v>8.5854924783740305</v>
      </c>
      <c r="D9" s="268">
        <v>34433</v>
      </c>
      <c r="E9" s="7">
        <f t="shared" si="1"/>
        <v>14.418032066125392</v>
      </c>
      <c r="F9" s="268">
        <v>1055</v>
      </c>
      <c r="G9" s="7">
        <f t="shared" si="2"/>
        <v>3.5225375626043407</v>
      </c>
      <c r="H9" s="268">
        <v>19140</v>
      </c>
      <c r="I9" s="7">
        <f t="shared" si="3"/>
        <v>6.3117489546371903</v>
      </c>
      <c r="J9" s="268">
        <v>7552</v>
      </c>
      <c r="K9" s="7">
        <f t="shared" si="4"/>
        <v>4.9608492301224443</v>
      </c>
      <c r="M9"/>
      <c r="N9"/>
      <c r="O9"/>
      <c r="P9"/>
    </row>
    <row r="10" spans="1:16" ht="18" customHeight="1">
      <c r="A10" s="5" t="s">
        <v>404</v>
      </c>
      <c r="B10" s="6">
        <v>47902</v>
      </c>
      <c r="C10" s="7">
        <f t="shared" si="0"/>
        <v>6.6140601592002701</v>
      </c>
      <c r="D10" s="6">
        <v>33391</v>
      </c>
      <c r="E10" s="7">
        <f t="shared" si="1"/>
        <v>13.981718372491301</v>
      </c>
      <c r="F10" s="6">
        <v>11508</v>
      </c>
      <c r="G10" s="7">
        <f t="shared" si="2"/>
        <v>38.424040066777962</v>
      </c>
      <c r="H10" s="6">
        <v>2598</v>
      </c>
      <c r="I10" s="7">
        <f t="shared" si="3"/>
        <v>0.85673582989275965</v>
      </c>
      <c r="J10" s="6">
        <v>405</v>
      </c>
      <c r="K10" s="7">
        <f t="shared" si="4"/>
        <v>0.26604130537600507</v>
      </c>
    </row>
    <row r="11" spans="1:16" ht="18" customHeight="1">
      <c r="A11" s="5" t="s">
        <v>37</v>
      </c>
      <c r="B11" s="6">
        <v>24499</v>
      </c>
      <c r="C11" s="7">
        <f t="shared" si="0"/>
        <v>3.3826950824651876</v>
      </c>
      <c r="D11" s="6">
        <v>4305</v>
      </c>
      <c r="E11" s="7">
        <f t="shared" si="1"/>
        <v>1.8026203945247239</v>
      </c>
      <c r="F11" s="6">
        <v>310</v>
      </c>
      <c r="G11" s="7">
        <f t="shared" si="2"/>
        <v>1.0350584307178632</v>
      </c>
      <c r="H11" s="6">
        <v>17248</v>
      </c>
      <c r="I11" s="7">
        <f t="shared" si="3"/>
        <v>5.687828943029376</v>
      </c>
      <c r="J11" s="6">
        <v>2636</v>
      </c>
      <c r="K11" s="7">
        <f t="shared" si="4"/>
        <v>1.7315676073361712</v>
      </c>
    </row>
    <row r="12" spans="1:16" ht="18" customHeight="1">
      <c r="A12" s="5" t="s">
        <v>38</v>
      </c>
      <c r="B12" s="102">
        <v>21441</v>
      </c>
      <c r="C12" s="7">
        <f t="shared" si="0"/>
        <v>2.960462274506555</v>
      </c>
      <c r="D12" s="102">
        <v>3338</v>
      </c>
      <c r="E12" s="7">
        <f t="shared" si="1"/>
        <v>1.3977112373806104</v>
      </c>
      <c r="F12" s="102">
        <v>434</v>
      </c>
      <c r="G12" s="7">
        <f t="shared" si="2"/>
        <v>1.4490818030050083</v>
      </c>
      <c r="H12" s="102">
        <v>13190</v>
      </c>
      <c r="I12" s="7">
        <f t="shared" si="3"/>
        <v>4.349632639062933</v>
      </c>
      <c r="J12" s="6">
        <v>4479</v>
      </c>
      <c r="K12" s="7">
        <f t="shared" si="4"/>
        <v>2.9422197698250039</v>
      </c>
    </row>
    <row r="13" spans="1:16" ht="18" customHeight="1">
      <c r="A13" s="5" t="s">
        <v>40</v>
      </c>
      <c r="B13" s="6">
        <v>19718</v>
      </c>
      <c r="C13" s="7">
        <f t="shared" si="0"/>
        <v>2.722559354914428</v>
      </c>
      <c r="D13" s="6">
        <v>2852</v>
      </c>
      <c r="E13" s="7">
        <f t="shared" si="1"/>
        <v>1.1942098409255544</v>
      </c>
      <c r="F13" s="6">
        <v>5</v>
      </c>
      <c r="G13" s="7">
        <f t="shared" si="2"/>
        <v>1.6694490818030049E-2</v>
      </c>
      <c r="H13" s="6">
        <v>13996</v>
      </c>
      <c r="I13" s="7">
        <f t="shared" si="3"/>
        <v>4.6154252021474456</v>
      </c>
      <c r="J13" s="6">
        <v>2865</v>
      </c>
      <c r="K13" s="7">
        <f t="shared" si="4"/>
        <v>1.8819959009932208</v>
      </c>
    </row>
    <row r="14" spans="1:16" ht="18" customHeight="1">
      <c r="A14" s="269" t="s">
        <v>625</v>
      </c>
      <c r="B14" s="270">
        <v>13941</v>
      </c>
      <c r="C14" s="7">
        <f t="shared" si="0"/>
        <v>1.9249011039082078</v>
      </c>
      <c r="D14" s="270">
        <v>2945</v>
      </c>
      <c r="E14" s="7">
        <f t="shared" si="1"/>
        <v>1.2331514661731269</v>
      </c>
      <c r="F14" s="270">
        <v>2196</v>
      </c>
      <c r="G14" s="7">
        <f t="shared" si="2"/>
        <v>7.332220367278798</v>
      </c>
      <c r="H14" s="270">
        <v>6551</v>
      </c>
      <c r="I14" s="7">
        <f t="shared" si="3"/>
        <v>2.1603065518196565</v>
      </c>
      <c r="J14" s="268">
        <v>2249</v>
      </c>
      <c r="K14" s="7">
        <f t="shared" si="4"/>
        <v>1.4773503599768774</v>
      </c>
    </row>
    <row r="15" spans="1:16" ht="18" customHeight="1">
      <c r="A15" s="5" t="s">
        <v>41</v>
      </c>
      <c r="B15" s="6">
        <v>13044</v>
      </c>
      <c r="C15" s="7">
        <f t="shared" si="0"/>
        <v>1.8010479879046457</v>
      </c>
      <c r="D15" s="6">
        <v>3402</v>
      </c>
      <c r="E15" s="7">
        <f t="shared" si="1"/>
        <v>1.4245097751853915</v>
      </c>
      <c r="F15" s="6">
        <v>13</v>
      </c>
      <c r="G15" s="7">
        <f t="shared" si="2"/>
        <v>4.340567612687813E-2</v>
      </c>
      <c r="H15" s="6">
        <v>7645</v>
      </c>
      <c r="I15" s="7">
        <f t="shared" si="3"/>
        <v>2.5210721399269236</v>
      </c>
      <c r="J15" s="6">
        <v>1984</v>
      </c>
      <c r="K15" s="7">
        <f t="shared" si="4"/>
        <v>1.3032739502864048</v>
      </c>
    </row>
    <row r="16" spans="1:16" ht="18" customHeight="1">
      <c r="A16" s="5" t="s">
        <v>36</v>
      </c>
      <c r="B16" s="6">
        <v>12532</v>
      </c>
      <c r="C16" s="7">
        <f t="shared" si="0"/>
        <v>1.730353678658465</v>
      </c>
      <c r="D16" s="6">
        <v>3968</v>
      </c>
      <c r="E16" s="7">
        <f t="shared" si="1"/>
        <v>1.6615093438964237</v>
      </c>
      <c r="F16" s="6">
        <v>917</v>
      </c>
      <c r="G16" s="7">
        <f t="shared" si="2"/>
        <v>3.0617696160267114</v>
      </c>
      <c r="H16" s="6">
        <v>6231</v>
      </c>
      <c r="I16" s="7">
        <f t="shared" si="3"/>
        <v>2.0547809684610412</v>
      </c>
      <c r="J16" s="6">
        <v>1416</v>
      </c>
      <c r="K16" s="7">
        <f t="shared" si="4"/>
        <v>0.93015923064795836</v>
      </c>
    </row>
    <row r="17" spans="1:11" ht="18" customHeight="1">
      <c r="A17" s="5" t="s">
        <v>123</v>
      </c>
      <c r="B17" s="6">
        <v>5457</v>
      </c>
      <c r="C17" s="7">
        <f t="shared" si="0"/>
        <v>0.75347430772735746</v>
      </c>
      <c r="D17" s="6">
        <v>2596</v>
      </c>
      <c r="E17" s="7">
        <f t="shared" si="1"/>
        <v>1.0870156897064303</v>
      </c>
      <c r="F17" s="6">
        <v>134</v>
      </c>
      <c r="G17" s="7">
        <f t="shared" si="2"/>
        <v>0.44741235392320533</v>
      </c>
      <c r="H17" s="6">
        <v>2222</v>
      </c>
      <c r="I17" s="7">
        <f t="shared" si="3"/>
        <v>0.73274326944638646</v>
      </c>
      <c r="J17" s="6">
        <v>505</v>
      </c>
      <c r="K17" s="7">
        <f t="shared" si="4"/>
        <v>0.33173051657995689</v>
      </c>
    </row>
    <row r="18" spans="1:11" ht="18" customHeight="1">
      <c r="A18" s="5" t="s">
        <v>60</v>
      </c>
      <c r="B18" s="6">
        <v>5193</v>
      </c>
      <c r="C18" s="7">
        <f t="shared" si="0"/>
        <v>0.71702255452229569</v>
      </c>
      <c r="D18" s="6">
        <v>1760</v>
      </c>
      <c r="E18" s="7">
        <f t="shared" si="1"/>
        <v>0.73695978963147823</v>
      </c>
      <c r="F18" s="6">
        <v>148</v>
      </c>
      <c r="G18" s="7">
        <f t="shared" si="2"/>
        <v>0.49415692821368945</v>
      </c>
      <c r="H18" s="6">
        <v>2705</v>
      </c>
      <c r="I18" s="7">
        <f t="shared" si="3"/>
        <v>0.89202094682829669</v>
      </c>
      <c r="J18" s="6">
        <v>580</v>
      </c>
      <c r="K18" s="7">
        <f t="shared" si="4"/>
        <v>0.38099742498292077</v>
      </c>
    </row>
    <row r="19" spans="1:11" ht="18" customHeight="1">
      <c r="A19" s="5" t="s">
        <v>292</v>
      </c>
      <c r="B19" s="6">
        <v>4553</v>
      </c>
      <c r="C19" s="7">
        <f t="shared" si="0"/>
        <v>0.62865466796456992</v>
      </c>
      <c r="D19" s="6">
        <v>1709</v>
      </c>
      <c r="E19" s="7">
        <f t="shared" si="1"/>
        <v>0.71560470481829341</v>
      </c>
      <c r="F19" s="6">
        <v>842</v>
      </c>
      <c r="G19" s="7">
        <f t="shared" si="2"/>
        <v>2.8113522537562603</v>
      </c>
      <c r="H19" s="6">
        <v>953</v>
      </c>
      <c r="I19" s="7">
        <f t="shared" si="3"/>
        <v>0.31426837793987683</v>
      </c>
      <c r="J19" s="6">
        <v>1049</v>
      </c>
      <c r="K19" s="7">
        <f t="shared" si="4"/>
        <v>0.68907982552945501</v>
      </c>
    </row>
    <row r="20" spans="1:11" ht="18" customHeight="1">
      <c r="A20" s="5" t="s">
        <v>295</v>
      </c>
      <c r="B20" s="6">
        <v>3601</v>
      </c>
      <c r="C20" s="7">
        <f t="shared" si="0"/>
        <v>0.49720743670995315</v>
      </c>
      <c r="D20" s="6">
        <v>294</v>
      </c>
      <c r="E20" s="7">
        <f t="shared" si="1"/>
        <v>0.12310578304071285</v>
      </c>
      <c r="F20" s="6">
        <v>79</v>
      </c>
      <c r="G20" s="7">
        <f t="shared" si="2"/>
        <v>0.26377295492487479</v>
      </c>
      <c r="H20" s="6">
        <v>3060</v>
      </c>
      <c r="I20" s="7">
        <f t="shared" si="3"/>
        <v>1.0090883908667609</v>
      </c>
      <c r="J20" s="6">
        <v>168</v>
      </c>
      <c r="K20" s="7">
        <f t="shared" si="4"/>
        <v>0.11035787482263912</v>
      </c>
    </row>
    <row r="21" spans="1:11" ht="18" customHeight="1">
      <c r="A21" s="5" t="s">
        <v>42</v>
      </c>
      <c r="B21" s="6">
        <v>3547</v>
      </c>
      <c r="C21" s="7">
        <f t="shared" si="0"/>
        <v>0.48975139628164499</v>
      </c>
      <c r="D21" s="6">
        <v>2016</v>
      </c>
      <c r="E21" s="7">
        <f t="shared" si="1"/>
        <v>0.84415394085060236</v>
      </c>
      <c r="F21" s="6">
        <v>377</v>
      </c>
      <c r="G21" s="7">
        <f t="shared" si="2"/>
        <v>1.2587646076794659</v>
      </c>
      <c r="H21" s="6">
        <v>1049</v>
      </c>
      <c r="I21" s="7">
        <f t="shared" si="3"/>
        <v>0.34592605294746143</v>
      </c>
      <c r="J21" s="6">
        <v>105</v>
      </c>
      <c r="K21" s="7">
        <f t="shared" si="4"/>
        <v>6.8973671764149452E-2</v>
      </c>
    </row>
    <row r="22" spans="1:11" ht="18" customHeight="1">
      <c r="A22" s="5" t="s">
        <v>43</v>
      </c>
      <c r="B22" s="6">
        <v>3367</v>
      </c>
      <c r="C22" s="7">
        <f t="shared" si="0"/>
        <v>0.4648979281872847</v>
      </c>
      <c r="D22" s="6">
        <v>361</v>
      </c>
      <c r="E22" s="7">
        <f t="shared" si="1"/>
        <v>0.15116050230509298</v>
      </c>
      <c r="F22" s="6">
        <v>23</v>
      </c>
      <c r="G22" s="7">
        <f t="shared" si="2"/>
        <v>7.6794657762938229E-2</v>
      </c>
      <c r="H22" s="6">
        <v>2240</v>
      </c>
      <c r="I22" s="7">
        <f t="shared" si="3"/>
        <v>0.73867908351030853</v>
      </c>
      <c r="J22" s="6">
        <v>743</v>
      </c>
      <c r="K22" s="7">
        <f t="shared" si="4"/>
        <v>0.48807083924536238</v>
      </c>
    </row>
    <row r="23" spans="1:11" ht="18" customHeight="1">
      <c r="A23" s="5" t="s">
        <v>136</v>
      </c>
      <c r="B23" s="6">
        <v>2673</v>
      </c>
      <c r="C23" s="7">
        <f t="shared" si="0"/>
        <v>0.36907400120125095</v>
      </c>
      <c r="D23" s="6">
        <v>643</v>
      </c>
      <c r="E23" s="7">
        <f t="shared" si="1"/>
        <v>0.26924155950740936</v>
      </c>
      <c r="F23" s="6">
        <v>530</v>
      </c>
      <c r="G23" s="7">
        <f t="shared" si="2"/>
        <v>1.7696160267111853</v>
      </c>
      <c r="H23" s="6">
        <v>1131</v>
      </c>
      <c r="I23" s="7">
        <f t="shared" si="3"/>
        <v>0.37296698368310666</v>
      </c>
      <c r="J23" s="6">
        <v>369</v>
      </c>
      <c r="K23" s="7">
        <f t="shared" si="4"/>
        <v>0.24239318934258236</v>
      </c>
    </row>
    <row r="24" spans="1:11" ht="18" customHeight="1">
      <c r="A24" s="5" t="s">
        <v>611</v>
      </c>
      <c r="B24" s="6">
        <v>2295</v>
      </c>
      <c r="C24" s="7">
        <f t="shared" si="0"/>
        <v>0.31688171820309424</v>
      </c>
      <c r="D24" s="6">
        <v>105</v>
      </c>
      <c r="E24" s="7">
        <f t="shared" si="1"/>
        <v>4.3966351085968872E-2</v>
      </c>
      <c r="F24" s="6">
        <v>22</v>
      </c>
      <c r="G24" s="7">
        <f t="shared" si="2"/>
        <v>7.3455759599332218E-2</v>
      </c>
      <c r="H24" s="6">
        <v>1801</v>
      </c>
      <c r="I24" s="7">
        <f t="shared" si="3"/>
        <v>0.59391117384020786</v>
      </c>
      <c r="J24" s="6">
        <v>367</v>
      </c>
      <c r="K24" s="7">
        <f t="shared" si="4"/>
        <v>0.24107940511850331</v>
      </c>
    </row>
    <row r="25" spans="1:11" ht="18" customHeight="1">
      <c r="A25" s="5" t="s">
        <v>144</v>
      </c>
      <c r="B25" s="6">
        <v>2289</v>
      </c>
      <c r="C25" s="7">
        <f t="shared" si="0"/>
        <v>0.31605326926661559</v>
      </c>
      <c r="D25" s="6">
        <v>581</v>
      </c>
      <c r="E25" s="7">
        <f t="shared" si="1"/>
        <v>0.24328047600902775</v>
      </c>
      <c r="F25" s="6">
        <v>70</v>
      </c>
      <c r="G25" s="7">
        <f t="shared" si="2"/>
        <v>0.23372287145242068</v>
      </c>
      <c r="H25" s="6">
        <v>1378</v>
      </c>
      <c r="I25" s="7">
        <f t="shared" si="3"/>
        <v>0.45441954333803802</v>
      </c>
      <c r="J25" s="6">
        <v>260</v>
      </c>
      <c r="K25" s="7">
        <f t="shared" si="4"/>
        <v>0.17079194913027484</v>
      </c>
    </row>
    <row r="26" spans="1:11" ht="18" customHeight="1">
      <c r="A26" s="5" t="s">
        <v>44</v>
      </c>
      <c r="B26" s="6">
        <v>2129</v>
      </c>
      <c r="C26" s="7">
        <f t="shared" si="0"/>
        <v>0.2939612976271842</v>
      </c>
      <c r="D26" s="6">
        <v>1349</v>
      </c>
      <c r="E26" s="7">
        <f t="shared" si="1"/>
        <v>0.56486292966640006</v>
      </c>
      <c r="F26" s="6">
        <v>39</v>
      </c>
      <c r="G26" s="7">
        <f t="shared" si="2"/>
        <v>0.1302170283806344</v>
      </c>
      <c r="H26" s="6">
        <v>541</v>
      </c>
      <c r="I26" s="7">
        <f t="shared" si="3"/>
        <v>0.17840418936565933</v>
      </c>
      <c r="J26" s="6">
        <v>200</v>
      </c>
      <c r="K26" s="7">
        <f t="shared" si="4"/>
        <v>0.13137842240790373</v>
      </c>
    </row>
    <row r="27" spans="1:11" ht="18" customHeight="1">
      <c r="A27" s="5" t="s">
        <v>109</v>
      </c>
      <c r="B27" s="6">
        <v>2114</v>
      </c>
      <c r="C27" s="7">
        <f t="shared" si="0"/>
        <v>0.29189017528598749</v>
      </c>
      <c r="D27" s="6">
        <v>1211</v>
      </c>
      <c r="E27" s="7">
        <f t="shared" si="1"/>
        <v>0.50707858252484095</v>
      </c>
      <c r="F27" s="6">
        <v>71</v>
      </c>
      <c r="G27" s="7">
        <f t="shared" si="2"/>
        <v>0.23706176961602674</v>
      </c>
      <c r="H27" s="6">
        <v>685</v>
      </c>
      <c r="I27" s="7">
        <f t="shared" si="3"/>
        <v>0.2258907018770363</v>
      </c>
      <c r="J27" s="6">
        <v>147</v>
      </c>
      <c r="K27" s="7">
        <f t="shared" si="4"/>
        <v>9.6563140469809239E-2</v>
      </c>
    </row>
    <row r="28" spans="1:11" ht="18" customHeight="1">
      <c r="A28" s="5" t="s">
        <v>137</v>
      </c>
      <c r="B28" s="6">
        <v>2034</v>
      </c>
      <c r="C28" s="7">
        <f t="shared" si="0"/>
        <v>0.28084418946627177</v>
      </c>
      <c r="D28" s="6">
        <v>517</v>
      </c>
      <c r="E28" s="7">
        <f t="shared" si="1"/>
        <v>0.21648193820424672</v>
      </c>
      <c r="F28" s="6">
        <v>323</v>
      </c>
      <c r="G28" s="7">
        <f t="shared" si="2"/>
        <v>1.0784641068447411</v>
      </c>
      <c r="H28" s="6">
        <v>1053</v>
      </c>
      <c r="I28" s="7">
        <f t="shared" si="3"/>
        <v>0.34724512273944413</v>
      </c>
      <c r="J28" s="6">
        <v>141</v>
      </c>
      <c r="K28" s="7">
        <f t="shared" si="4"/>
        <v>9.2621787797572117E-2</v>
      </c>
    </row>
    <row r="29" spans="1:11" ht="18" customHeight="1">
      <c r="A29" s="5" t="s">
        <v>112</v>
      </c>
      <c r="B29" s="6">
        <v>2033</v>
      </c>
      <c r="C29" s="7">
        <f t="shared" si="0"/>
        <v>0.28070611464352535</v>
      </c>
      <c r="D29" s="6">
        <v>161</v>
      </c>
      <c r="E29" s="7">
        <f t="shared" si="1"/>
        <v>6.7415071665152274E-2</v>
      </c>
      <c r="F29" s="6">
        <v>13</v>
      </c>
      <c r="G29" s="7">
        <f t="shared" si="2"/>
        <v>4.340567612687813E-2</v>
      </c>
      <c r="H29" s="6">
        <v>1373</v>
      </c>
      <c r="I29" s="7">
        <f t="shared" si="3"/>
        <v>0.45277070609805964</v>
      </c>
      <c r="J29" s="6">
        <v>486</v>
      </c>
      <c r="K29" s="7">
        <f t="shared" si="4"/>
        <v>0.31924956645120606</v>
      </c>
    </row>
    <row r="30" spans="1:11" ht="18" customHeight="1">
      <c r="A30" s="5" t="s">
        <v>62</v>
      </c>
      <c r="B30" s="102">
        <v>1988</v>
      </c>
      <c r="C30" s="7">
        <f t="shared" si="0"/>
        <v>0.27449274761993525</v>
      </c>
      <c r="D30" s="102">
        <v>1261</v>
      </c>
      <c r="E30" s="7">
        <f t="shared" si="1"/>
        <v>0.5280149401848262</v>
      </c>
      <c r="F30" s="102">
        <v>145</v>
      </c>
      <c r="G30" s="7">
        <f t="shared" si="2"/>
        <v>0.48414023372287146</v>
      </c>
      <c r="H30" s="102">
        <v>445</v>
      </c>
      <c r="I30" s="7">
        <f t="shared" si="3"/>
        <v>0.1467465143580747</v>
      </c>
      <c r="J30" s="6">
        <v>137</v>
      </c>
      <c r="K30" s="7">
        <f t="shared" si="4"/>
        <v>8.9994219349414054E-2</v>
      </c>
    </row>
    <row r="31" spans="1:11" ht="18" customHeight="1">
      <c r="A31" s="5" t="s">
        <v>63</v>
      </c>
      <c r="B31" s="102">
        <v>1961</v>
      </c>
      <c r="C31" s="7">
        <f t="shared" si="0"/>
        <v>0.27076472740578122</v>
      </c>
      <c r="D31" s="102">
        <v>368</v>
      </c>
      <c r="E31" s="7">
        <f t="shared" si="1"/>
        <v>0.1540915923774909</v>
      </c>
      <c r="F31" s="102">
        <v>13</v>
      </c>
      <c r="G31" s="7">
        <f t="shared" si="2"/>
        <v>4.340567612687813E-2</v>
      </c>
      <c r="H31" s="102">
        <v>1360</v>
      </c>
      <c r="I31" s="7">
        <f t="shared" si="3"/>
        <v>0.44848372927411589</v>
      </c>
      <c r="J31" s="6">
        <v>220</v>
      </c>
      <c r="K31" s="7">
        <f t="shared" si="4"/>
        <v>0.1445162646486941</v>
      </c>
    </row>
    <row r="32" spans="1:11" ht="18" customHeight="1">
      <c r="A32" s="5" t="s">
        <v>140</v>
      </c>
      <c r="B32" s="6">
        <v>1855</v>
      </c>
      <c r="C32" s="7">
        <f t="shared" si="0"/>
        <v>0.25612879619465789</v>
      </c>
      <c r="D32" s="6">
        <v>452</v>
      </c>
      <c r="E32" s="7">
        <f t="shared" si="1"/>
        <v>0.189264673246266</v>
      </c>
      <c r="F32" s="6">
        <v>19</v>
      </c>
      <c r="G32" s="7">
        <f t="shared" si="2"/>
        <v>6.34390651085142E-2</v>
      </c>
      <c r="H32" s="6">
        <v>1290</v>
      </c>
      <c r="I32" s="7">
        <f t="shared" si="3"/>
        <v>0.42540000791441879</v>
      </c>
      <c r="J32" s="6">
        <v>94</v>
      </c>
      <c r="K32" s="7">
        <f t="shared" si="4"/>
        <v>6.1747858531714744E-2</v>
      </c>
    </row>
    <row r="33" spans="1:11" ht="18" customHeight="1">
      <c r="A33" s="5" t="s">
        <v>120</v>
      </c>
      <c r="B33" s="6">
        <v>1755</v>
      </c>
      <c r="C33" s="7">
        <f t="shared" si="0"/>
        <v>0.24232131392001324</v>
      </c>
      <c r="D33" s="6">
        <v>936</v>
      </c>
      <c r="E33" s="7">
        <f t="shared" si="1"/>
        <v>0.39192861539492252</v>
      </c>
      <c r="F33" s="6">
        <v>320</v>
      </c>
      <c r="G33" s="7">
        <f t="shared" si="2"/>
        <v>1.0684474123539232</v>
      </c>
      <c r="H33" s="6">
        <v>380</v>
      </c>
      <c r="I33" s="7">
        <f t="shared" si="3"/>
        <v>0.1253116302383559</v>
      </c>
      <c r="J33" s="6">
        <v>119</v>
      </c>
      <c r="K33" s="7">
        <f t="shared" si="4"/>
        <v>7.8170161332702714E-2</v>
      </c>
    </row>
    <row r="34" spans="1:11" ht="18" customHeight="1">
      <c r="A34" s="5" t="s">
        <v>294</v>
      </c>
      <c r="B34" s="6">
        <v>1745</v>
      </c>
      <c r="C34" s="7">
        <f t="shared" si="0"/>
        <v>0.24094056569254879</v>
      </c>
      <c r="D34" s="6">
        <v>582</v>
      </c>
      <c r="E34" s="7">
        <f t="shared" si="1"/>
        <v>0.24369920316222746</v>
      </c>
      <c r="F34" s="6">
        <v>11</v>
      </c>
      <c r="G34" s="7">
        <f t="shared" si="2"/>
        <v>3.6727879799666109E-2</v>
      </c>
      <c r="H34" s="6">
        <v>926</v>
      </c>
      <c r="I34" s="7">
        <f t="shared" si="3"/>
        <v>0.30536465684399361</v>
      </c>
      <c r="J34" s="6">
        <v>226</v>
      </c>
      <c r="K34" s="7">
        <f t="shared" si="4"/>
        <v>0.14845761732093121</v>
      </c>
    </row>
    <row r="35" spans="1:11" ht="18" customHeight="1">
      <c r="A35" s="5" t="s">
        <v>64</v>
      </c>
      <c r="B35" s="6">
        <v>1565</v>
      </c>
      <c r="C35" s="7">
        <f t="shared" si="0"/>
        <v>0.21608709759818848</v>
      </c>
      <c r="D35" s="6">
        <v>577</v>
      </c>
      <c r="E35" s="7">
        <f t="shared" si="1"/>
        <v>0.24160556739622896</v>
      </c>
      <c r="F35" s="6">
        <v>86</v>
      </c>
      <c r="G35" s="7">
        <f t="shared" si="2"/>
        <v>0.28714524207011688</v>
      </c>
      <c r="H35" s="6">
        <v>762</v>
      </c>
      <c r="I35" s="7">
        <f t="shared" si="3"/>
        <v>0.2512827953727032</v>
      </c>
      <c r="J35" s="6">
        <v>140</v>
      </c>
      <c r="K35" s="7">
        <f t="shared" si="4"/>
        <v>9.1964895685532608E-2</v>
      </c>
    </row>
    <row r="36" spans="1:11" ht="18" customHeight="1">
      <c r="A36" s="5" t="s">
        <v>717</v>
      </c>
      <c r="B36" s="6">
        <v>1418</v>
      </c>
      <c r="C36" s="7">
        <f t="shared" si="0"/>
        <v>0.19579009865446084</v>
      </c>
      <c r="D36" s="6">
        <v>315</v>
      </c>
      <c r="E36" s="7">
        <f t="shared" si="1"/>
        <v>0.1318990532579066</v>
      </c>
      <c r="F36" s="6">
        <v>11</v>
      </c>
      <c r="G36" s="7">
        <f t="shared" si="2"/>
        <v>3.6727879799666109E-2</v>
      </c>
      <c r="H36" s="6">
        <v>831</v>
      </c>
      <c r="I36" s="7">
        <f t="shared" si="3"/>
        <v>0.27403674928440463</v>
      </c>
      <c r="J36" s="6">
        <v>261</v>
      </c>
      <c r="K36" s="7">
        <f t="shared" si="4"/>
        <v>0.17144884124231438</v>
      </c>
    </row>
    <row r="37" spans="1:11" ht="18" customHeight="1">
      <c r="A37" s="5" t="s">
        <v>146</v>
      </c>
      <c r="B37" s="6">
        <v>1209</v>
      </c>
      <c r="C37" s="7">
        <f t="shared" ref="C37:C68" si="5">B37/B$4*100</f>
        <v>0.16693246070045359</v>
      </c>
      <c r="D37" s="6">
        <v>248</v>
      </c>
      <c r="E37" s="7">
        <f t="shared" ref="E37:E68" si="6">D37/D$4*100</f>
        <v>0.10384433399352648</v>
      </c>
      <c r="F37" s="6">
        <v>89</v>
      </c>
      <c r="G37" s="7">
        <f t="shared" si="2"/>
        <v>0.29716193656093487</v>
      </c>
      <c r="H37" s="6">
        <v>291</v>
      </c>
      <c r="I37" s="7">
        <f t="shared" ref="I37:I68" si="7">H37/H$4*100</f>
        <v>9.5962327366740971E-2</v>
      </c>
      <c r="J37" s="6">
        <v>581</v>
      </c>
      <c r="K37" s="7">
        <f t="shared" ref="K37:K68" si="8">J37/J$4*100</f>
        <v>0.38165431709496034</v>
      </c>
    </row>
    <row r="38" spans="1:11" ht="18" customHeight="1">
      <c r="A38" s="5" t="s">
        <v>134</v>
      </c>
      <c r="B38" s="6">
        <v>1200</v>
      </c>
      <c r="C38" s="7">
        <f t="shared" si="5"/>
        <v>0.16568978729573555</v>
      </c>
      <c r="D38" s="6">
        <v>517</v>
      </c>
      <c r="E38" s="7">
        <f t="shared" si="6"/>
        <v>0.21648193820424672</v>
      </c>
      <c r="F38" s="6">
        <v>0</v>
      </c>
      <c r="G38" s="6">
        <v>0</v>
      </c>
      <c r="H38" s="6">
        <v>420</v>
      </c>
      <c r="I38" s="7">
        <f t="shared" si="7"/>
        <v>0.13850232815818286</v>
      </c>
      <c r="J38" s="6">
        <v>263</v>
      </c>
      <c r="K38" s="7">
        <f t="shared" si="8"/>
        <v>0.1727626254663934</v>
      </c>
    </row>
    <row r="39" spans="1:11" ht="18" customHeight="1">
      <c r="A39" s="5" t="s">
        <v>121</v>
      </c>
      <c r="B39" s="6">
        <v>1091</v>
      </c>
      <c r="C39" s="7">
        <f t="shared" si="5"/>
        <v>0.15063963161637292</v>
      </c>
      <c r="D39" s="6">
        <v>588</v>
      </c>
      <c r="E39" s="7">
        <f t="shared" si="6"/>
        <v>0.24621156608142569</v>
      </c>
      <c r="F39" s="6">
        <v>80</v>
      </c>
      <c r="G39" s="7">
        <f>F39/F$4*100</f>
        <v>0.26711185308848079</v>
      </c>
      <c r="H39" s="6">
        <v>295</v>
      </c>
      <c r="I39" s="7">
        <f t="shared" si="7"/>
        <v>9.7281397158723665E-2</v>
      </c>
      <c r="J39" s="6">
        <v>128</v>
      </c>
      <c r="K39" s="7">
        <f t="shared" si="8"/>
        <v>8.4082190341058377E-2</v>
      </c>
    </row>
    <row r="40" spans="1:11" ht="18" customHeight="1">
      <c r="A40" s="5" t="s">
        <v>613</v>
      </c>
      <c r="B40" s="6">
        <v>953</v>
      </c>
      <c r="C40" s="7">
        <f t="shared" si="5"/>
        <v>0.13158530607736332</v>
      </c>
      <c r="D40" s="6">
        <v>142</v>
      </c>
      <c r="E40" s="7">
        <f t="shared" si="6"/>
        <v>5.9459255754357905E-2</v>
      </c>
      <c r="F40" s="6">
        <v>18</v>
      </c>
      <c r="G40" s="7">
        <f>F40/F$4*100</f>
        <v>6.0100166944908176E-2</v>
      </c>
      <c r="H40" s="6">
        <v>704</v>
      </c>
      <c r="I40" s="7">
        <f t="shared" si="7"/>
        <v>0.23215628338895414</v>
      </c>
      <c r="J40" s="6">
        <v>89</v>
      </c>
      <c r="K40" s="7">
        <f t="shared" si="8"/>
        <v>5.8463397971517159E-2</v>
      </c>
    </row>
    <row r="41" spans="1:11" ht="18" customHeight="1">
      <c r="A41" s="5" t="s">
        <v>296</v>
      </c>
      <c r="B41" s="6">
        <v>940</v>
      </c>
      <c r="C41" s="7">
        <f t="shared" si="5"/>
        <v>0.12979033338165952</v>
      </c>
      <c r="D41" s="6">
        <v>173</v>
      </c>
      <c r="E41" s="7">
        <f t="shared" si="6"/>
        <v>7.2439797503548717E-2</v>
      </c>
      <c r="F41" s="6">
        <v>5</v>
      </c>
      <c r="G41" s="7">
        <f>F41/F$4*100</f>
        <v>1.6694490818030049E-2</v>
      </c>
      <c r="H41" s="6">
        <v>739</v>
      </c>
      <c r="I41" s="7">
        <f t="shared" si="7"/>
        <v>0.24369814406880269</v>
      </c>
      <c r="J41" s="6">
        <v>23</v>
      </c>
      <c r="K41" s="7">
        <f t="shared" si="8"/>
        <v>1.5108518576908928E-2</v>
      </c>
    </row>
    <row r="42" spans="1:11" ht="18" customHeight="1">
      <c r="A42" s="609" t="s">
        <v>775</v>
      </c>
      <c r="B42" s="6">
        <v>774</v>
      </c>
      <c r="C42" s="7">
        <f t="shared" si="5"/>
        <v>0.10686991280574942</v>
      </c>
      <c r="D42" s="6">
        <v>332</v>
      </c>
      <c r="E42" s="7">
        <f t="shared" si="6"/>
        <v>0.13901741486230157</v>
      </c>
      <c r="F42" s="6">
        <v>1</v>
      </c>
      <c r="G42" s="7">
        <f>F42/F$4*100</f>
        <v>3.3388981636060101E-3</v>
      </c>
      <c r="H42" s="6">
        <v>345</v>
      </c>
      <c r="I42" s="7">
        <f t="shared" si="7"/>
        <v>0.11376976955850734</v>
      </c>
      <c r="J42" s="6">
        <v>96</v>
      </c>
      <c r="K42" s="7">
        <f t="shared" si="8"/>
        <v>6.306164275579379E-2</v>
      </c>
    </row>
    <row r="43" spans="1:11" ht="18" customHeight="1">
      <c r="A43" s="5" t="s">
        <v>105</v>
      </c>
      <c r="B43" s="6">
        <v>771</v>
      </c>
      <c r="C43" s="7">
        <f t="shared" si="5"/>
        <v>0.10645568833751011</v>
      </c>
      <c r="D43" s="6">
        <v>371</v>
      </c>
      <c r="E43" s="7">
        <f t="shared" si="6"/>
        <v>0.15534777383709003</v>
      </c>
      <c r="F43" s="6">
        <v>0</v>
      </c>
      <c r="G43" s="6">
        <v>0</v>
      </c>
      <c r="H43" s="6">
        <v>329</v>
      </c>
      <c r="I43" s="7">
        <f t="shared" si="7"/>
        <v>0.10849349039057657</v>
      </c>
      <c r="J43" s="6">
        <v>71</v>
      </c>
      <c r="K43" s="7">
        <f t="shared" si="8"/>
        <v>4.663933995480582E-2</v>
      </c>
    </row>
    <row r="44" spans="1:11" ht="18" customHeight="1">
      <c r="A44" s="5" t="s">
        <v>122</v>
      </c>
      <c r="B44" s="6">
        <v>705</v>
      </c>
      <c r="C44" s="7">
        <f t="shared" si="5"/>
        <v>9.7342750036244638E-2</v>
      </c>
      <c r="D44" s="6">
        <v>487</v>
      </c>
      <c r="E44" s="7">
        <f t="shared" si="6"/>
        <v>0.20392012360825562</v>
      </c>
      <c r="F44" s="6">
        <v>1</v>
      </c>
      <c r="G44" s="7">
        <f>F44/F$4*100</f>
        <v>3.3388981636060101E-3</v>
      </c>
      <c r="H44" s="6">
        <v>163</v>
      </c>
      <c r="I44" s="7">
        <f t="shared" si="7"/>
        <v>5.3752094023294769E-2</v>
      </c>
      <c r="J44" s="6">
        <v>54</v>
      </c>
      <c r="K44" s="7">
        <f t="shared" si="8"/>
        <v>3.5472174050134003E-2</v>
      </c>
    </row>
    <row r="45" spans="1:11" ht="18" customHeight="1">
      <c r="A45" s="5" t="s">
        <v>110</v>
      </c>
      <c r="B45" s="6">
        <v>685</v>
      </c>
      <c r="C45" s="7">
        <f t="shared" si="5"/>
        <v>9.4581253581315722E-2</v>
      </c>
      <c r="D45" s="6">
        <v>180</v>
      </c>
      <c r="E45" s="7">
        <f t="shared" si="6"/>
        <v>7.5370887575946649E-2</v>
      </c>
      <c r="F45" s="6">
        <v>152</v>
      </c>
      <c r="G45" s="7">
        <f>F45/F$4*100</f>
        <v>0.5075125208681136</v>
      </c>
      <c r="H45" s="6">
        <v>325</v>
      </c>
      <c r="I45" s="7">
        <f t="shared" si="7"/>
        <v>0.10717442059859388</v>
      </c>
      <c r="J45" s="6">
        <v>28</v>
      </c>
      <c r="K45" s="7">
        <f t="shared" si="8"/>
        <v>1.8392979137106521E-2</v>
      </c>
    </row>
    <row r="46" spans="1:11" ht="18" customHeight="1">
      <c r="A46" s="5" t="s">
        <v>46</v>
      </c>
      <c r="B46" s="6">
        <v>604</v>
      </c>
      <c r="C46" s="7">
        <f t="shared" si="5"/>
        <v>8.3397192938853559E-2</v>
      </c>
      <c r="D46" s="6">
        <v>10</v>
      </c>
      <c r="E46" s="7">
        <f t="shared" si="6"/>
        <v>4.1872715319970352E-3</v>
      </c>
      <c r="F46" s="6">
        <v>4</v>
      </c>
      <c r="G46" s="7">
        <f>F46/F$4*100</f>
        <v>1.335559265442404E-2</v>
      </c>
      <c r="H46" s="6">
        <v>540</v>
      </c>
      <c r="I46" s="7">
        <f t="shared" si="7"/>
        <v>0.17807442191766365</v>
      </c>
      <c r="J46" s="6">
        <v>50</v>
      </c>
      <c r="K46" s="7">
        <f t="shared" si="8"/>
        <v>3.2844605601975933E-2</v>
      </c>
    </row>
    <row r="47" spans="1:11" ht="18" customHeight="1">
      <c r="A47" s="5" t="s">
        <v>614</v>
      </c>
      <c r="B47" s="6">
        <v>555</v>
      </c>
      <c r="C47" s="7">
        <f t="shared" si="5"/>
        <v>7.6631526624277704E-2</v>
      </c>
      <c r="D47" s="6">
        <v>426</v>
      </c>
      <c r="E47" s="7">
        <f t="shared" si="6"/>
        <v>0.17837776726307369</v>
      </c>
      <c r="F47" s="6">
        <v>0</v>
      </c>
      <c r="G47" s="6">
        <v>0</v>
      </c>
      <c r="H47" s="6">
        <v>98</v>
      </c>
      <c r="I47" s="7">
        <f t="shared" si="7"/>
        <v>3.2317209903575998E-2</v>
      </c>
      <c r="J47" s="6">
        <v>31</v>
      </c>
      <c r="K47" s="7">
        <f t="shared" si="8"/>
        <v>2.0363655473225075E-2</v>
      </c>
    </row>
    <row r="48" spans="1:11" ht="18" customHeight="1">
      <c r="A48" s="5" t="s">
        <v>131</v>
      </c>
      <c r="B48" s="6">
        <v>477</v>
      </c>
      <c r="C48" s="7">
        <f t="shared" si="5"/>
        <v>6.5861690450054883E-2</v>
      </c>
      <c r="D48" s="6">
        <v>133</v>
      </c>
      <c r="E48" s="7">
        <f t="shared" si="6"/>
        <v>5.5690711375560566E-2</v>
      </c>
      <c r="F48" s="6">
        <v>33</v>
      </c>
      <c r="G48" s="7">
        <f t="shared" ref="G48:G71" si="9">F48/F$4*100</f>
        <v>0.11018363939899833</v>
      </c>
      <c r="H48" s="6">
        <v>284</v>
      </c>
      <c r="I48" s="7">
        <f t="shared" si="7"/>
        <v>9.365395523077126E-2</v>
      </c>
      <c r="J48" s="6">
        <v>27</v>
      </c>
      <c r="K48" s="7">
        <f t="shared" si="8"/>
        <v>1.7736087025067002E-2</v>
      </c>
    </row>
    <row r="49" spans="1:11" ht="18" customHeight="1">
      <c r="A49" s="5" t="s">
        <v>119</v>
      </c>
      <c r="B49" s="6">
        <v>465</v>
      </c>
      <c r="C49" s="7">
        <f t="shared" si="5"/>
        <v>6.4204792577097519E-2</v>
      </c>
      <c r="D49" s="6">
        <v>294</v>
      </c>
      <c r="E49" s="7">
        <f t="shared" si="6"/>
        <v>0.12310578304071285</v>
      </c>
      <c r="F49" s="6">
        <v>16</v>
      </c>
      <c r="G49" s="7">
        <f t="shared" si="9"/>
        <v>5.3422370617696162E-2</v>
      </c>
      <c r="H49" s="6">
        <v>140</v>
      </c>
      <c r="I49" s="7">
        <f t="shared" si="7"/>
        <v>4.6167442719394283E-2</v>
      </c>
      <c r="J49" s="6">
        <v>15</v>
      </c>
      <c r="K49" s="7">
        <f t="shared" si="8"/>
        <v>9.8533816805927796E-3</v>
      </c>
    </row>
    <row r="50" spans="1:11" ht="18" customHeight="1">
      <c r="A50" s="5" t="s">
        <v>153</v>
      </c>
      <c r="B50" s="6">
        <v>445</v>
      </c>
      <c r="C50" s="7">
        <f t="shared" si="5"/>
        <v>6.1443296122168603E-2</v>
      </c>
      <c r="D50" s="6">
        <v>16</v>
      </c>
      <c r="E50" s="7">
        <f t="shared" si="6"/>
        <v>6.6996344511952568E-3</v>
      </c>
      <c r="F50" s="6">
        <v>3</v>
      </c>
      <c r="G50" s="7">
        <f t="shared" si="9"/>
        <v>1.001669449081803E-2</v>
      </c>
      <c r="H50" s="6">
        <v>383</v>
      </c>
      <c r="I50" s="7">
        <f t="shared" si="7"/>
        <v>0.12630093258234293</v>
      </c>
      <c r="J50" s="6">
        <v>43</v>
      </c>
      <c r="K50" s="7">
        <f t="shared" si="8"/>
        <v>2.8246360817699302E-2</v>
      </c>
    </row>
    <row r="51" spans="1:11" ht="18" customHeight="1">
      <c r="A51" s="5" t="s">
        <v>132</v>
      </c>
      <c r="B51" s="6">
        <v>383</v>
      </c>
      <c r="C51" s="7">
        <f t="shared" si="5"/>
        <v>5.2882657111888928E-2</v>
      </c>
      <c r="D51" s="6">
        <v>147</v>
      </c>
      <c r="E51" s="7">
        <f t="shared" si="6"/>
        <v>6.1552891520356423E-2</v>
      </c>
      <c r="F51" s="6">
        <v>14</v>
      </c>
      <c r="G51" s="7">
        <f t="shared" si="9"/>
        <v>4.6744574290484141E-2</v>
      </c>
      <c r="H51" s="6">
        <v>151</v>
      </c>
      <c r="I51" s="7">
        <f t="shared" si="7"/>
        <v>4.9794884647346695E-2</v>
      </c>
      <c r="J51" s="6">
        <v>71</v>
      </c>
      <c r="K51" s="7">
        <f t="shared" si="8"/>
        <v>4.663933995480582E-2</v>
      </c>
    </row>
    <row r="52" spans="1:11" ht="18" customHeight="1">
      <c r="A52" s="5" t="s">
        <v>159</v>
      </c>
      <c r="B52" s="6">
        <v>357</v>
      </c>
      <c r="C52" s="7">
        <f t="shared" si="5"/>
        <v>4.929271172048133E-2</v>
      </c>
      <c r="D52" s="6">
        <v>165</v>
      </c>
      <c r="E52" s="7">
        <f t="shared" si="6"/>
        <v>6.9089980277951088E-2</v>
      </c>
      <c r="F52" s="6">
        <v>10</v>
      </c>
      <c r="G52" s="7">
        <f t="shared" si="9"/>
        <v>3.3388981636060099E-2</v>
      </c>
      <c r="H52" s="6">
        <v>152</v>
      </c>
      <c r="I52" s="7">
        <f t="shared" si="7"/>
        <v>5.0124652095342365E-2</v>
      </c>
      <c r="J52" s="6">
        <v>30</v>
      </c>
      <c r="K52" s="7">
        <f t="shared" si="8"/>
        <v>1.9706763361185559E-2</v>
      </c>
    </row>
    <row r="53" spans="1:11" ht="18" customHeight="1">
      <c r="A53" s="5" t="s">
        <v>773</v>
      </c>
      <c r="B53" s="6">
        <v>334</v>
      </c>
      <c r="C53" s="7">
        <f t="shared" si="5"/>
        <v>4.6116990797313066E-2</v>
      </c>
      <c r="D53" s="6">
        <v>170</v>
      </c>
      <c r="E53" s="7">
        <f t="shared" si="6"/>
        <v>7.1183616043949599E-2</v>
      </c>
      <c r="F53" s="6">
        <v>1</v>
      </c>
      <c r="G53" s="7">
        <f t="shared" si="9"/>
        <v>3.3388981636060101E-3</v>
      </c>
      <c r="H53" s="6">
        <v>112</v>
      </c>
      <c r="I53" s="7">
        <f t="shared" si="7"/>
        <v>3.6933954175515427E-2</v>
      </c>
      <c r="J53" s="6">
        <v>51</v>
      </c>
      <c r="K53" s="7">
        <f t="shared" si="8"/>
        <v>3.3501497714015449E-2</v>
      </c>
    </row>
    <row r="54" spans="1:11" ht="18" customHeight="1">
      <c r="A54" s="5" t="s">
        <v>130</v>
      </c>
      <c r="B54" s="6">
        <v>333</v>
      </c>
      <c r="C54" s="7">
        <f t="shared" si="5"/>
        <v>4.5978915974566617E-2</v>
      </c>
      <c r="D54" s="6">
        <v>126</v>
      </c>
      <c r="E54" s="7">
        <f t="shared" si="6"/>
        <v>5.2759621303162647E-2</v>
      </c>
      <c r="F54" s="6">
        <v>133</v>
      </c>
      <c r="G54" s="7">
        <f t="shared" si="9"/>
        <v>0.44407345575959939</v>
      </c>
      <c r="H54" s="6">
        <v>62</v>
      </c>
      <c r="I54" s="7">
        <f t="shared" si="7"/>
        <v>2.0445581775731754E-2</v>
      </c>
      <c r="J54" s="6">
        <v>12</v>
      </c>
      <c r="K54" s="7">
        <f t="shared" si="8"/>
        <v>7.8827053444742237E-3</v>
      </c>
    </row>
    <row r="55" spans="1:11" ht="18" customHeight="1">
      <c r="A55" s="5" t="s">
        <v>454</v>
      </c>
      <c r="B55" s="6">
        <v>280</v>
      </c>
      <c r="C55" s="7">
        <f t="shared" si="5"/>
        <v>3.8660950369004965E-2</v>
      </c>
      <c r="D55" s="6">
        <v>156</v>
      </c>
      <c r="E55" s="7">
        <f t="shared" si="6"/>
        <v>6.5321435899153749E-2</v>
      </c>
      <c r="F55" s="6">
        <v>1</v>
      </c>
      <c r="G55" s="7">
        <f t="shared" si="9"/>
        <v>3.3388981636060101E-3</v>
      </c>
      <c r="H55" s="6">
        <v>107</v>
      </c>
      <c r="I55" s="7">
        <f t="shared" si="7"/>
        <v>3.5285116935537063E-2</v>
      </c>
      <c r="J55" s="6">
        <v>16</v>
      </c>
      <c r="K55" s="7">
        <f t="shared" si="8"/>
        <v>1.0510273792632297E-2</v>
      </c>
    </row>
    <row r="56" spans="1:11" ht="18" customHeight="1">
      <c r="A56" s="5" t="s">
        <v>104</v>
      </c>
      <c r="B56" s="6">
        <v>276</v>
      </c>
      <c r="C56" s="7">
        <f t="shared" si="5"/>
        <v>3.8108651078019182E-2</v>
      </c>
      <c r="D56" s="6">
        <v>121</v>
      </c>
      <c r="E56" s="7">
        <f t="shared" si="6"/>
        <v>5.0665985537164129E-2</v>
      </c>
      <c r="F56" s="6">
        <v>90</v>
      </c>
      <c r="G56" s="7">
        <f t="shared" si="9"/>
        <v>0.30050083472454092</v>
      </c>
      <c r="H56" s="6">
        <v>55</v>
      </c>
      <c r="I56" s="7">
        <f t="shared" si="7"/>
        <v>1.813720963976204E-2</v>
      </c>
      <c r="J56" s="6">
        <v>10</v>
      </c>
      <c r="K56" s="7">
        <f t="shared" si="8"/>
        <v>6.5689211203951853E-3</v>
      </c>
    </row>
    <row r="57" spans="1:11" ht="18" customHeight="1">
      <c r="A57" s="5" t="s">
        <v>117</v>
      </c>
      <c r="B57" s="6">
        <v>264</v>
      </c>
      <c r="C57" s="7">
        <f t="shared" si="5"/>
        <v>3.6451753205061818E-2</v>
      </c>
      <c r="D57" s="6">
        <v>106</v>
      </c>
      <c r="E57" s="7">
        <f t="shared" si="6"/>
        <v>4.4385078239168575E-2</v>
      </c>
      <c r="F57" s="6">
        <v>30</v>
      </c>
      <c r="G57" s="7">
        <f t="shared" si="9"/>
        <v>0.10016694490818029</v>
      </c>
      <c r="H57" s="6">
        <v>103</v>
      </c>
      <c r="I57" s="7">
        <f t="shared" si="7"/>
        <v>3.3966047143554362E-2</v>
      </c>
      <c r="J57" s="6">
        <v>25</v>
      </c>
      <c r="K57" s="7">
        <f t="shared" si="8"/>
        <v>1.6422302800987967E-2</v>
      </c>
    </row>
    <row r="58" spans="1:11" ht="18" customHeight="1">
      <c r="A58" s="5" t="s">
        <v>143</v>
      </c>
      <c r="B58" s="6">
        <v>249</v>
      </c>
      <c r="C58" s="7">
        <f t="shared" si="5"/>
        <v>3.4380630863865128E-2</v>
      </c>
      <c r="D58" s="6">
        <v>25</v>
      </c>
      <c r="E58" s="7">
        <f t="shared" si="6"/>
        <v>1.0468178829992588E-2</v>
      </c>
      <c r="F58" s="6">
        <v>39</v>
      </c>
      <c r="G58" s="7">
        <f t="shared" si="9"/>
        <v>0.1302170283806344</v>
      </c>
      <c r="H58" s="6">
        <v>165</v>
      </c>
      <c r="I58" s="7">
        <f t="shared" si="7"/>
        <v>5.4411628919286116E-2</v>
      </c>
      <c r="J58" s="6">
        <v>20</v>
      </c>
      <c r="K58" s="7">
        <f t="shared" si="8"/>
        <v>1.3137842240790371E-2</v>
      </c>
    </row>
    <row r="59" spans="1:11" ht="18" customHeight="1">
      <c r="A59" s="5" t="s">
        <v>142</v>
      </c>
      <c r="B59" s="6">
        <v>249</v>
      </c>
      <c r="C59" s="7">
        <f t="shared" si="5"/>
        <v>3.4380630863865128E-2</v>
      </c>
      <c r="D59" s="6">
        <v>91</v>
      </c>
      <c r="E59" s="7">
        <f t="shared" si="6"/>
        <v>3.8104170941173021E-2</v>
      </c>
      <c r="F59" s="6">
        <v>117</v>
      </c>
      <c r="G59" s="7">
        <f t="shared" si="9"/>
        <v>0.39065108514190316</v>
      </c>
      <c r="H59" s="6">
        <v>38</v>
      </c>
      <c r="I59" s="7">
        <f t="shared" si="7"/>
        <v>1.2531163023835591E-2</v>
      </c>
      <c r="J59" s="6">
        <v>3</v>
      </c>
      <c r="K59" s="7">
        <f t="shared" si="8"/>
        <v>1.9706763361185559E-3</v>
      </c>
    </row>
    <row r="60" spans="1:11" ht="18" customHeight="1">
      <c r="A60" s="5" t="s">
        <v>45</v>
      </c>
      <c r="B60" s="6">
        <v>243</v>
      </c>
      <c r="C60" s="7">
        <f t="shared" si="5"/>
        <v>3.3552181927386446E-2</v>
      </c>
      <c r="D60" s="6">
        <v>36</v>
      </c>
      <c r="E60" s="7">
        <f t="shared" si="6"/>
        <v>1.5074177515189328E-2</v>
      </c>
      <c r="F60" s="6">
        <v>7</v>
      </c>
      <c r="G60" s="7">
        <f t="shared" si="9"/>
        <v>2.337228714524207E-2</v>
      </c>
      <c r="H60" s="6">
        <v>140</v>
      </c>
      <c r="I60" s="7">
        <f t="shared" si="7"/>
        <v>4.6167442719394283E-2</v>
      </c>
      <c r="J60" s="6">
        <v>60</v>
      </c>
      <c r="K60" s="7">
        <f t="shared" si="8"/>
        <v>3.9413526722371119E-2</v>
      </c>
    </row>
    <row r="61" spans="1:11" ht="18" customHeight="1">
      <c r="A61" s="5" t="s">
        <v>155</v>
      </c>
      <c r="B61" s="6">
        <v>236</v>
      </c>
      <c r="C61" s="7">
        <f t="shared" si="5"/>
        <v>3.2585658168161329E-2</v>
      </c>
      <c r="D61" s="6">
        <v>33</v>
      </c>
      <c r="E61" s="7">
        <f t="shared" si="6"/>
        <v>1.3817996055590217E-2</v>
      </c>
      <c r="F61" s="6">
        <v>29</v>
      </c>
      <c r="G61" s="7">
        <f t="shared" si="9"/>
        <v>9.6828046744574292E-2</v>
      </c>
      <c r="H61" s="6">
        <v>140</v>
      </c>
      <c r="I61" s="7">
        <f t="shared" si="7"/>
        <v>4.6167442719394283E-2</v>
      </c>
      <c r="J61" s="6">
        <v>34</v>
      </c>
      <c r="K61" s="7">
        <f t="shared" si="8"/>
        <v>2.2334331809343633E-2</v>
      </c>
    </row>
    <row r="62" spans="1:11" ht="18" customHeight="1">
      <c r="A62" s="5" t="s">
        <v>166</v>
      </c>
      <c r="B62" s="6">
        <v>213</v>
      </c>
      <c r="C62" s="7">
        <f t="shared" si="5"/>
        <v>2.9409937244993065E-2</v>
      </c>
      <c r="D62" s="6">
        <v>3</v>
      </c>
      <c r="E62" s="7">
        <f t="shared" si="6"/>
        <v>1.2561814595991106E-3</v>
      </c>
      <c r="F62" s="6">
        <v>14</v>
      </c>
      <c r="G62" s="7">
        <f t="shared" si="9"/>
        <v>4.6744574290484141E-2</v>
      </c>
      <c r="H62" s="6">
        <v>168</v>
      </c>
      <c r="I62" s="7">
        <f t="shared" si="7"/>
        <v>5.540093126327314E-2</v>
      </c>
      <c r="J62" s="6">
        <v>28</v>
      </c>
      <c r="K62" s="7">
        <f t="shared" si="8"/>
        <v>1.8392979137106521E-2</v>
      </c>
    </row>
    <row r="63" spans="1:11" ht="18" customHeight="1">
      <c r="A63" s="5" t="s">
        <v>133</v>
      </c>
      <c r="B63" s="6">
        <v>209</v>
      </c>
      <c r="C63" s="7">
        <f t="shared" si="5"/>
        <v>2.8857637954007278E-2</v>
      </c>
      <c r="D63" s="6">
        <v>42</v>
      </c>
      <c r="E63" s="7">
        <f t="shared" si="6"/>
        <v>1.7586540434387548E-2</v>
      </c>
      <c r="F63" s="6">
        <v>71</v>
      </c>
      <c r="G63" s="7">
        <f t="shared" si="9"/>
        <v>0.23706176961602674</v>
      </c>
      <c r="H63" s="6">
        <v>84</v>
      </c>
      <c r="I63" s="7">
        <f t="shared" si="7"/>
        <v>2.770046563163657E-2</v>
      </c>
      <c r="J63" s="6">
        <v>12</v>
      </c>
      <c r="K63" s="7">
        <f t="shared" si="8"/>
        <v>7.8827053444742237E-3</v>
      </c>
    </row>
    <row r="64" spans="1:11" ht="18" customHeight="1">
      <c r="A64" s="5" t="s">
        <v>154</v>
      </c>
      <c r="B64" s="6">
        <v>206</v>
      </c>
      <c r="C64" s="7">
        <f t="shared" si="5"/>
        <v>2.8443413485767934E-2</v>
      </c>
      <c r="D64" s="6">
        <v>22</v>
      </c>
      <c r="E64" s="7">
        <f t="shared" si="6"/>
        <v>9.2119973703934776E-3</v>
      </c>
      <c r="F64" s="6">
        <v>37</v>
      </c>
      <c r="G64" s="7">
        <f t="shared" si="9"/>
        <v>0.12353923205342236</v>
      </c>
      <c r="H64" s="6">
        <v>141</v>
      </c>
      <c r="I64" s="7">
        <f t="shared" si="7"/>
        <v>4.649721016738996E-2</v>
      </c>
      <c r="J64" s="6">
        <v>6</v>
      </c>
      <c r="K64" s="7">
        <f t="shared" si="8"/>
        <v>3.9413526722371119E-3</v>
      </c>
    </row>
    <row r="65" spans="1:11" ht="18" customHeight="1">
      <c r="A65" s="5" t="s">
        <v>138</v>
      </c>
      <c r="B65" s="6">
        <v>189</v>
      </c>
      <c r="C65" s="7">
        <f t="shared" si="5"/>
        <v>2.6096141499078351E-2</v>
      </c>
      <c r="D65" s="6">
        <v>67</v>
      </c>
      <c r="E65" s="7">
        <f t="shared" si="6"/>
        <v>2.8054719264380138E-2</v>
      </c>
      <c r="F65" s="6">
        <v>39</v>
      </c>
      <c r="G65" s="7">
        <f t="shared" si="9"/>
        <v>0.1302170283806344</v>
      </c>
      <c r="H65" s="6">
        <v>72</v>
      </c>
      <c r="I65" s="7">
        <f t="shared" si="7"/>
        <v>2.3743256255688489E-2</v>
      </c>
      <c r="J65" s="6">
        <v>11</v>
      </c>
      <c r="K65" s="7">
        <f t="shared" si="8"/>
        <v>7.2258132324347045E-3</v>
      </c>
    </row>
    <row r="66" spans="1:11" ht="18" customHeight="1">
      <c r="A66" s="5" t="s">
        <v>135</v>
      </c>
      <c r="B66" s="6">
        <v>184</v>
      </c>
      <c r="C66" s="7">
        <f t="shared" si="5"/>
        <v>2.5405767385346119E-2</v>
      </c>
      <c r="D66" s="6">
        <v>85</v>
      </c>
      <c r="E66" s="7">
        <f t="shared" si="6"/>
        <v>3.55918080219748E-2</v>
      </c>
      <c r="F66" s="6">
        <v>23</v>
      </c>
      <c r="G66" s="7">
        <f t="shared" si="9"/>
        <v>7.6794657762938229E-2</v>
      </c>
      <c r="H66" s="6">
        <v>58</v>
      </c>
      <c r="I66" s="7">
        <f t="shared" si="7"/>
        <v>1.912651198374906E-2</v>
      </c>
      <c r="J66" s="6">
        <v>18</v>
      </c>
      <c r="K66" s="7">
        <f t="shared" si="8"/>
        <v>1.1824058016711336E-2</v>
      </c>
    </row>
    <row r="67" spans="1:11" ht="18" customHeight="1">
      <c r="A67" s="5" t="s">
        <v>129</v>
      </c>
      <c r="B67" s="6">
        <v>159</v>
      </c>
      <c r="C67" s="7">
        <f t="shared" si="5"/>
        <v>2.195389681668496E-2</v>
      </c>
      <c r="D67" s="6">
        <v>64</v>
      </c>
      <c r="E67" s="7">
        <f t="shared" si="6"/>
        <v>2.6798537804781027E-2</v>
      </c>
      <c r="F67" s="6">
        <v>52</v>
      </c>
      <c r="G67" s="7">
        <f t="shared" si="9"/>
        <v>0.17362270450751252</v>
      </c>
      <c r="H67" s="6">
        <v>34</v>
      </c>
      <c r="I67" s="7">
        <f t="shared" si="7"/>
        <v>1.1212093231852897E-2</v>
      </c>
      <c r="J67" s="6">
        <v>9</v>
      </c>
      <c r="K67" s="7">
        <f t="shared" si="8"/>
        <v>5.9120290083556678E-3</v>
      </c>
    </row>
    <row r="68" spans="1:11" ht="18" customHeight="1">
      <c r="A68" s="5" t="s">
        <v>127</v>
      </c>
      <c r="B68" s="6">
        <v>149</v>
      </c>
      <c r="C68" s="7">
        <f t="shared" si="5"/>
        <v>2.0573148589220498E-2</v>
      </c>
      <c r="D68" s="6">
        <v>83</v>
      </c>
      <c r="E68" s="7">
        <f t="shared" si="6"/>
        <v>3.4754353715575392E-2</v>
      </c>
      <c r="F68" s="6">
        <v>26</v>
      </c>
      <c r="G68" s="7">
        <f t="shared" si="9"/>
        <v>8.681135225375626E-2</v>
      </c>
      <c r="H68" s="6">
        <v>37</v>
      </c>
      <c r="I68" s="7">
        <f t="shared" si="7"/>
        <v>1.2201395575839918E-2</v>
      </c>
      <c r="J68" s="6">
        <v>3</v>
      </c>
      <c r="K68" s="7">
        <f t="shared" si="8"/>
        <v>1.9706763361185559E-3</v>
      </c>
    </row>
    <row r="69" spans="1:11" ht="18" customHeight="1">
      <c r="A69" s="5" t="s">
        <v>115</v>
      </c>
      <c r="B69" s="6">
        <v>140</v>
      </c>
      <c r="C69" s="7">
        <f t="shared" ref="C69:C100" si="10">B69/B$4*100</f>
        <v>1.9330475184502482E-2</v>
      </c>
      <c r="D69" s="6">
        <v>97</v>
      </c>
      <c r="E69" s="7">
        <f t="shared" ref="E69:E94" si="11">D69/D$4*100</f>
        <v>4.0616533860371243E-2</v>
      </c>
      <c r="F69" s="6">
        <v>9</v>
      </c>
      <c r="G69" s="7">
        <f t="shared" si="9"/>
        <v>3.0050083472454088E-2</v>
      </c>
      <c r="H69" s="6">
        <v>31</v>
      </c>
      <c r="I69" s="7">
        <f t="shared" ref="I69:I100" si="12">H69/H$4*100</f>
        <v>1.0222790887865877E-2</v>
      </c>
      <c r="J69" s="6">
        <v>3</v>
      </c>
      <c r="K69" s="7">
        <f t="shared" ref="K69:K76" si="13">J69/J$4*100</f>
        <v>1.9706763361185559E-3</v>
      </c>
    </row>
    <row r="70" spans="1:11" ht="18" customHeight="1">
      <c r="A70" s="5" t="s">
        <v>116</v>
      </c>
      <c r="B70" s="6">
        <v>136</v>
      </c>
      <c r="C70" s="7">
        <f t="shared" si="10"/>
        <v>1.8778175893516696E-2</v>
      </c>
      <c r="D70" s="6">
        <v>71</v>
      </c>
      <c r="E70" s="7">
        <f t="shared" si="11"/>
        <v>2.9729627877178953E-2</v>
      </c>
      <c r="F70" s="6">
        <v>29</v>
      </c>
      <c r="G70" s="7">
        <f t="shared" si="9"/>
        <v>9.6828046744574292E-2</v>
      </c>
      <c r="H70" s="6">
        <v>22</v>
      </c>
      <c r="I70" s="7">
        <f t="shared" si="12"/>
        <v>7.2548838559048168E-3</v>
      </c>
      <c r="J70" s="6">
        <v>14</v>
      </c>
      <c r="K70" s="7">
        <f t="shared" si="13"/>
        <v>9.1964895685532604E-3</v>
      </c>
    </row>
    <row r="71" spans="1:11" ht="18" customHeight="1">
      <c r="A71" s="5" t="s">
        <v>164</v>
      </c>
      <c r="B71" s="6">
        <v>134</v>
      </c>
      <c r="C71" s="7">
        <f t="shared" si="10"/>
        <v>1.8502026248023804E-2</v>
      </c>
      <c r="D71" s="6">
        <v>45</v>
      </c>
      <c r="E71" s="7">
        <f t="shared" si="11"/>
        <v>1.8842721893986662E-2</v>
      </c>
      <c r="F71" s="6">
        <v>2</v>
      </c>
      <c r="G71" s="7">
        <f t="shared" si="9"/>
        <v>6.6777963272120202E-3</v>
      </c>
      <c r="H71" s="6">
        <v>33</v>
      </c>
      <c r="I71" s="7">
        <f t="shared" si="12"/>
        <v>1.0882325783857224E-2</v>
      </c>
      <c r="J71" s="6">
        <v>54</v>
      </c>
      <c r="K71" s="7">
        <f t="shared" si="13"/>
        <v>3.5472174050134003E-2</v>
      </c>
    </row>
    <row r="72" spans="1:11" ht="18" customHeight="1">
      <c r="A72" s="5" t="s">
        <v>158</v>
      </c>
      <c r="B72" s="6">
        <v>128</v>
      </c>
      <c r="C72" s="7">
        <f t="shared" si="10"/>
        <v>1.7673577311545126E-2</v>
      </c>
      <c r="D72" s="6">
        <v>40</v>
      </c>
      <c r="E72" s="7">
        <f t="shared" si="11"/>
        <v>1.6749086127988141E-2</v>
      </c>
      <c r="F72" s="6">
        <v>0</v>
      </c>
      <c r="G72" s="6">
        <v>0</v>
      </c>
      <c r="H72" s="6">
        <v>70</v>
      </c>
      <c r="I72" s="7">
        <f t="shared" si="12"/>
        <v>2.3083721359697142E-2</v>
      </c>
      <c r="J72" s="6">
        <v>18</v>
      </c>
      <c r="K72" s="7">
        <f t="shared" si="13"/>
        <v>1.1824058016711336E-2</v>
      </c>
    </row>
    <row r="73" spans="1:11" ht="18" customHeight="1">
      <c r="A73" s="5" t="s">
        <v>167</v>
      </c>
      <c r="B73" s="6">
        <v>125</v>
      </c>
      <c r="C73" s="7">
        <f t="shared" si="10"/>
        <v>1.7259352843305788E-2</v>
      </c>
      <c r="D73" s="6">
        <v>23</v>
      </c>
      <c r="E73" s="7">
        <f t="shared" si="11"/>
        <v>9.6307245235931812E-3</v>
      </c>
      <c r="F73" s="6">
        <v>1</v>
      </c>
      <c r="G73" s="7">
        <f>F73/F$4*100</f>
        <v>3.3388981636060101E-3</v>
      </c>
      <c r="H73" s="6">
        <v>90</v>
      </c>
      <c r="I73" s="7">
        <f t="shared" si="12"/>
        <v>2.9679070319610611E-2</v>
      </c>
      <c r="J73" s="6">
        <v>11</v>
      </c>
      <c r="K73" s="7">
        <f t="shared" si="13"/>
        <v>7.2258132324347045E-3</v>
      </c>
    </row>
    <row r="74" spans="1:11" ht="18" customHeight="1">
      <c r="A74" s="5" t="s">
        <v>141</v>
      </c>
      <c r="B74" s="6">
        <v>121</v>
      </c>
      <c r="C74" s="7">
        <f t="shared" si="10"/>
        <v>1.6707053552320002E-2</v>
      </c>
      <c r="D74" s="6">
        <v>21</v>
      </c>
      <c r="E74" s="7">
        <f t="shared" si="11"/>
        <v>8.793270217193774E-3</v>
      </c>
      <c r="F74" s="6">
        <v>48</v>
      </c>
      <c r="G74" s="7">
        <f>F74/F$4*100</f>
        <v>0.16026711185308848</v>
      </c>
      <c r="H74" s="6">
        <v>28</v>
      </c>
      <c r="I74" s="7">
        <f t="shared" si="12"/>
        <v>9.2334885438788566E-3</v>
      </c>
      <c r="J74" s="6">
        <v>24</v>
      </c>
      <c r="K74" s="7">
        <f t="shared" si="13"/>
        <v>1.5765410688948447E-2</v>
      </c>
    </row>
    <row r="75" spans="1:11" ht="18" customHeight="1">
      <c r="A75" s="5" t="s">
        <v>302</v>
      </c>
      <c r="B75" s="6">
        <v>85</v>
      </c>
      <c r="C75" s="7">
        <f t="shared" si="10"/>
        <v>1.1736359933447935E-2</v>
      </c>
      <c r="D75" s="6">
        <v>34</v>
      </c>
      <c r="E75" s="7">
        <f t="shared" si="11"/>
        <v>1.4236723208789921E-2</v>
      </c>
      <c r="F75" s="6">
        <v>23</v>
      </c>
      <c r="G75" s="7">
        <f>F75/F$4*100</f>
        <v>7.6794657762938229E-2</v>
      </c>
      <c r="H75" s="6">
        <v>22</v>
      </c>
      <c r="I75" s="7">
        <f t="shared" si="12"/>
        <v>7.2548838559048168E-3</v>
      </c>
      <c r="J75" s="6">
        <v>6</v>
      </c>
      <c r="K75" s="7">
        <f t="shared" si="13"/>
        <v>3.9413526722371119E-3</v>
      </c>
    </row>
    <row r="76" spans="1:11" ht="18" customHeight="1">
      <c r="A76" s="5" t="s">
        <v>298</v>
      </c>
      <c r="B76" s="6">
        <v>84</v>
      </c>
      <c r="C76" s="7">
        <f t="shared" si="10"/>
        <v>1.1598285110701489E-2</v>
      </c>
      <c r="D76" s="6">
        <v>60</v>
      </c>
      <c r="E76" s="7">
        <f t="shared" si="11"/>
        <v>2.5123629191982213E-2</v>
      </c>
      <c r="F76" s="6">
        <v>0</v>
      </c>
      <c r="G76" s="6">
        <v>0</v>
      </c>
      <c r="H76" s="6">
        <v>20</v>
      </c>
      <c r="I76" s="7">
        <f t="shared" si="12"/>
        <v>6.5953489599134699E-3</v>
      </c>
      <c r="J76" s="6">
        <v>4</v>
      </c>
      <c r="K76" s="7">
        <f t="shared" si="13"/>
        <v>2.6275684481580743E-3</v>
      </c>
    </row>
    <row r="77" spans="1:11" ht="18" customHeight="1">
      <c r="A77" s="5" t="s">
        <v>145</v>
      </c>
      <c r="B77" s="6">
        <v>61</v>
      </c>
      <c r="C77" s="7">
        <f t="shared" si="10"/>
        <v>8.4225641875332238E-3</v>
      </c>
      <c r="D77" s="6">
        <v>11</v>
      </c>
      <c r="E77" s="7">
        <f t="shared" si="11"/>
        <v>4.6059986851967388E-3</v>
      </c>
      <c r="F77" s="6">
        <v>20</v>
      </c>
      <c r="G77" s="7">
        <f>F77/F$4*100</f>
        <v>6.6777963272120197E-2</v>
      </c>
      <c r="H77" s="6">
        <v>30</v>
      </c>
      <c r="I77" s="7">
        <f t="shared" si="12"/>
        <v>9.8930234398702036E-3</v>
      </c>
      <c r="J77" s="6">
        <v>0</v>
      </c>
      <c r="K77" s="6">
        <v>0</v>
      </c>
    </row>
    <row r="78" spans="1:11" ht="18" customHeight="1">
      <c r="A78" s="5" t="s">
        <v>125</v>
      </c>
      <c r="B78" s="6">
        <v>60</v>
      </c>
      <c r="C78" s="7">
        <f t="shared" si="10"/>
        <v>8.284489364786778E-3</v>
      </c>
      <c r="D78" s="6">
        <v>25</v>
      </c>
      <c r="E78" s="7">
        <f t="shared" si="11"/>
        <v>1.0468178829992588E-2</v>
      </c>
      <c r="F78" s="6">
        <v>25</v>
      </c>
      <c r="G78" s="7">
        <f>F78/F$4*100</f>
        <v>8.347245409015025E-2</v>
      </c>
      <c r="H78" s="6">
        <v>8</v>
      </c>
      <c r="I78" s="7">
        <f t="shared" si="12"/>
        <v>2.6381395839653876E-3</v>
      </c>
      <c r="J78" s="6">
        <v>2</v>
      </c>
      <c r="K78" s="7">
        <f>J78/J$4*100</f>
        <v>1.3137842240790371E-3</v>
      </c>
    </row>
    <row r="79" spans="1:11" ht="18" customHeight="1">
      <c r="A79" s="5" t="s">
        <v>156</v>
      </c>
      <c r="B79" s="6">
        <v>57</v>
      </c>
      <c r="C79" s="7">
        <f t="shared" si="10"/>
        <v>7.8702648965474388E-3</v>
      </c>
      <c r="D79" s="6">
        <v>6</v>
      </c>
      <c r="E79" s="7">
        <f t="shared" si="11"/>
        <v>2.5123629191982212E-3</v>
      </c>
      <c r="F79" s="6">
        <v>0</v>
      </c>
      <c r="G79" s="6">
        <v>0</v>
      </c>
      <c r="H79" s="6">
        <v>49</v>
      </c>
      <c r="I79" s="7">
        <f t="shared" si="12"/>
        <v>1.6158604951787999E-2</v>
      </c>
      <c r="J79" s="6">
        <v>2</v>
      </c>
      <c r="K79" s="7">
        <f>J79/J$4*100</f>
        <v>1.3137842240790371E-3</v>
      </c>
    </row>
    <row r="80" spans="1:11" ht="18" customHeight="1">
      <c r="A80" s="5" t="s">
        <v>126</v>
      </c>
      <c r="B80" s="6">
        <v>57</v>
      </c>
      <c r="C80" s="7">
        <f t="shared" si="10"/>
        <v>7.8702648965474388E-3</v>
      </c>
      <c r="D80" s="6">
        <v>26</v>
      </c>
      <c r="E80" s="7">
        <f t="shared" si="11"/>
        <v>1.0886905983192292E-2</v>
      </c>
      <c r="F80" s="6">
        <v>26</v>
      </c>
      <c r="G80" s="7">
        <f t="shared" ref="G80:G87" si="14">F80/F$4*100</f>
        <v>8.681135225375626E-2</v>
      </c>
      <c r="H80" s="6">
        <v>5</v>
      </c>
      <c r="I80" s="7">
        <f t="shared" si="12"/>
        <v>1.6488372399783675E-3</v>
      </c>
      <c r="J80" s="6">
        <v>0</v>
      </c>
      <c r="K80" s="6">
        <v>0</v>
      </c>
    </row>
    <row r="81" spans="1:11" ht="18" customHeight="1">
      <c r="A81" s="5" t="s">
        <v>157</v>
      </c>
      <c r="B81" s="6">
        <v>50</v>
      </c>
      <c r="C81" s="7">
        <f t="shared" si="10"/>
        <v>6.9037411373223147E-3</v>
      </c>
      <c r="D81" s="6">
        <v>9</v>
      </c>
      <c r="E81" s="7">
        <f t="shared" si="11"/>
        <v>3.768544378797332E-3</v>
      </c>
      <c r="F81" s="6">
        <v>3</v>
      </c>
      <c r="G81" s="7">
        <f t="shared" si="14"/>
        <v>1.001669449081803E-2</v>
      </c>
      <c r="H81" s="6">
        <v>36</v>
      </c>
      <c r="I81" s="7">
        <f t="shared" si="12"/>
        <v>1.1871628127844244E-2</v>
      </c>
      <c r="J81" s="6">
        <v>2</v>
      </c>
      <c r="K81" s="7">
        <f t="shared" ref="K81:K86" si="15">J81/J$4*100</f>
        <v>1.3137842240790371E-3</v>
      </c>
    </row>
    <row r="82" spans="1:11" ht="18" customHeight="1">
      <c r="A82" s="5" t="s">
        <v>165</v>
      </c>
      <c r="B82" s="6">
        <v>50</v>
      </c>
      <c r="C82" s="7">
        <f t="shared" si="10"/>
        <v>6.9037411373223147E-3</v>
      </c>
      <c r="D82" s="6">
        <v>10</v>
      </c>
      <c r="E82" s="7">
        <f t="shared" si="11"/>
        <v>4.1872715319970352E-3</v>
      </c>
      <c r="F82" s="6">
        <v>8</v>
      </c>
      <c r="G82" s="7">
        <f t="shared" si="14"/>
        <v>2.6711185308848081E-2</v>
      </c>
      <c r="H82" s="6">
        <v>28</v>
      </c>
      <c r="I82" s="7">
        <f t="shared" si="12"/>
        <v>9.2334885438788566E-3</v>
      </c>
      <c r="J82" s="6">
        <v>4</v>
      </c>
      <c r="K82" s="7">
        <f t="shared" si="15"/>
        <v>2.6275684481580743E-3</v>
      </c>
    </row>
    <row r="83" spans="1:11" ht="18" customHeight="1">
      <c r="A83" s="5" t="s">
        <v>128</v>
      </c>
      <c r="B83" s="6">
        <v>44</v>
      </c>
      <c r="C83" s="7">
        <f t="shared" si="10"/>
        <v>6.0752922008436372E-3</v>
      </c>
      <c r="D83" s="6">
        <v>18</v>
      </c>
      <c r="E83" s="7">
        <f t="shared" si="11"/>
        <v>7.537088757594664E-3</v>
      </c>
      <c r="F83" s="6">
        <v>3</v>
      </c>
      <c r="G83" s="7">
        <f t="shared" si="14"/>
        <v>1.001669449081803E-2</v>
      </c>
      <c r="H83" s="6">
        <v>6</v>
      </c>
      <c r="I83" s="7">
        <f t="shared" si="12"/>
        <v>1.9786046879740407E-3</v>
      </c>
      <c r="J83" s="6">
        <v>17</v>
      </c>
      <c r="K83" s="7">
        <f t="shared" si="15"/>
        <v>1.1167165904671816E-2</v>
      </c>
    </row>
    <row r="84" spans="1:11" ht="18" customHeight="1">
      <c r="A84" s="5" t="s">
        <v>168</v>
      </c>
      <c r="B84" s="6">
        <v>40</v>
      </c>
      <c r="C84" s="7">
        <f t="shared" si="10"/>
        <v>5.5229929098578514E-3</v>
      </c>
      <c r="D84" s="6">
        <v>16</v>
      </c>
      <c r="E84" s="7">
        <f t="shared" si="11"/>
        <v>6.6996344511952568E-3</v>
      </c>
      <c r="F84" s="6">
        <v>3</v>
      </c>
      <c r="G84" s="7">
        <f t="shared" si="14"/>
        <v>1.001669449081803E-2</v>
      </c>
      <c r="H84" s="6">
        <v>20</v>
      </c>
      <c r="I84" s="7">
        <f t="shared" si="12"/>
        <v>6.5953489599134699E-3</v>
      </c>
      <c r="J84" s="6">
        <v>1</v>
      </c>
      <c r="K84" s="7">
        <f t="shared" si="15"/>
        <v>6.5689211203951857E-4</v>
      </c>
    </row>
    <row r="85" spans="1:11" ht="18" customHeight="1">
      <c r="A85" s="5" t="s">
        <v>160</v>
      </c>
      <c r="B85" s="6">
        <v>40</v>
      </c>
      <c r="C85" s="7">
        <f t="shared" si="10"/>
        <v>5.5229929098578514E-3</v>
      </c>
      <c r="D85" s="6">
        <v>15</v>
      </c>
      <c r="E85" s="7">
        <f t="shared" si="11"/>
        <v>6.2809072979955532E-3</v>
      </c>
      <c r="F85" s="6">
        <v>2</v>
      </c>
      <c r="G85" s="7">
        <f t="shared" si="14"/>
        <v>6.6777963272120202E-3</v>
      </c>
      <c r="H85" s="6">
        <v>17</v>
      </c>
      <c r="I85" s="7">
        <f t="shared" si="12"/>
        <v>5.6060466159264487E-3</v>
      </c>
      <c r="J85" s="6">
        <v>6</v>
      </c>
      <c r="K85" s="7">
        <f t="shared" si="15"/>
        <v>3.9413526722371119E-3</v>
      </c>
    </row>
    <row r="86" spans="1:11" ht="18" customHeight="1">
      <c r="A86" s="5" t="s">
        <v>124</v>
      </c>
      <c r="B86" s="6">
        <v>29</v>
      </c>
      <c r="C86" s="7">
        <f t="shared" si="10"/>
        <v>4.0041698596469432E-3</v>
      </c>
      <c r="D86" s="6">
        <v>13</v>
      </c>
      <c r="E86" s="7">
        <f t="shared" si="11"/>
        <v>5.443452991596146E-3</v>
      </c>
      <c r="F86" s="6">
        <v>7</v>
      </c>
      <c r="G86" s="7">
        <f t="shared" si="14"/>
        <v>2.337228714524207E-2</v>
      </c>
      <c r="H86" s="6">
        <v>8</v>
      </c>
      <c r="I86" s="7">
        <f t="shared" si="12"/>
        <v>2.6381395839653876E-3</v>
      </c>
      <c r="J86" s="6">
        <v>1</v>
      </c>
      <c r="K86" s="7">
        <f t="shared" si="15"/>
        <v>6.5689211203951857E-4</v>
      </c>
    </row>
    <row r="87" spans="1:11" ht="18" customHeight="1">
      <c r="A87" s="5" t="s">
        <v>621</v>
      </c>
      <c r="B87" s="6">
        <v>25</v>
      </c>
      <c r="C87" s="7">
        <f t="shared" si="10"/>
        <v>3.4518705686611573E-3</v>
      </c>
      <c r="D87" s="6">
        <v>4</v>
      </c>
      <c r="E87" s="7">
        <f t="shared" si="11"/>
        <v>1.6749086127988142E-3</v>
      </c>
      <c r="F87" s="6">
        <v>17</v>
      </c>
      <c r="G87" s="7">
        <f t="shared" si="14"/>
        <v>5.6761268781302172E-2</v>
      </c>
      <c r="H87" s="6">
        <v>4</v>
      </c>
      <c r="I87" s="7">
        <f t="shared" si="12"/>
        <v>1.3190697919826938E-3</v>
      </c>
      <c r="J87" s="6">
        <v>0</v>
      </c>
      <c r="K87" s="6">
        <v>0</v>
      </c>
    </row>
    <row r="88" spans="1:11" ht="18" customHeight="1">
      <c r="A88" s="5" t="s">
        <v>163</v>
      </c>
      <c r="B88" s="6">
        <v>20</v>
      </c>
      <c r="C88" s="7">
        <f t="shared" si="10"/>
        <v>2.7614964549289257E-3</v>
      </c>
      <c r="D88" s="6">
        <v>2</v>
      </c>
      <c r="E88" s="7">
        <f t="shared" si="11"/>
        <v>8.374543063994071E-4</v>
      </c>
      <c r="F88" s="6">
        <v>0</v>
      </c>
      <c r="G88" s="6">
        <v>0</v>
      </c>
      <c r="H88" s="6">
        <v>18</v>
      </c>
      <c r="I88" s="7">
        <f t="shared" si="12"/>
        <v>5.9358140639221221E-3</v>
      </c>
      <c r="J88" s="6">
        <v>0</v>
      </c>
      <c r="K88" s="6">
        <v>0</v>
      </c>
    </row>
    <row r="89" spans="1:11" ht="18" customHeight="1">
      <c r="A89" s="5" t="s">
        <v>304</v>
      </c>
      <c r="B89" s="6">
        <v>17</v>
      </c>
      <c r="C89" s="7">
        <f t="shared" si="10"/>
        <v>2.347271986689587E-3</v>
      </c>
      <c r="D89" s="6">
        <v>1</v>
      </c>
      <c r="E89" s="7">
        <f t="shared" si="11"/>
        <v>4.1872715319970355E-4</v>
      </c>
      <c r="F89" s="6">
        <v>9</v>
      </c>
      <c r="G89" s="7">
        <f>F89/F$4*100</f>
        <v>3.0050083472454088E-2</v>
      </c>
      <c r="H89" s="6">
        <v>5</v>
      </c>
      <c r="I89" s="7">
        <f t="shared" si="12"/>
        <v>1.6488372399783675E-3</v>
      </c>
      <c r="J89" s="6">
        <v>2</v>
      </c>
      <c r="K89" s="7">
        <f>J89/J$4*100</f>
        <v>1.3137842240790371E-3</v>
      </c>
    </row>
    <row r="90" spans="1:11" ht="18" customHeight="1">
      <c r="A90" s="5" t="s">
        <v>118</v>
      </c>
      <c r="B90" s="6">
        <v>16</v>
      </c>
      <c r="C90" s="7">
        <f t="shared" si="10"/>
        <v>2.2091971639431407E-3</v>
      </c>
      <c r="D90" s="6">
        <v>11</v>
      </c>
      <c r="E90" s="7">
        <f t="shared" si="11"/>
        <v>4.6059986851967388E-3</v>
      </c>
      <c r="F90" s="6">
        <v>1</v>
      </c>
      <c r="G90" s="7">
        <f>F90/F$4*100</f>
        <v>3.3388981636060101E-3</v>
      </c>
      <c r="H90" s="6">
        <v>4</v>
      </c>
      <c r="I90" s="7">
        <f t="shared" si="12"/>
        <v>1.3190697919826938E-3</v>
      </c>
      <c r="J90" s="6">
        <v>0</v>
      </c>
      <c r="K90" s="6">
        <v>0</v>
      </c>
    </row>
    <row r="91" spans="1:11" ht="18" customHeight="1">
      <c r="A91" s="5" t="s">
        <v>612</v>
      </c>
      <c r="B91" s="6">
        <v>14</v>
      </c>
      <c r="C91" s="7">
        <f t="shared" si="10"/>
        <v>1.933047518450248E-3</v>
      </c>
      <c r="D91" s="6">
        <v>8</v>
      </c>
      <c r="E91" s="7">
        <f t="shared" si="11"/>
        <v>3.3498172255976284E-3</v>
      </c>
      <c r="F91" s="6">
        <v>0</v>
      </c>
      <c r="G91" s="6">
        <v>0</v>
      </c>
      <c r="H91" s="6">
        <v>3</v>
      </c>
      <c r="I91" s="7">
        <f t="shared" si="12"/>
        <v>9.8930234398702036E-4</v>
      </c>
      <c r="J91" s="6">
        <v>3</v>
      </c>
      <c r="K91" s="7">
        <f>J91/J$4*100</f>
        <v>1.9706763361185559E-3</v>
      </c>
    </row>
    <row r="92" spans="1:11" ht="18" customHeight="1">
      <c r="A92" s="5" t="s">
        <v>303</v>
      </c>
      <c r="B92" s="6">
        <v>11</v>
      </c>
      <c r="C92" s="7">
        <f t="shared" si="10"/>
        <v>1.5188230502109093E-3</v>
      </c>
      <c r="D92" s="6">
        <v>5</v>
      </c>
      <c r="E92" s="7">
        <f t="shared" si="11"/>
        <v>2.0936357659985176E-3</v>
      </c>
      <c r="F92" s="6">
        <v>1</v>
      </c>
      <c r="G92" s="7">
        <f>F92/F$4*100</f>
        <v>3.3388981636060101E-3</v>
      </c>
      <c r="H92" s="6">
        <v>5</v>
      </c>
      <c r="I92" s="7">
        <f t="shared" si="12"/>
        <v>1.6488372399783675E-3</v>
      </c>
      <c r="J92" s="6">
        <v>0</v>
      </c>
      <c r="K92" s="6">
        <v>0</v>
      </c>
    </row>
    <row r="93" spans="1:11" ht="18" customHeight="1">
      <c r="A93" s="5" t="s">
        <v>147</v>
      </c>
      <c r="B93" s="6">
        <v>10</v>
      </c>
      <c r="C93" s="7">
        <f t="shared" si="10"/>
        <v>1.3807482274644628E-3</v>
      </c>
      <c r="D93" s="6">
        <v>3</v>
      </c>
      <c r="E93" s="7">
        <f t="shared" si="11"/>
        <v>1.2561814595991106E-3</v>
      </c>
      <c r="F93" s="6">
        <v>2</v>
      </c>
      <c r="G93" s="7">
        <f>F93/F$4*100</f>
        <v>6.6777963272120202E-3</v>
      </c>
      <c r="H93" s="6">
        <v>3</v>
      </c>
      <c r="I93" s="7">
        <f t="shared" si="12"/>
        <v>9.8930234398702036E-4</v>
      </c>
      <c r="J93" s="6">
        <v>2</v>
      </c>
      <c r="K93" s="7">
        <f>J93/J$4*100</f>
        <v>1.3137842240790371E-3</v>
      </c>
    </row>
    <row r="94" spans="1:11" ht="18" customHeight="1">
      <c r="A94" s="5" t="s">
        <v>162</v>
      </c>
      <c r="B94" s="6">
        <v>8</v>
      </c>
      <c r="C94" s="7">
        <f t="shared" si="10"/>
        <v>1.1045985819715704E-3</v>
      </c>
      <c r="D94" s="6">
        <v>4</v>
      </c>
      <c r="E94" s="7">
        <f t="shared" si="11"/>
        <v>1.6749086127988142E-3</v>
      </c>
      <c r="F94" s="6">
        <v>0</v>
      </c>
      <c r="G94" s="6">
        <v>0</v>
      </c>
      <c r="H94" s="6">
        <v>4</v>
      </c>
      <c r="I94" s="7">
        <f t="shared" si="12"/>
        <v>1.3190697919826938E-3</v>
      </c>
      <c r="J94" s="6">
        <v>0</v>
      </c>
      <c r="K94" s="6">
        <v>0</v>
      </c>
    </row>
    <row r="95" spans="1:11" ht="18" customHeight="1">
      <c r="A95" s="5" t="s">
        <v>638</v>
      </c>
      <c r="B95" s="6">
        <v>7</v>
      </c>
      <c r="C95" s="7">
        <f t="shared" si="10"/>
        <v>9.6652375922512402E-4</v>
      </c>
      <c r="D95" s="6">
        <v>0</v>
      </c>
      <c r="E95" s="6">
        <v>0</v>
      </c>
      <c r="F95" s="6">
        <v>0</v>
      </c>
      <c r="G95" s="6">
        <v>0</v>
      </c>
      <c r="H95" s="6">
        <v>7</v>
      </c>
      <c r="I95" s="7">
        <f t="shared" si="12"/>
        <v>2.3083721359697142E-3</v>
      </c>
      <c r="J95" s="6">
        <v>0</v>
      </c>
      <c r="K95" s="6">
        <v>0</v>
      </c>
    </row>
    <row r="96" spans="1:11" ht="18" customHeight="1">
      <c r="A96" s="5" t="s">
        <v>305</v>
      </c>
      <c r="B96" s="6">
        <v>6</v>
      </c>
      <c r="C96" s="7">
        <f t="shared" si="10"/>
        <v>8.2844893647867788E-4</v>
      </c>
      <c r="D96" s="6">
        <v>3</v>
      </c>
      <c r="E96" s="7">
        <f>D96/D$4*100</f>
        <v>1.2561814595991106E-3</v>
      </c>
      <c r="F96" s="6">
        <v>1</v>
      </c>
      <c r="G96" s="7">
        <f>F96/F$4*100</f>
        <v>3.3388981636060101E-3</v>
      </c>
      <c r="H96" s="6">
        <v>2</v>
      </c>
      <c r="I96" s="7">
        <f t="shared" si="12"/>
        <v>6.595348959913469E-4</v>
      </c>
      <c r="J96" s="6">
        <v>0</v>
      </c>
      <c r="K96" s="6">
        <v>0</v>
      </c>
    </row>
    <row r="97" spans="1:11" ht="18" customHeight="1">
      <c r="A97" s="5" t="s">
        <v>616</v>
      </c>
      <c r="B97" s="6">
        <v>5</v>
      </c>
      <c r="C97" s="7">
        <f t="shared" si="10"/>
        <v>6.9037411373223142E-4</v>
      </c>
      <c r="D97" s="6">
        <v>1</v>
      </c>
      <c r="E97" s="7">
        <f>D97/D$4*100</f>
        <v>4.1872715319970355E-4</v>
      </c>
      <c r="F97" s="6">
        <v>2</v>
      </c>
      <c r="G97" s="7">
        <f>F97/F$4*100</f>
        <v>6.6777963272120202E-3</v>
      </c>
      <c r="H97" s="6">
        <v>2</v>
      </c>
      <c r="I97" s="7">
        <f t="shared" si="12"/>
        <v>6.595348959913469E-4</v>
      </c>
      <c r="J97" s="6">
        <v>0</v>
      </c>
      <c r="K97" s="6">
        <v>0</v>
      </c>
    </row>
    <row r="98" spans="1:11" ht="18" customHeight="1">
      <c r="A98" s="5" t="s">
        <v>139</v>
      </c>
      <c r="B98" s="6">
        <v>5</v>
      </c>
      <c r="C98" s="7">
        <f t="shared" si="10"/>
        <v>6.9037411373223142E-4</v>
      </c>
      <c r="D98" s="6">
        <v>2</v>
      </c>
      <c r="E98" s="7">
        <f>D98/D$4*100</f>
        <v>8.374543063994071E-4</v>
      </c>
      <c r="F98" s="6">
        <v>3</v>
      </c>
      <c r="G98" s="7">
        <f>F98/F$4*100</f>
        <v>1.001669449081803E-2</v>
      </c>
      <c r="H98" s="6">
        <v>0</v>
      </c>
      <c r="I98" s="7">
        <f t="shared" si="12"/>
        <v>0</v>
      </c>
      <c r="J98" s="6">
        <v>0</v>
      </c>
      <c r="K98" s="6">
        <v>0</v>
      </c>
    </row>
    <row r="99" spans="1:11" ht="18" customHeight="1">
      <c r="A99" s="5" t="s">
        <v>640</v>
      </c>
      <c r="B99" s="6">
        <v>4</v>
      </c>
      <c r="C99" s="7">
        <f t="shared" si="10"/>
        <v>5.5229929098578518E-4</v>
      </c>
      <c r="D99" s="6">
        <v>0</v>
      </c>
      <c r="E99" s="6">
        <v>0</v>
      </c>
      <c r="F99" s="6">
        <v>0</v>
      </c>
      <c r="G99" s="6">
        <v>0</v>
      </c>
      <c r="H99" s="6">
        <v>4</v>
      </c>
      <c r="I99" s="7">
        <f t="shared" si="12"/>
        <v>1.3190697919826938E-3</v>
      </c>
      <c r="J99" s="6">
        <v>0</v>
      </c>
      <c r="K99" s="6">
        <v>0</v>
      </c>
    </row>
    <row r="100" spans="1:11" ht="18" customHeight="1">
      <c r="A100" s="5" t="s">
        <v>618</v>
      </c>
      <c r="B100" s="6">
        <v>4</v>
      </c>
      <c r="C100" s="7">
        <f t="shared" si="10"/>
        <v>5.5229929098578518E-4</v>
      </c>
      <c r="D100" s="6">
        <v>1</v>
      </c>
      <c r="E100" s="7">
        <f>D100/D$4*100</f>
        <v>4.1872715319970355E-4</v>
      </c>
      <c r="F100" s="6">
        <v>0</v>
      </c>
      <c r="G100" s="6">
        <v>0</v>
      </c>
      <c r="H100" s="6">
        <v>3</v>
      </c>
      <c r="I100" s="7">
        <f t="shared" si="12"/>
        <v>9.8930234398702036E-4</v>
      </c>
      <c r="J100" s="6">
        <v>0</v>
      </c>
      <c r="K100" s="6">
        <v>0</v>
      </c>
    </row>
    <row r="101" spans="1:11" ht="18" customHeight="1">
      <c r="A101" s="5" t="s">
        <v>615</v>
      </c>
      <c r="B101" s="6">
        <v>3</v>
      </c>
      <c r="C101" s="7">
        <f t="shared" ref="C101:C105" si="16">B101/B$4*100</f>
        <v>4.1422446823933894E-4</v>
      </c>
      <c r="D101" s="6">
        <v>0</v>
      </c>
      <c r="E101" s="6">
        <v>0</v>
      </c>
      <c r="F101" s="6">
        <v>0</v>
      </c>
      <c r="G101" s="6">
        <v>0</v>
      </c>
      <c r="H101" s="6">
        <v>2</v>
      </c>
      <c r="I101" s="7">
        <f t="shared" ref="I101:I103" si="17">H101/H$4*100</f>
        <v>6.595348959913469E-4</v>
      </c>
      <c r="J101" s="6">
        <v>1</v>
      </c>
      <c r="K101" s="7">
        <f>J101/J$4*100</f>
        <v>6.5689211203951857E-4</v>
      </c>
    </row>
    <row r="102" spans="1:11" ht="18" customHeight="1">
      <c r="A102" s="5" t="s">
        <v>306</v>
      </c>
      <c r="B102" s="6">
        <v>3</v>
      </c>
      <c r="C102" s="7">
        <f t="shared" si="16"/>
        <v>4.1422446823933894E-4</v>
      </c>
      <c r="D102" s="6">
        <v>1</v>
      </c>
      <c r="E102" s="7">
        <f>D102/D$4*100</f>
        <v>4.1872715319970355E-4</v>
      </c>
      <c r="F102" s="6">
        <v>0</v>
      </c>
      <c r="G102" s="6">
        <v>0</v>
      </c>
      <c r="H102" s="6">
        <v>2</v>
      </c>
      <c r="I102" s="7">
        <f t="shared" si="17"/>
        <v>6.595348959913469E-4</v>
      </c>
      <c r="J102" s="6">
        <v>0</v>
      </c>
      <c r="K102" s="6">
        <v>0</v>
      </c>
    </row>
    <row r="103" spans="1:11" ht="18" customHeight="1">
      <c r="A103" s="5" t="s">
        <v>617</v>
      </c>
      <c r="B103" s="6">
        <v>1</v>
      </c>
      <c r="C103" s="7">
        <f t="shared" si="16"/>
        <v>1.380748227464463E-4</v>
      </c>
      <c r="D103" s="6">
        <v>0</v>
      </c>
      <c r="E103" s="6">
        <v>0</v>
      </c>
      <c r="F103" s="6">
        <v>0</v>
      </c>
      <c r="G103" s="6">
        <v>0</v>
      </c>
      <c r="H103" s="6">
        <v>1</v>
      </c>
      <c r="I103" s="7">
        <f t="shared" si="17"/>
        <v>3.2976744799567345E-4</v>
      </c>
      <c r="J103" s="6">
        <v>0</v>
      </c>
      <c r="K103" s="6">
        <v>0</v>
      </c>
    </row>
    <row r="104" spans="1:11" ht="18" customHeight="1">
      <c r="A104" s="5" t="s">
        <v>610</v>
      </c>
      <c r="B104" s="6">
        <v>1</v>
      </c>
      <c r="C104" s="7">
        <f t="shared" si="16"/>
        <v>1.380748227464463E-4</v>
      </c>
      <c r="D104" s="6">
        <v>0</v>
      </c>
      <c r="E104" s="6">
        <v>0</v>
      </c>
      <c r="F104" s="6">
        <v>1</v>
      </c>
      <c r="G104" s="7">
        <f>F104/F$4*100</f>
        <v>3.3388981636060101E-3</v>
      </c>
      <c r="H104" s="6">
        <v>0</v>
      </c>
      <c r="I104" s="6">
        <v>0</v>
      </c>
      <c r="J104" s="6">
        <v>0</v>
      </c>
      <c r="K104" s="6">
        <v>0</v>
      </c>
    </row>
    <row r="105" spans="1:11" ht="18" customHeight="1">
      <c r="A105" s="610" t="s">
        <v>776</v>
      </c>
      <c r="B105" s="11">
        <f>B4-SUM(B5:B104)</f>
        <v>6020</v>
      </c>
      <c r="C105" s="12">
        <f t="shared" si="16"/>
        <v>0.83121043293360675</v>
      </c>
      <c r="D105" s="11">
        <f>D4-SUM(D5:D104)</f>
        <v>1930</v>
      </c>
      <c r="E105" s="12">
        <f>D105/D$4*100</f>
        <v>0.80814340567542786</v>
      </c>
      <c r="F105" s="11">
        <f>F4-SUM(F5:F104)</f>
        <v>561</v>
      </c>
      <c r="G105" s="12">
        <f>F105/F$4*100</f>
        <v>1.8731218697829715</v>
      </c>
      <c r="H105" s="11">
        <f>H4-SUM(H5:H104)</f>
        <v>2675</v>
      </c>
      <c r="I105" s="12">
        <f>H105/H$4*100</f>
        <v>0.88212792338842638</v>
      </c>
      <c r="J105" s="11">
        <f>J4-SUM(J5:J104)</f>
        <v>854</v>
      </c>
      <c r="K105" s="12">
        <f>J105/J$4*100</f>
        <v>0.56098586368174885</v>
      </c>
    </row>
    <row r="106" spans="1:11" ht="12.95" customHeight="1">
      <c r="A106" s="13" t="s">
        <v>11</v>
      </c>
      <c r="B106" s="15"/>
      <c r="C106" s="16"/>
      <c r="D106" s="15"/>
      <c r="E106" s="16"/>
      <c r="F106" s="15"/>
      <c r="G106" s="16"/>
      <c r="H106" s="15"/>
      <c r="I106" s="7"/>
      <c r="J106" s="15"/>
      <c r="K106" s="16"/>
    </row>
    <row r="107" spans="1:11" ht="33" customHeight="1">
      <c r="A107" s="920" t="s">
        <v>777</v>
      </c>
      <c r="B107" s="920"/>
      <c r="C107" s="920"/>
      <c r="D107" s="920"/>
      <c r="E107" s="920"/>
      <c r="F107" s="920"/>
      <c r="G107" s="920"/>
      <c r="H107" s="920"/>
      <c r="I107" s="920"/>
      <c r="J107" s="920"/>
      <c r="K107" s="920"/>
    </row>
  </sheetData>
  <sortState ref="A5:K104">
    <sortCondition descending="1" ref="B5:B104"/>
  </sortState>
  <mergeCells count="8">
    <mergeCell ref="A107:K107"/>
    <mergeCell ref="A1:K1"/>
    <mergeCell ref="A2:A3"/>
    <mergeCell ref="B2:C2"/>
    <mergeCell ref="D2:E2"/>
    <mergeCell ref="F2:G2"/>
    <mergeCell ref="H2:I2"/>
    <mergeCell ref="J2:K2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9"/>
  <sheetViews>
    <sheetView showGridLines="0" zoomScale="95" workbookViewId="0">
      <selection sqref="A1:I1"/>
    </sheetView>
  </sheetViews>
  <sheetFormatPr defaultColWidth="10" defaultRowHeight="16.5"/>
  <cols>
    <col min="1" max="9" width="11.625" customWidth="1"/>
    <col min="10" max="10" width="12.625" bestFit="1" customWidth="1"/>
  </cols>
  <sheetData>
    <row r="1" spans="1:10" ht="27" customHeight="1">
      <c r="A1" s="927" t="s">
        <v>679</v>
      </c>
      <c r="B1" s="927"/>
      <c r="C1" s="927"/>
      <c r="D1" s="927"/>
      <c r="E1" s="927"/>
      <c r="F1" s="927"/>
      <c r="G1" s="927"/>
      <c r="H1" s="927"/>
      <c r="I1" s="927"/>
      <c r="J1" s="595" t="s">
        <v>670</v>
      </c>
    </row>
    <row r="2" spans="1:10">
      <c r="A2" s="103"/>
      <c r="B2" s="103"/>
      <c r="C2" s="103"/>
      <c r="D2" s="103"/>
      <c r="E2" s="103"/>
      <c r="F2" s="103"/>
      <c r="G2" s="103"/>
      <c r="H2" s="103"/>
      <c r="I2" s="104" t="s">
        <v>182</v>
      </c>
    </row>
    <row r="3" spans="1:10" ht="24" customHeight="1">
      <c r="A3" s="928"/>
      <c r="B3" s="930" t="s">
        <v>183</v>
      </c>
      <c r="C3" s="930" t="s">
        <v>184</v>
      </c>
      <c r="D3" s="930" t="s">
        <v>185</v>
      </c>
      <c r="E3" s="933" t="s">
        <v>186</v>
      </c>
      <c r="F3" s="936" t="s">
        <v>187</v>
      </c>
      <c r="G3" s="933" t="s">
        <v>642</v>
      </c>
      <c r="H3" s="930" t="s">
        <v>188</v>
      </c>
      <c r="I3" s="930" t="s">
        <v>189</v>
      </c>
    </row>
    <row r="4" spans="1:10" ht="24" customHeight="1">
      <c r="A4" s="929"/>
      <c r="B4" s="931"/>
      <c r="C4" s="931"/>
      <c r="D4" s="931"/>
      <c r="E4" s="934"/>
      <c r="F4" s="937"/>
      <c r="G4" s="934"/>
      <c r="H4" s="931"/>
      <c r="I4" s="931"/>
    </row>
    <row r="5" spans="1:10" ht="24" customHeight="1">
      <c r="A5" s="929"/>
      <c r="B5" s="931"/>
      <c r="C5" s="931"/>
      <c r="D5" s="931"/>
      <c r="E5" s="934"/>
      <c r="F5" s="937"/>
      <c r="G5" s="934"/>
      <c r="H5" s="931"/>
      <c r="I5" s="931"/>
    </row>
    <row r="6" spans="1:10" ht="24" customHeight="1">
      <c r="A6" s="929"/>
      <c r="B6" s="931"/>
      <c r="C6" s="931"/>
      <c r="D6" s="931"/>
      <c r="E6" s="934"/>
      <c r="F6" s="937"/>
      <c r="G6" s="934"/>
      <c r="H6" s="931"/>
      <c r="I6" s="931"/>
    </row>
    <row r="7" spans="1:10" ht="111.75" customHeight="1">
      <c r="A7" s="929"/>
      <c r="B7" s="932"/>
      <c r="C7" s="932"/>
      <c r="D7" s="932"/>
      <c r="E7" s="935"/>
      <c r="F7" s="938"/>
      <c r="G7" s="935"/>
      <c r="H7" s="932"/>
      <c r="I7" s="932"/>
    </row>
    <row r="8" spans="1:10" ht="21.95" customHeight="1">
      <c r="A8" s="21" t="s">
        <v>723</v>
      </c>
      <c r="B8" s="105">
        <v>164</v>
      </c>
      <c r="C8" s="105">
        <v>5003</v>
      </c>
      <c r="D8" s="105">
        <v>854</v>
      </c>
      <c r="E8" s="105">
        <v>41844</v>
      </c>
      <c r="F8" s="105">
        <v>2448</v>
      </c>
      <c r="G8" s="105">
        <v>2457</v>
      </c>
      <c r="H8" s="105">
        <v>115</v>
      </c>
      <c r="I8" s="105">
        <v>18166</v>
      </c>
      <c r="J8" s="433"/>
    </row>
    <row r="9" spans="1:10" ht="21.95" customHeight="1">
      <c r="A9" s="21" t="s">
        <v>724</v>
      </c>
      <c r="B9" s="105">
        <v>136</v>
      </c>
      <c r="C9" s="105">
        <v>3955</v>
      </c>
      <c r="D9" s="105">
        <v>825</v>
      </c>
      <c r="E9" s="105">
        <v>35238</v>
      </c>
      <c r="F9" s="105">
        <v>1839</v>
      </c>
      <c r="G9" s="105">
        <v>2396</v>
      </c>
      <c r="H9" s="105">
        <v>105</v>
      </c>
      <c r="I9" s="105">
        <v>17287</v>
      </c>
      <c r="J9" s="433"/>
    </row>
    <row r="10" spans="1:10" ht="21.95" customHeight="1">
      <c r="A10" s="21" t="s">
        <v>191</v>
      </c>
      <c r="B10" s="105">
        <v>138</v>
      </c>
      <c r="C10" s="105">
        <v>3378</v>
      </c>
      <c r="D10" s="105">
        <v>728</v>
      </c>
      <c r="E10" s="105">
        <v>32429</v>
      </c>
      <c r="F10" s="105">
        <v>1660</v>
      </c>
      <c r="G10" s="105">
        <v>3396</v>
      </c>
      <c r="H10" s="105">
        <v>96</v>
      </c>
      <c r="I10" s="105">
        <v>16759</v>
      </c>
      <c r="J10" s="433"/>
    </row>
    <row r="11" spans="1:10" ht="21.95" customHeight="1">
      <c r="A11" s="21" t="s">
        <v>94</v>
      </c>
      <c r="B11" s="105">
        <v>135</v>
      </c>
      <c r="C11" s="105">
        <v>2588</v>
      </c>
      <c r="D11" s="105">
        <v>790</v>
      </c>
      <c r="E11" s="105">
        <v>31478</v>
      </c>
      <c r="F11" s="105">
        <v>1478</v>
      </c>
      <c r="G11" s="105">
        <v>6815</v>
      </c>
      <c r="H11" s="105">
        <v>73</v>
      </c>
      <c r="I11" s="105">
        <v>19155</v>
      </c>
      <c r="J11" s="433"/>
    </row>
    <row r="12" spans="1:10" ht="21.95" customHeight="1">
      <c r="A12" s="21" t="s">
        <v>25</v>
      </c>
      <c r="B12" s="105">
        <v>89</v>
      </c>
      <c r="C12" s="105">
        <v>2330</v>
      </c>
      <c r="D12" s="105">
        <v>764</v>
      </c>
      <c r="E12" s="105">
        <v>30004</v>
      </c>
      <c r="F12" s="105">
        <v>1151</v>
      </c>
      <c r="G12" s="105">
        <v>8078</v>
      </c>
      <c r="H12" s="105">
        <v>76</v>
      </c>
      <c r="I12" s="105">
        <v>19962</v>
      </c>
      <c r="J12" s="433"/>
    </row>
    <row r="13" spans="1:10" ht="21.95" customHeight="1">
      <c r="A13" s="21" t="s">
        <v>26</v>
      </c>
      <c r="B13" s="105">
        <v>75</v>
      </c>
      <c r="C13" s="105">
        <v>2486</v>
      </c>
      <c r="D13" s="105">
        <v>815</v>
      </c>
      <c r="E13" s="105">
        <v>29162</v>
      </c>
      <c r="F13" s="105">
        <v>1081</v>
      </c>
      <c r="G13" s="105">
        <v>7381</v>
      </c>
      <c r="H13" s="105">
        <v>75</v>
      </c>
      <c r="I13" s="105">
        <v>19455</v>
      </c>
      <c r="J13" s="433"/>
    </row>
    <row r="14" spans="1:10" ht="21.95" customHeight="1">
      <c r="A14" s="21" t="s">
        <v>27</v>
      </c>
      <c r="B14" s="105">
        <v>77</v>
      </c>
      <c r="C14" s="105">
        <v>1824</v>
      </c>
      <c r="D14" s="105">
        <v>821</v>
      </c>
      <c r="E14" s="105">
        <v>26801</v>
      </c>
      <c r="F14" s="105">
        <v>890</v>
      </c>
      <c r="G14" s="105">
        <v>6284</v>
      </c>
      <c r="H14" s="105">
        <v>75</v>
      </c>
      <c r="I14" s="105">
        <v>16803</v>
      </c>
      <c r="J14" s="433"/>
    </row>
    <row r="15" spans="1:10" ht="21.95" customHeight="1">
      <c r="A15" s="21" t="s">
        <v>28</v>
      </c>
      <c r="B15" s="105">
        <v>50</v>
      </c>
      <c r="C15" s="105">
        <v>1303</v>
      </c>
      <c r="D15" s="105">
        <v>727</v>
      </c>
      <c r="E15" s="105">
        <v>21102</v>
      </c>
      <c r="F15" s="105">
        <v>684</v>
      </c>
      <c r="G15" s="105">
        <v>6925</v>
      </c>
      <c r="H15" s="105">
        <v>61</v>
      </c>
      <c r="I15" s="105">
        <v>14687</v>
      </c>
      <c r="J15" s="433"/>
    </row>
    <row r="16" spans="1:10" ht="21.95" customHeight="1">
      <c r="A16" s="21" t="s">
        <v>711</v>
      </c>
      <c r="B16" s="109">
        <v>50</v>
      </c>
      <c r="C16" s="109">
        <v>1354</v>
      </c>
      <c r="D16" s="109">
        <v>721</v>
      </c>
      <c r="E16" s="109">
        <v>21668</v>
      </c>
      <c r="F16" s="109">
        <v>753</v>
      </c>
      <c r="G16" s="109">
        <v>7500</v>
      </c>
      <c r="H16" s="109">
        <v>32</v>
      </c>
      <c r="I16" s="109">
        <v>14433</v>
      </c>
      <c r="J16" s="433"/>
    </row>
    <row r="17" spans="1:10" ht="21.95" customHeight="1">
      <c r="A17" s="21" t="s">
        <v>712</v>
      </c>
      <c r="B17" s="106">
        <v>69</v>
      </c>
      <c r="C17" s="106">
        <v>1548</v>
      </c>
      <c r="D17" s="106">
        <v>795</v>
      </c>
      <c r="E17" s="106">
        <v>21333</v>
      </c>
      <c r="F17" s="106">
        <v>505</v>
      </c>
      <c r="G17" s="106">
        <v>6221</v>
      </c>
      <c r="H17" s="106">
        <v>51</v>
      </c>
      <c r="I17" s="106">
        <v>13462</v>
      </c>
      <c r="J17" s="433"/>
    </row>
    <row r="18" spans="1:10" ht="15.95" customHeight="1">
      <c r="A18" s="922" t="s">
        <v>11</v>
      </c>
      <c r="B18" s="923"/>
      <c r="C18" s="923"/>
      <c r="D18" s="923"/>
      <c r="E18" s="923"/>
      <c r="F18" s="923"/>
      <c r="G18" s="923"/>
      <c r="H18" s="923"/>
      <c r="I18" s="924"/>
      <c r="J18" s="433">
        <f t="shared" ref="J18:J19" si="0">SUM(B18:I18)</f>
        <v>0</v>
      </c>
    </row>
    <row r="19" spans="1:10" ht="62.1" customHeight="1">
      <c r="A19" s="925" t="s">
        <v>643</v>
      </c>
      <c r="B19" s="926"/>
      <c r="C19" s="926"/>
      <c r="D19" s="926"/>
      <c r="E19" s="926"/>
      <c r="F19" s="926"/>
      <c r="G19" s="926"/>
      <c r="H19" s="926"/>
      <c r="I19" s="926"/>
      <c r="J19" s="433">
        <f t="shared" si="0"/>
        <v>0</v>
      </c>
    </row>
  </sheetData>
  <mergeCells count="12">
    <mergeCell ref="A18:I18"/>
    <mergeCell ref="A19:I19"/>
    <mergeCell ref="A1:I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honeticPr fontId="2" type="noConversion"/>
  <hyperlinks>
    <hyperlink ref="J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0"/>
  <sheetViews>
    <sheetView showGridLines="0" zoomScale="89" workbookViewId="0">
      <selection sqref="A1:I1"/>
    </sheetView>
  </sheetViews>
  <sheetFormatPr defaultColWidth="10.375" defaultRowHeight="15.75"/>
  <cols>
    <col min="1" max="1" width="13" style="118" customWidth="1"/>
    <col min="2" max="2" width="10.625" style="118" customWidth="1"/>
    <col min="3" max="3" width="12.125" style="118" customWidth="1"/>
    <col min="4" max="7" width="10.625" style="118" customWidth="1"/>
    <col min="8" max="9" width="10.375" style="118" customWidth="1"/>
    <col min="10" max="10" width="12.625" style="118" bestFit="1" customWidth="1"/>
    <col min="11" max="16384" width="10.375" style="118"/>
  </cols>
  <sheetData>
    <row r="1" spans="1:10" s="112" customFormat="1" ht="30.95" customHeight="1">
      <c r="A1" s="941" t="s">
        <v>698</v>
      </c>
      <c r="B1" s="941"/>
      <c r="C1" s="941"/>
      <c r="D1" s="941"/>
      <c r="E1" s="941"/>
      <c r="F1" s="941"/>
      <c r="G1" s="941"/>
      <c r="H1" s="941"/>
      <c r="I1" s="941"/>
      <c r="J1" s="595" t="s">
        <v>670</v>
      </c>
    </row>
    <row r="2" spans="1:10" s="113" customFormat="1" ht="42" customHeight="1">
      <c r="A2" s="942"/>
      <c r="B2" s="944" t="s">
        <v>29</v>
      </c>
      <c r="C2" s="944"/>
      <c r="D2" s="944" t="s">
        <v>192</v>
      </c>
      <c r="E2" s="944"/>
      <c r="F2" s="945" t="s">
        <v>193</v>
      </c>
      <c r="G2" s="945"/>
      <c r="H2" s="945" t="s">
        <v>194</v>
      </c>
      <c r="I2" s="945"/>
    </row>
    <row r="3" spans="1:10" s="113" customFormat="1" ht="29.1" customHeight="1">
      <c r="A3" s="943"/>
      <c r="B3" s="114" t="s">
        <v>195</v>
      </c>
      <c r="C3" s="115" t="s">
        <v>196</v>
      </c>
      <c r="D3" s="114" t="s">
        <v>195</v>
      </c>
      <c r="E3" s="115" t="s">
        <v>196</v>
      </c>
      <c r="F3" s="114" t="s">
        <v>195</v>
      </c>
      <c r="G3" s="115" t="s">
        <v>196</v>
      </c>
      <c r="H3" s="114" t="s">
        <v>195</v>
      </c>
      <c r="I3" s="115" t="s">
        <v>196</v>
      </c>
    </row>
    <row r="4" spans="1:10" ht="27.95" customHeight="1">
      <c r="A4" s="21" t="s">
        <v>725</v>
      </c>
      <c r="B4" s="116">
        <v>41841</v>
      </c>
      <c r="C4" s="116">
        <v>218287.58</v>
      </c>
      <c r="D4" s="117">
        <v>33318</v>
      </c>
      <c r="E4" s="117">
        <v>176755.51</v>
      </c>
      <c r="F4" s="117">
        <v>8363</v>
      </c>
      <c r="G4" s="117">
        <v>40723.07</v>
      </c>
      <c r="H4" s="117">
        <v>160</v>
      </c>
      <c r="I4" s="117">
        <v>809</v>
      </c>
    </row>
    <row r="5" spans="1:10" ht="27.95" customHeight="1">
      <c r="A5" s="21" t="s">
        <v>724</v>
      </c>
      <c r="B5" s="116">
        <v>35126</v>
      </c>
      <c r="C5" s="116">
        <v>184530.89490000001</v>
      </c>
      <c r="D5" s="117">
        <v>35123</v>
      </c>
      <c r="E5" s="117">
        <v>184515.79490000001</v>
      </c>
      <c r="F5" s="117">
        <v>3</v>
      </c>
      <c r="G5" s="117">
        <v>15.1</v>
      </c>
      <c r="H5" s="117" t="s">
        <v>197</v>
      </c>
      <c r="I5" s="117" t="s">
        <v>726</v>
      </c>
    </row>
    <row r="6" spans="1:10" ht="27.95" customHeight="1">
      <c r="A6" s="21" t="s">
        <v>191</v>
      </c>
      <c r="B6" s="116">
        <v>31989</v>
      </c>
      <c r="C6" s="116">
        <v>167291.20000000001</v>
      </c>
      <c r="D6" s="117">
        <v>31989</v>
      </c>
      <c r="E6" s="117">
        <v>167291.20000000001</v>
      </c>
      <c r="F6" s="117">
        <v>0</v>
      </c>
      <c r="G6" s="117">
        <v>0</v>
      </c>
      <c r="H6" s="117" t="s">
        <v>197</v>
      </c>
      <c r="I6" s="117" t="s">
        <v>197</v>
      </c>
    </row>
    <row r="7" spans="1:10" ht="27.95" customHeight="1">
      <c r="A7" s="21" t="s">
        <v>94</v>
      </c>
      <c r="B7" s="116">
        <v>31282</v>
      </c>
      <c r="C7" s="116">
        <v>175103.1678</v>
      </c>
      <c r="D7" s="117">
        <v>31282</v>
      </c>
      <c r="E7" s="117">
        <v>175103.1678</v>
      </c>
      <c r="F7" s="117">
        <v>0</v>
      </c>
      <c r="G7" s="117">
        <v>0</v>
      </c>
      <c r="H7" s="117" t="s">
        <v>197</v>
      </c>
      <c r="I7" s="117" t="s">
        <v>197</v>
      </c>
    </row>
    <row r="8" spans="1:10" ht="27.95" customHeight="1">
      <c r="A8" s="21" t="s">
        <v>25</v>
      </c>
      <c r="B8" s="116">
        <v>29873</v>
      </c>
      <c r="C8" s="116">
        <v>154498.76809999999</v>
      </c>
      <c r="D8" s="117">
        <v>29873</v>
      </c>
      <c r="E8" s="117">
        <v>154498.76809999999</v>
      </c>
      <c r="F8" s="117">
        <v>0</v>
      </c>
      <c r="G8" s="117">
        <v>0</v>
      </c>
      <c r="H8" s="117" t="s">
        <v>197</v>
      </c>
      <c r="I8" s="117" t="s">
        <v>197</v>
      </c>
    </row>
    <row r="9" spans="1:10" ht="27.95" customHeight="1">
      <c r="A9" s="21" t="s">
        <v>26</v>
      </c>
      <c r="B9" s="116">
        <v>29124</v>
      </c>
      <c r="C9" s="116">
        <v>144834.53</v>
      </c>
      <c r="D9" s="117">
        <v>29124</v>
      </c>
      <c r="E9" s="117">
        <v>144834.53</v>
      </c>
      <c r="F9" s="117">
        <v>0</v>
      </c>
      <c r="G9" s="117">
        <v>0</v>
      </c>
      <c r="H9" s="117" t="s">
        <v>197</v>
      </c>
      <c r="I9" s="117" t="s">
        <v>197</v>
      </c>
    </row>
    <row r="10" spans="1:10" ht="27.95" customHeight="1">
      <c r="A10" s="21" t="s">
        <v>27</v>
      </c>
      <c r="B10" s="116">
        <v>26748</v>
      </c>
      <c r="C10" s="116">
        <v>152690.39120000001</v>
      </c>
      <c r="D10" s="117">
        <v>26748</v>
      </c>
      <c r="E10" s="117">
        <v>152690.39120000001</v>
      </c>
      <c r="F10" s="117">
        <v>0</v>
      </c>
      <c r="G10" s="117">
        <v>0</v>
      </c>
      <c r="H10" s="117" t="s">
        <v>197</v>
      </c>
      <c r="I10" s="117" t="s">
        <v>197</v>
      </c>
    </row>
    <row r="11" spans="1:10" ht="27.95" customHeight="1">
      <c r="A11" s="21" t="s">
        <v>28</v>
      </c>
      <c r="B11" s="116">
        <v>21065</v>
      </c>
      <c r="C11" s="116">
        <v>233573.8199</v>
      </c>
      <c r="D11" s="117">
        <v>21065</v>
      </c>
      <c r="E11" s="117">
        <v>233573.8199</v>
      </c>
      <c r="F11" s="117">
        <v>0</v>
      </c>
      <c r="G11" s="117">
        <v>0</v>
      </c>
      <c r="H11" s="117" t="s">
        <v>197</v>
      </c>
      <c r="I11" s="117" t="s">
        <v>197</v>
      </c>
    </row>
    <row r="12" spans="1:10" ht="27.95" customHeight="1">
      <c r="A12" s="21" t="s">
        <v>711</v>
      </c>
      <c r="B12" s="116">
        <v>21619</v>
      </c>
      <c r="C12" s="116">
        <v>121882.43520000001</v>
      </c>
      <c r="D12" s="117">
        <v>21619</v>
      </c>
      <c r="E12" s="117">
        <v>121882.43520000001</v>
      </c>
      <c r="F12" s="117">
        <v>0</v>
      </c>
      <c r="G12" s="117">
        <v>0</v>
      </c>
      <c r="H12" s="117" t="s">
        <v>197</v>
      </c>
      <c r="I12" s="117" t="s">
        <v>197</v>
      </c>
    </row>
    <row r="13" spans="1:10" ht="27.95" customHeight="1">
      <c r="A13" s="25" t="s">
        <v>712</v>
      </c>
      <c r="B13" s="119">
        <v>21302</v>
      </c>
      <c r="C13" s="119">
        <v>120247.7352</v>
      </c>
      <c r="D13" s="120">
        <v>21302</v>
      </c>
      <c r="E13" s="120">
        <v>120247.7352</v>
      </c>
      <c r="F13" s="120">
        <v>0</v>
      </c>
      <c r="G13" s="120">
        <v>0</v>
      </c>
      <c r="H13" s="120" t="s">
        <v>197</v>
      </c>
      <c r="I13" s="120" t="s">
        <v>197</v>
      </c>
    </row>
    <row r="14" spans="1:10">
      <c r="A14" s="110" t="s">
        <v>66</v>
      </c>
      <c r="B14" s="121"/>
      <c r="C14" s="121"/>
      <c r="D14" s="121"/>
      <c r="E14" s="121"/>
      <c r="F14" s="121"/>
      <c r="G14" s="121"/>
      <c r="H14" s="121"/>
      <c r="I14" s="121"/>
    </row>
    <row r="15" spans="1:10" ht="74.099999999999994" customHeight="1">
      <c r="A15" s="939" t="s">
        <v>198</v>
      </c>
      <c r="B15" s="939"/>
      <c r="C15" s="939"/>
      <c r="D15" s="939"/>
      <c r="E15" s="939"/>
      <c r="F15" s="939"/>
      <c r="G15" s="939"/>
      <c r="H15" s="939"/>
      <c r="I15" s="939"/>
    </row>
    <row r="16" spans="1:10">
      <c r="B16" s="940"/>
      <c r="C16" s="940"/>
      <c r="D16" s="940"/>
      <c r="E16" s="940"/>
      <c r="F16" s="940"/>
      <c r="G16" s="940"/>
      <c r="H16" s="940"/>
      <c r="I16" s="940"/>
    </row>
    <row r="17" spans="2:9">
      <c r="B17" s="940"/>
      <c r="C17" s="940"/>
      <c r="D17" s="940"/>
      <c r="E17" s="940"/>
      <c r="F17" s="940"/>
      <c r="G17" s="940"/>
      <c r="H17" s="940"/>
      <c r="I17" s="940"/>
    </row>
    <row r="18" spans="2:9">
      <c r="B18" s="940"/>
      <c r="C18" s="940"/>
      <c r="D18" s="940"/>
      <c r="E18" s="940"/>
      <c r="F18" s="940"/>
      <c r="G18" s="940"/>
      <c r="H18" s="940"/>
      <c r="I18" s="940"/>
    </row>
    <row r="19" spans="2:9">
      <c r="C19" s="121"/>
    </row>
    <row r="21" spans="2:9">
      <c r="C21" s="527"/>
    </row>
    <row r="22" spans="2:9">
      <c r="C22" s="527"/>
    </row>
    <row r="23" spans="2:9">
      <c r="C23" s="527"/>
    </row>
    <row r="24" spans="2:9">
      <c r="C24" s="527"/>
    </row>
    <row r="25" spans="2:9">
      <c r="C25" s="527"/>
    </row>
    <row r="26" spans="2:9">
      <c r="C26" s="527"/>
    </row>
    <row r="27" spans="2:9">
      <c r="C27" s="527"/>
    </row>
    <row r="28" spans="2:9">
      <c r="C28" s="527"/>
    </row>
    <row r="29" spans="2:9">
      <c r="C29" s="527"/>
    </row>
    <row r="30" spans="2:9">
      <c r="C30" s="527"/>
    </row>
  </sheetData>
  <mergeCells count="10">
    <mergeCell ref="A15:I15"/>
    <mergeCell ref="B16:I16"/>
    <mergeCell ref="B17:I17"/>
    <mergeCell ref="B18:I18"/>
    <mergeCell ref="A1:I1"/>
    <mergeCell ref="A2:A3"/>
    <mergeCell ref="B2:C2"/>
    <mergeCell ref="D2:E2"/>
    <mergeCell ref="F2:G2"/>
    <mergeCell ref="H2:I2"/>
  </mergeCells>
  <phoneticPr fontId="2" type="noConversion"/>
  <hyperlinks>
    <hyperlink ref="J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"/>
  <sheetViews>
    <sheetView showGridLines="0" zoomScale="93" zoomScaleNormal="70" workbookViewId="0">
      <selection sqref="A1:J1"/>
    </sheetView>
  </sheetViews>
  <sheetFormatPr defaultColWidth="11.625" defaultRowHeight="16.5"/>
  <cols>
    <col min="1" max="1" width="13.125" customWidth="1"/>
    <col min="2" max="4" width="11.625" customWidth="1"/>
    <col min="6" max="7" width="11.625" customWidth="1"/>
    <col min="11" max="11" width="12.75" bestFit="1" customWidth="1"/>
  </cols>
  <sheetData>
    <row r="1" spans="1:11" ht="30" customHeight="1">
      <c r="A1" s="870" t="s">
        <v>680</v>
      </c>
      <c r="B1" s="870"/>
      <c r="C1" s="870"/>
      <c r="D1" s="870"/>
      <c r="E1" s="870"/>
      <c r="F1" s="870"/>
      <c r="G1" s="870"/>
      <c r="H1" s="870"/>
      <c r="I1" s="870"/>
      <c r="J1" s="870"/>
      <c r="K1" s="595" t="s">
        <v>670</v>
      </c>
    </row>
    <row r="2" spans="1:11" ht="21" customHeight="1">
      <c r="A2" s="32"/>
      <c r="B2" s="32"/>
      <c r="C2" s="32"/>
      <c r="D2" s="32"/>
      <c r="E2" s="32"/>
      <c r="F2" s="32"/>
      <c r="G2" s="122"/>
      <c r="H2" s="123"/>
      <c r="I2" s="123"/>
      <c r="J2" s="124" t="s">
        <v>199</v>
      </c>
    </row>
    <row r="3" spans="1:11" ht="27" customHeight="1">
      <c r="A3" s="880"/>
      <c r="B3" s="946" t="s">
        <v>778</v>
      </c>
      <c r="C3" s="947"/>
      <c r="D3" s="947"/>
      <c r="E3" s="947"/>
      <c r="F3" s="948" t="s">
        <v>779</v>
      </c>
      <c r="G3" s="947"/>
      <c r="H3" s="947"/>
      <c r="I3" s="947"/>
      <c r="J3" s="947"/>
    </row>
    <row r="4" spans="1:11" ht="60.95" customHeight="1">
      <c r="A4" s="881"/>
      <c r="B4" s="125" t="s">
        <v>200</v>
      </c>
      <c r="C4" s="126" t="s">
        <v>201</v>
      </c>
      <c r="D4" s="126" t="s">
        <v>202</v>
      </c>
      <c r="E4" s="127" t="s">
        <v>203</v>
      </c>
      <c r="F4" s="128" t="s">
        <v>200</v>
      </c>
      <c r="G4" s="126" t="s">
        <v>204</v>
      </c>
      <c r="H4" s="126" t="s">
        <v>201</v>
      </c>
      <c r="I4" s="126" t="s">
        <v>202</v>
      </c>
      <c r="J4" s="126" t="s">
        <v>203</v>
      </c>
    </row>
    <row r="5" spans="1:11" ht="29.1" customHeight="1">
      <c r="A5" s="21" t="s">
        <v>723</v>
      </c>
      <c r="B5" s="117">
        <v>139141</v>
      </c>
      <c r="C5" s="117">
        <v>41533</v>
      </c>
      <c r="D5" s="117">
        <v>89688</v>
      </c>
      <c r="E5" s="117">
        <v>7920</v>
      </c>
      <c r="F5" s="129">
        <v>60389</v>
      </c>
      <c r="G5" s="130">
        <f t="shared" ref="G5:G12" si="0">F5/B5*100</f>
        <v>43.401297963935868</v>
      </c>
      <c r="H5" s="117">
        <v>40338</v>
      </c>
      <c r="I5" s="117">
        <v>19446</v>
      </c>
      <c r="J5" s="117">
        <v>605</v>
      </c>
    </row>
    <row r="6" spans="1:11" ht="29.1" customHeight="1">
      <c r="A6" s="21" t="s">
        <v>724</v>
      </c>
      <c r="B6" s="117">
        <v>138970</v>
      </c>
      <c r="C6" s="117">
        <v>37564</v>
      </c>
      <c r="D6" s="117">
        <v>94580</v>
      </c>
      <c r="E6" s="117">
        <v>6826</v>
      </c>
      <c r="F6" s="129">
        <v>57464</v>
      </c>
      <c r="G6" s="130">
        <f t="shared" si="0"/>
        <v>41.349931639922282</v>
      </c>
      <c r="H6" s="117">
        <v>35957</v>
      </c>
      <c r="I6" s="117">
        <v>21064</v>
      </c>
      <c r="J6" s="117">
        <v>443</v>
      </c>
    </row>
    <row r="7" spans="1:11" ht="29.1" customHeight="1">
      <c r="A7" s="21" t="s">
        <v>191</v>
      </c>
      <c r="B7" s="117">
        <v>140520</v>
      </c>
      <c r="C7" s="117">
        <v>35350</v>
      </c>
      <c r="D7" s="117">
        <v>99088</v>
      </c>
      <c r="E7" s="117">
        <v>6082</v>
      </c>
      <c r="F7" s="129">
        <v>54095</v>
      </c>
      <c r="G7" s="130">
        <f t="shared" si="0"/>
        <v>38.496299459151722</v>
      </c>
      <c r="H7" s="117">
        <v>33405</v>
      </c>
      <c r="I7" s="117">
        <v>20342</v>
      </c>
      <c r="J7" s="117">
        <v>348</v>
      </c>
    </row>
    <row r="8" spans="1:11" ht="29.1" customHeight="1">
      <c r="A8" s="21" t="s">
        <v>94</v>
      </c>
      <c r="B8" s="117">
        <v>156207</v>
      </c>
      <c r="C8" s="117">
        <v>39440</v>
      </c>
      <c r="D8" s="117">
        <v>110457</v>
      </c>
      <c r="E8" s="117">
        <v>6310</v>
      </c>
      <c r="F8" s="129">
        <v>57830</v>
      </c>
      <c r="G8" s="130">
        <f t="shared" si="0"/>
        <v>37.021388286056322</v>
      </c>
      <c r="H8" s="117">
        <v>36263</v>
      </c>
      <c r="I8" s="117">
        <v>21250</v>
      </c>
      <c r="J8" s="117">
        <v>317</v>
      </c>
    </row>
    <row r="9" spans="1:11" ht="29.1" customHeight="1">
      <c r="A9" s="21" t="s">
        <v>25</v>
      </c>
      <c r="B9" s="117">
        <v>163507</v>
      </c>
      <c r="C9" s="117">
        <v>38188</v>
      </c>
      <c r="D9" s="117">
        <v>117492</v>
      </c>
      <c r="E9" s="117">
        <v>7827</v>
      </c>
      <c r="F9" s="129">
        <v>57636</v>
      </c>
      <c r="G9" s="130">
        <f t="shared" si="0"/>
        <v>35.249866978172193</v>
      </c>
      <c r="H9" s="117">
        <v>35294</v>
      </c>
      <c r="I9" s="117">
        <v>21866</v>
      </c>
      <c r="J9" s="117">
        <v>476</v>
      </c>
    </row>
    <row r="10" spans="1:11" ht="29.1" customHeight="1">
      <c r="A10" s="21" t="s">
        <v>26</v>
      </c>
      <c r="B10" s="117">
        <v>168322</v>
      </c>
      <c r="C10" s="117">
        <v>35093</v>
      </c>
      <c r="D10" s="117">
        <v>125233</v>
      </c>
      <c r="E10" s="117">
        <v>7996</v>
      </c>
      <c r="F10" s="129">
        <v>56506</v>
      </c>
      <c r="G10" s="130">
        <f t="shared" si="0"/>
        <v>33.570180962678677</v>
      </c>
      <c r="H10" s="117">
        <v>32686</v>
      </c>
      <c r="I10" s="117">
        <v>23255</v>
      </c>
      <c r="J10" s="117">
        <v>565</v>
      </c>
    </row>
    <row r="11" spans="1:11" ht="29.1" customHeight="1">
      <c r="A11" s="21" t="s">
        <v>27</v>
      </c>
      <c r="B11" s="117">
        <v>180354</v>
      </c>
      <c r="C11" s="117">
        <v>32502</v>
      </c>
      <c r="D11" s="117">
        <v>141065</v>
      </c>
      <c r="E11" s="117">
        <v>6787</v>
      </c>
      <c r="F11" s="129">
        <v>53682</v>
      </c>
      <c r="G11" s="130">
        <f t="shared" si="0"/>
        <v>29.764795901393924</v>
      </c>
      <c r="H11" s="117">
        <v>29478</v>
      </c>
      <c r="I11" s="117">
        <v>23751</v>
      </c>
      <c r="J11" s="117">
        <v>453</v>
      </c>
    </row>
    <row r="12" spans="1:11" ht="29.1" customHeight="1">
      <c r="A12" s="21" t="s">
        <v>28</v>
      </c>
      <c r="B12" s="117">
        <v>189036</v>
      </c>
      <c r="C12" s="117">
        <v>27309</v>
      </c>
      <c r="D12" s="117">
        <v>156334</v>
      </c>
      <c r="E12" s="117">
        <v>5393</v>
      </c>
      <c r="F12" s="129">
        <v>46183</v>
      </c>
      <c r="G12" s="130">
        <f t="shared" si="0"/>
        <v>24.430796250449649</v>
      </c>
      <c r="H12" s="117">
        <v>23865</v>
      </c>
      <c r="I12" s="117">
        <v>21996</v>
      </c>
      <c r="J12" s="117">
        <v>322</v>
      </c>
    </row>
    <row r="13" spans="1:11" ht="29.1" customHeight="1">
      <c r="A13" s="21" t="s">
        <v>711</v>
      </c>
      <c r="B13" s="117">
        <v>227716</v>
      </c>
      <c r="C13" s="117">
        <v>28197</v>
      </c>
      <c r="D13" s="117">
        <v>193465</v>
      </c>
      <c r="E13" s="117">
        <v>6054</v>
      </c>
      <c r="F13" s="129">
        <v>49814</v>
      </c>
      <c r="G13" s="130">
        <f>F13/B13*100</f>
        <v>21.875494036431345</v>
      </c>
      <c r="H13" s="117">
        <v>24778</v>
      </c>
      <c r="I13" s="117">
        <v>24585</v>
      </c>
      <c r="J13" s="117">
        <v>451</v>
      </c>
    </row>
    <row r="14" spans="1:11" ht="29.1" customHeight="1">
      <c r="A14" s="21" t="s">
        <v>712</v>
      </c>
      <c r="B14" s="117">
        <v>272288</v>
      </c>
      <c r="C14" s="117">
        <v>26749</v>
      </c>
      <c r="D14" s="117">
        <v>239227</v>
      </c>
      <c r="E14" s="117">
        <v>6312</v>
      </c>
      <c r="F14" s="131">
        <v>49359</v>
      </c>
      <c r="G14" s="130">
        <v>18.13</v>
      </c>
      <c r="H14" s="117">
        <v>23443</v>
      </c>
      <c r="I14" s="117">
        <v>25481</v>
      </c>
      <c r="J14" s="117">
        <v>435</v>
      </c>
    </row>
    <row r="15" spans="1:11" ht="30.95" customHeight="1">
      <c r="A15" s="949" t="s">
        <v>205</v>
      </c>
      <c r="B15" s="949"/>
      <c r="C15" s="949"/>
      <c r="D15" s="949"/>
      <c r="E15" s="949"/>
      <c r="F15" s="949"/>
      <c r="G15" s="949"/>
      <c r="H15" s="949"/>
      <c r="I15" s="949"/>
      <c r="J15" s="949"/>
    </row>
  </sheetData>
  <mergeCells count="5">
    <mergeCell ref="A1:J1"/>
    <mergeCell ref="A3:A4"/>
    <mergeCell ref="B3:E3"/>
    <mergeCell ref="F3:J3"/>
    <mergeCell ref="A15:J15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showGridLines="0" zoomScale="90" zoomScaleNormal="90" workbookViewId="0">
      <selection sqref="A1:N1"/>
    </sheetView>
  </sheetViews>
  <sheetFormatPr defaultColWidth="10.5" defaultRowHeight="15.75"/>
  <cols>
    <col min="1" max="1" width="5.375" style="604" customWidth="1"/>
    <col min="2" max="2" width="4.875" style="604" customWidth="1"/>
    <col min="3" max="9" width="10.5" style="604"/>
    <col min="10" max="14" width="10.5" style="604" customWidth="1"/>
    <col min="15" max="15" width="12.625" style="604" bestFit="1" customWidth="1"/>
    <col min="16" max="16384" width="10.5" style="604"/>
  </cols>
  <sheetData>
    <row r="1" spans="1:15" ht="20.25">
      <c r="A1" s="870" t="s">
        <v>780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603" t="s">
        <v>762</v>
      </c>
    </row>
    <row r="2" spans="1:15" ht="15.95" customHeight="1">
      <c r="A2" s="32"/>
      <c r="B2" s="132"/>
      <c r="C2" s="32"/>
      <c r="D2" s="32"/>
      <c r="E2" s="32"/>
      <c r="F2" s="32"/>
      <c r="G2" s="32"/>
      <c r="H2" s="32"/>
      <c r="I2" s="133"/>
      <c r="J2" s="134"/>
      <c r="K2" s="134"/>
      <c r="L2" s="950" t="s">
        <v>199</v>
      </c>
      <c r="M2" s="950"/>
      <c r="N2" s="950"/>
    </row>
    <row r="3" spans="1:15" ht="21" customHeight="1">
      <c r="A3" s="951"/>
      <c r="B3" s="951"/>
      <c r="C3" s="953" t="s">
        <v>781</v>
      </c>
      <c r="D3" s="953"/>
      <c r="E3" s="953"/>
      <c r="F3" s="953"/>
      <c r="G3" s="953"/>
      <c r="H3" s="953"/>
      <c r="I3" s="953"/>
      <c r="J3" s="954" t="s">
        <v>782</v>
      </c>
      <c r="K3" s="953"/>
      <c r="L3" s="953"/>
      <c r="M3" s="953"/>
      <c r="N3" s="953"/>
    </row>
    <row r="4" spans="1:15" ht="18.95" customHeight="1">
      <c r="A4" s="952"/>
      <c r="B4" s="952"/>
      <c r="C4" s="955" t="s">
        <v>29</v>
      </c>
      <c r="D4" s="953" t="s">
        <v>783</v>
      </c>
      <c r="E4" s="953"/>
      <c r="F4" s="953"/>
      <c r="G4" s="953"/>
      <c r="H4" s="953"/>
      <c r="I4" s="955" t="s">
        <v>206</v>
      </c>
      <c r="J4" s="958" t="s">
        <v>29</v>
      </c>
      <c r="K4" s="958" t="s">
        <v>207</v>
      </c>
      <c r="L4" s="958" t="s">
        <v>208</v>
      </c>
      <c r="M4" s="958" t="s">
        <v>209</v>
      </c>
      <c r="N4" s="958" t="s">
        <v>181</v>
      </c>
    </row>
    <row r="5" spans="1:15" ht="18.95" customHeight="1">
      <c r="A5" s="952"/>
      <c r="B5" s="952"/>
      <c r="C5" s="956"/>
      <c r="D5" s="955" t="s">
        <v>210</v>
      </c>
      <c r="E5" s="955" t="s">
        <v>211</v>
      </c>
      <c r="F5" s="955" t="s">
        <v>212</v>
      </c>
      <c r="G5" s="955" t="s">
        <v>784</v>
      </c>
      <c r="H5" s="955" t="s">
        <v>181</v>
      </c>
      <c r="I5" s="956"/>
      <c r="J5" s="959"/>
      <c r="K5" s="959"/>
      <c r="L5" s="959"/>
      <c r="M5" s="959"/>
      <c r="N5" s="959"/>
    </row>
    <row r="6" spans="1:15" ht="18.95" customHeight="1">
      <c r="A6" s="952"/>
      <c r="B6" s="952"/>
      <c r="C6" s="956"/>
      <c r="D6" s="956"/>
      <c r="E6" s="956"/>
      <c r="F6" s="956"/>
      <c r="G6" s="956"/>
      <c r="H6" s="956"/>
      <c r="I6" s="956"/>
      <c r="J6" s="959"/>
      <c r="K6" s="959"/>
      <c r="L6" s="959"/>
      <c r="M6" s="959"/>
      <c r="N6" s="959"/>
    </row>
    <row r="7" spans="1:15" ht="18.95" customHeight="1">
      <c r="A7" s="952"/>
      <c r="B7" s="952"/>
      <c r="C7" s="956"/>
      <c r="D7" s="956"/>
      <c r="E7" s="956"/>
      <c r="F7" s="956"/>
      <c r="G7" s="956"/>
      <c r="H7" s="956"/>
      <c r="I7" s="956"/>
      <c r="J7" s="959"/>
      <c r="K7" s="959"/>
      <c r="L7" s="959"/>
      <c r="M7" s="959"/>
      <c r="N7" s="959"/>
    </row>
    <row r="8" spans="1:15" ht="18.95" customHeight="1">
      <c r="A8" s="952"/>
      <c r="B8" s="952"/>
      <c r="C8" s="956"/>
      <c r="D8" s="956"/>
      <c r="E8" s="956"/>
      <c r="F8" s="956"/>
      <c r="G8" s="956"/>
      <c r="H8" s="956"/>
      <c r="I8" s="956"/>
      <c r="J8" s="959"/>
      <c r="K8" s="959"/>
      <c r="L8" s="959"/>
      <c r="M8" s="959"/>
      <c r="N8" s="959"/>
    </row>
    <row r="9" spans="1:15" ht="18.95" customHeight="1">
      <c r="A9" s="952"/>
      <c r="B9" s="952"/>
      <c r="C9" s="956"/>
      <c r="D9" s="956"/>
      <c r="E9" s="956"/>
      <c r="F9" s="956"/>
      <c r="G9" s="956"/>
      <c r="H9" s="956"/>
      <c r="I9" s="956"/>
      <c r="J9" s="959"/>
      <c r="K9" s="959"/>
      <c r="L9" s="959"/>
      <c r="M9" s="959"/>
      <c r="N9" s="959"/>
    </row>
    <row r="10" spans="1:15" ht="29.1" customHeight="1">
      <c r="A10" s="952"/>
      <c r="B10" s="952"/>
      <c r="C10" s="957"/>
      <c r="D10" s="957"/>
      <c r="E10" s="957"/>
      <c r="F10" s="957"/>
      <c r="G10" s="957"/>
      <c r="H10" s="957"/>
      <c r="I10" s="957"/>
      <c r="J10" s="960"/>
      <c r="K10" s="960"/>
      <c r="L10" s="960"/>
      <c r="M10" s="960"/>
      <c r="N10" s="960"/>
    </row>
    <row r="11" spans="1:15" ht="15" customHeight="1">
      <c r="A11" s="963" t="s">
        <v>709</v>
      </c>
      <c r="B11" s="136" t="s">
        <v>0</v>
      </c>
      <c r="C11" s="6">
        <v>60917</v>
      </c>
      <c r="D11" s="6">
        <v>9</v>
      </c>
      <c r="E11" s="6">
        <v>122</v>
      </c>
      <c r="F11" s="6">
        <v>2</v>
      </c>
      <c r="G11" s="6">
        <v>60169</v>
      </c>
      <c r="H11" s="6">
        <v>25</v>
      </c>
      <c r="I11" s="6">
        <v>590</v>
      </c>
      <c r="J11" s="6">
        <v>59778</v>
      </c>
      <c r="K11" s="7">
        <v>52858.42</v>
      </c>
      <c r="L11" s="7">
        <v>5165.29</v>
      </c>
      <c r="M11" s="7">
        <v>14.2</v>
      </c>
      <c r="N11" s="7">
        <v>1740.09</v>
      </c>
      <c r="O11" s="611"/>
    </row>
    <row r="12" spans="1:15" ht="15" customHeight="1">
      <c r="A12" s="963"/>
      <c r="B12" s="612" t="s">
        <v>52</v>
      </c>
      <c r="C12" s="7" t="s">
        <v>727</v>
      </c>
      <c r="D12" s="7">
        <v>1.4774200961964641E-2</v>
      </c>
      <c r="E12" s="7">
        <v>0.20027250192885404</v>
      </c>
      <c r="F12" s="7">
        <v>3.2831557693254756E-3</v>
      </c>
      <c r="G12" s="7">
        <v>98.772099742272275</v>
      </c>
      <c r="H12" s="7">
        <v>4.1039447116568442E-2</v>
      </c>
      <c r="I12" s="7">
        <v>0.96853095195101535</v>
      </c>
      <c r="J12" s="7">
        <v>100</v>
      </c>
      <c r="K12" s="7">
        <v>88.424537455251098</v>
      </c>
      <c r="L12" s="7">
        <v>8.6407875807153136</v>
      </c>
      <c r="M12" s="7">
        <v>2.3754558533239652E-2</v>
      </c>
      <c r="N12" s="7">
        <v>2.910920405500351</v>
      </c>
      <c r="O12" s="611"/>
    </row>
    <row r="13" spans="1:15" ht="15" customHeight="1">
      <c r="A13" s="963" t="s">
        <v>710</v>
      </c>
      <c r="B13" s="136" t="s">
        <v>0</v>
      </c>
      <c r="C13" s="6">
        <v>58054</v>
      </c>
      <c r="D13" s="6">
        <v>8</v>
      </c>
      <c r="E13" s="6">
        <v>103</v>
      </c>
      <c r="F13" s="6">
        <v>3</v>
      </c>
      <c r="G13" s="6">
        <v>57184</v>
      </c>
      <c r="H13" s="6">
        <v>26</v>
      </c>
      <c r="I13" s="6">
        <v>730</v>
      </c>
      <c r="J13" s="6">
        <v>54212</v>
      </c>
      <c r="K13" s="7">
        <v>48158.36</v>
      </c>
      <c r="L13" s="7">
        <v>4427.37</v>
      </c>
      <c r="M13" s="7">
        <v>20.59</v>
      </c>
      <c r="N13" s="7">
        <v>1605.68</v>
      </c>
      <c r="O13" s="611"/>
    </row>
    <row r="14" spans="1:15" ht="15" customHeight="1">
      <c r="A14" s="963"/>
      <c r="B14" s="612" t="s">
        <v>52</v>
      </c>
      <c r="C14" s="7" t="s">
        <v>727</v>
      </c>
      <c r="D14" s="7">
        <v>1.3780273538429737E-2</v>
      </c>
      <c r="E14" s="7">
        <v>0.17742102180728286</v>
      </c>
      <c r="F14" s="7">
        <v>5.167602576911152E-3</v>
      </c>
      <c r="G14" s="7">
        <v>98.501395252695772</v>
      </c>
      <c r="H14" s="7">
        <v>4.4785888999896648E-2</v>
      </c>
      <c r="I14" s="7">
        <v>1.2574499603817135</v>
      </c>
      <c r="J14" s="7">
        <v>100</v>
      </c>
      <c r="K14" s="7">
        <v>88.833394820334988</v>
      </c>
      <c r="L14" s="7">
        <v>8.1667711945694688</v>
      </c>
      <c r="M14" s="7">
        <v>3.7980520917877958E-2</v>
      </c>
      <c r="N14" s="7">
        <v>2.9618534641776733</v>
      </c>
      <c r="O14" s="611"/>
    </row>
    <row r="15" spans="1:15" ht="15" customHeight="1">
      <c r="A15" s="963" t="s">
        <v>191</v>
      </c>
      <c r="B15" s="136" t="s">
        <v>0</v>
      </c>
      <c r="C15" s="6">
        <v>54825</v>
      </c>
      <c r="D15" s="6">
        <v>5</v>
      </c>
      <c r="E15" s="6">
        <v>132</v>
      </c>
      <c r="F15" s="6">
        <v>0</v>
      </c>
      <c r="G15" s="6">
        <v>53731</v>
      </c>
      <c r="H15" s="6">
        <v>26</v>
      </c>
      <c r="I15" s="6">
        <v>931</v>
      </c>
      <c r="J15" s="6">
        <v>53662</v>
      </c>
      <c r="K15" s="7">
        <v>46939.77</v>
      </c>
      <c r="L15" s="7">
        <v>4823.08</v>
      </c>
      <c r="M15" s="7">
        <v>28.51</v>
      </c>
      <c r="N15" s="7">
        <v>1870.64</v>
      </c>
      <c r="O15" s="611"/>
    </row>
    <row r="16" spans="1:15" ht="15" customHeight="1">
      <c r="A16" s="963"/>
      <c r="B16" s="612" t="s">
        <v>52</v>
      </c>
      <c r="C16" s="7" t="s">
        <v>727</v>
      </c>
      <c r="D16" s="7">
        <v>9.1199270405836752E-3</v>
      </c>
      <c r="E16" s="7">
        <v>0.24076607387140903</v>
      </c>
      <c r="F16" s="6">
        <v>0</v>
      </c>
      <c r="G16" s="7">
        <v>98.004559963520293</v>
      </c>
      <c r="H16" s="7">
        <v>4.7423620611035111E-2</v>
      </c>
      <c r="I16" s="7">
        <v>1.6981304149566803</v>
      </c>
      <c r="J16" s="7">
        <v>100</v>
      </c>
      <c r="K16" s="7">
        <v>87.473016287130562</v>
      </c>
      <c r="L16" s="7">
        <v>8.9878871454660647</v>
      </c>
      <c r="M16" s="7">
        <v>5.3128843501919425E-2</v>
      </c>
      <c r="N16" s="7">
        <v>3.4859677239014579</v>
      </c>
      <c r="O16" s="611"/>
    </row>
    <row r="17" spans="1:15" ht="15" customHeight="1">
      <c r="A17" s="963" t="s">
        <v>94</v>
      </c>
      <c r="B17" s="136" t="s">
        <v>0</v>
      </c>
      <c r="C17" s="6">
        <v>58762</v>
      </c>
      <c r="D17" s="6">
        <v>9</v>
      </c>
      <c r="E17" s="6">
        <v>122</v>
      </c>
      <c r="F17" s="6">
        <v>1</v>
      </c>
      <c r="G17" s="6">
        <v>57767</v>
      </c>
      <c r="H17" s="6">
        <v>28</v>
      </c>
      <c r="I17" s="6">
        <v>835</v>
      </c>
      <c r="J17" s="6">
        <v>57301</v>
      </c>
      <c r="K17" s="7">
        <v>51489.54</v>
      </c>
      <c r="L17" s="7">
        <v>3907.79</v>
      </c>
      <c r="M17" s="7">
        <v>30.82</v>
      </c>
      <c r="N17" s="7">
        <v>1872.85</v>
      </c>
      <c r="O17" s="611"/>
    </row>
    <row r="18" spans="1:15" ht="15" customHeight="1">
      <c r="A18" s="963"/>
      <c r="B18" s="612" t="s">
        <v>52</v>
      </c>
      <c r="C18" s="7" t="s">
        <v>727</v>
      </c>
      <c r="D18" s="7">
        <v>1.5316020557503147E-2</v>
      </c>
      <c r="E18" s="7">
        <v>0.20761716755726489</v>
      </c>
      <c r="F18" s="7">
        <v>1.7017800619447943E-3</v>
      </c>
      <c r="G18" s="7">
        <v>98.306728838364933</v>
      </c>
      <c r="H18" s="7">
        <v>4.7649841734454239E-2</v>
      </c>
      <c r="I18" s="7">
        <v>1.4209863517239032</v>
      </c>
      <c r="J18" s="7">
        <v>100</v>
      </c>
      <c r="K18" s="7">
        <v>89.858012949163196</v>
      </c>
      <c r="L18" s="7">
        <v>6.8197588174726445</v>
      </c>
      <c r="M18" s="7">
        <v>5.3786146838624108E-2</v>
      </c>
      <c r="N18" s="7">
        <v>3.2684420865255399</v>
      </c>
      <c r="O18" s="611"/>
    </row>
    <row r="19" spans="1:15" ht="15" customHeight="1">
      <c r="A19" s="963" t="s">
        <v>25</v>
      </c>
      <c r="B19" s="136" t="s">
        <v>0</v>
      </c>
      <c r="C19" s="6">
        <v>58470</v>
      </c>
      <c r="D19" s="6">
        <v>9</v>
      </c>
      <c r="E19" s="6">
        <v>145</v>
      </c>
      <c r="F19" s="6">
        <v>2</v>
      </c>
      <c r="G19" s="6">
        <v>57334</v>
      </c>
      <c r="H19" s="6">
        <v>32</v>
      </c>
      <c r="I19" s="6">
        <v>948</v>
      </c>
      <c r="J19" s="6">
        <v>57197</v>
      </c>
      <c r="K19" s="7">
        <v>52297.25</v>
      </c>
      <c r="L19" s="7">
        <v>3115.26</v>
      </c>
      <c r="M19" s="7">
        <v>40.64</v>
      </c>
      <c r="N19" s="7">
        <v>1743.85</v>
      </c>
      <c r="O19" s="611"/>
    </row>
    <row r="20" spans="1:15" ht="15" customHeight="1">
      <c r="A20" s="963"/>
      <c r="B20" s="612" t="s">
        <v>52</v>
      </c>
      <c r="C20" s="7" t="s">
        <v>727</v>
      </c>
      <c r="D20" s="7">
        <v>1.5392508978963571E-2</v>
      </c>
      <c r="E20" s="7">
        <v>0.24799042243885752</v>
      </c>
      <c r="F20" s="7">
        <v>3.4205575508807935E-3</v>
      </c>
      <c r="G20" s="7">
        <v>98.057123311099716</v>
      </c>
      <c r="H20" s="7">
        <v>5.4728920814092696E-2</v>
      </c>
      <c r="I20" s="7">
        <v>1.6213442791174961</v>
      </c>
      <c r="J20" s="7">
        <v>100</v>
      </c>
      <c r="K20" s="7">
        <v>91.433554207388497</v>
      </c>
      <c r="L20" s="7">
        <v>5.4465443991817759</v>
      </c>
      <c r="M20" s="7">
        <v>7.1052677587985377E-2</v>
      </c>
      <c r="N20" s="7">
        <v>3.0488487158417401</v>
      </c>
      <c r="O20" s="611"/>
    </row>
    <row r="21" spans="1:15" ht="15" customHeight="1">
      <c r="A21" s="963" t="s">
        <v>26</v>
      </c>
      <c r="B21" s="136" t="s">
        <v>0</v>
      </c>
      <c r="C21" s="6">
        <v>57458</v>
      </c>
      <c r="D21" s="6">
        <v>7</v>
      </c>
      <c r="E21" s="6">
        <v>153</v>
      </c>
      <c r="F21" s="6">
        <v>1</v>
      </c>
      <c r="G21" s="6">
        <v>56442</v>
      </c>
      <c r="H21" s="6">
        <v>22</v>
      </c>
      <c r="I21" s="6">
        <v>833</v>
      </c>
      <c r="J21" s="6">
        <v>55505</v>
      </c>
      <c r="K21" s="7">
        <v>50151.7</v>
      </c>
      <c r="L21" s="7">
        <v>3533.07</v>
      </c>
      <c r="M21" s="7">
        <v>32.380000000000003</v>
      </c>
      <c r="N21" s="7">
        <v>1787.85</v>
      </c>
      <c r="O21" s="611"/>
    </row>
    <row r="22" spans="1:15" ht="15" customHeight="1">
      <c r="A22" s="963"/>
      <c r="B22" s="612" t="s">
        <v>52</v>
      </c>
      <c r="C22" s="7" t="s">
        <v>727</v>
      </c>
      <c r="D22" s="7">
        <v>1.2182811792961816E-2</v>
      </c>
      <c r="E22" s="7">
        <v>0.26628145776045109</v>
      </c>
      <c r="F22" s="7">
        <v>1.7404016847088308E-3</v>
      </c>
      <c r="G22" s="7">
        <v>98.231751888335822</v>
      </c>
      <c r="H22" s="7">
        <v>3.8288837063594282E-2</v>
      </c>
      <c r="I22" s="7">
        <v>1.449754603362456</v>
      </c>
      <c r="J22" s="7">
        <v>100</v>
      </c>
      <c r="K22" s="7">
        <v>90.355283307810097</v>
      </c>
      <c r="L22" s="7">
        <v>6.3653184397802001</v>
      </c>
      <c r="M22" s="7">
        <v>5.8337086748941544E-2</v>
      </c>
      <c r="N22" s="7">
        <v>3.2210611656607511</v>
      </c>
      <c r="O22" s="611"/>
    </row>
    <row r="23" spans="1:15" ht="15" customHeight="1">
      <c r="A23" s="963" t="s">
        <v>27</v>
      </c>
      <c r="B23" s="136" t="s">
        <v>0</v>
      </c>
      <c r="C23" s="6">
        <v>54516</v>
      </c>
      <c r="D23" s="6">
        <v>3</v>
      </c>
      <c r="E23" s="6">
        <v>146</v>
      </c>
      <c r="F23" s="6">
        <v>0</v>
      </c>
      <c r="G23" s="6">
        <v>53332</v>
      </c>
      <c r="H23" s="6">
        <v>22</v>
      </c>
      <c r="I23" s="6">
        <v>1013</v>
      </c>
      <c r="J23" s="6">
        <v>52914</v>
      </c>
      <c r="K23" s="7">
        <v>47505.94</v>
      </c>
      <c r="L23" s="7">
        <v>3653.34</v>
      </c>
      <c r="M23" s="7">
        <v>35.090000000000003</v>
      </c>
      <c r="N23" s="7">
        <v>1719.63</v>
      </c>
      <c r="O23" s="611"/>
    </row>
    <row r="24" spans="1:15" ht="15" customHeight="1">
      <c r="A24" s="963"/>
      <c r="B24" s="612" t="s">
        <v>52</v>
      </c>
      <c r="C24" s="7" t="s">
        <v>727</v>
      </c>
      <c r="D24" s="7">
        <v>5.5029716046665197E-3</v>
      </c>
      <c r="E24" s="7">
        <v>0.26781128476043731</v>
      </c>
      <c r="F24" s="6">
        <v>0</v>
      </c>
      <c r="G24" s="7">
        <v>97.828160540024939</v>
      </c>
      <c r="H24" s="7">
        <v>4.0355125100887811E-2</v>
      </c>
      <c r="I24" s="7">
        <v>1.8581700785090618</v>
      </c>
      <c r="J24" s="7">
        <v>100</v>
      </c>
      <c r="K24" s="7">
        <v>89.779529047133082</v>
      </c>
      <c r="L24" s="7">
        <v>6.9042975394035606</v>
      </c>
      <c r="M24" s="7">
        <v>6.6315152889594442E-2</v>
      </c>
      <c r="N24" s="7">
        <v>3.2498582605737609</v>
      </c>
      <c r="O24" s="611"/>
    </row>
    <row r="25" spans="1:15" ht="15" customHeight="1">
      <c r="A25" s="963" t="s">
        <v>28</v>
      </c>
      <c r="B25" s="136" t="s">
        <v>0</v>
      </c>
      <c r="C25" s="6">
        <v>47194</v>
      </c>
      <c r="D25" s="6">
        <v>5</v>
      </c>
      <c r="E25" s="6">
        <v>115</v>
      </c>
      <c r="F25" s="6">
        <v>0</v>
      </c>
      <c r="G25" s="6">
        <v>46055</v>
      </c>
      <c r="H25" s="6">
        <v>19</v>
      </c>
      <c r="I25" s="6">
        <v>1000</v>
      </c>
      <c r="J25" s="6">
        <v>46212</v>
      </c>
      <c r="K25" s="7">
        <v>41204.449999999997</v>
      </c>
      <c r="L25" s="7">
        <v>3352.79</v>
      </c>
      <c r="M25" s="7">
        <v>31.46</v>
      </c>
      <c r="N25" s="7">
        <v>1623.3</v>
      </c>
      <c r="O25" s="611"/>
    </row>
    <row r="26" spans="1:15" ht="15" customHeight="1">
      <c r="A26" s="963"/>
      <c r="B26" s="612" t="s">
        <v>52</v>
      </c>
      <c r="C26" s="7" t="s">
        <v>727</v>
      </c>
      <c r="D26" s="7">
        <v>1.0594567105988049E-2</v>
      </c>
      <c r="E26" s="7">
        <v>0.24367504343772514</v>
      </c>
      <c r="F26" s="6">
        <v>0</v>
      </c>
      <c r="G26" s="7">
        <v>97.58655761325592</v>
      </c>
      <c r="H26" s="7">
        <v>4.0259355002754592E-2</v>
      </c>
      <c r="I26" s="7">
        <v>2.1189134211976097</v>
      </c>
      <c r="J26" s="7">
        <v>100</v>
      </c>
      <c r="K26" s="7">
        <v>89.163961741538984</v>
      </c>
      <c r="L26" s="7">
        <v>7.2552367350471743</v>
      </c>
      <c r="M26" s="7">
        <v>6.8077555613260621E-2</v>
      </c>
      <c r="N26" s="7">
        <v>3.5127239678005711</v>
      </c>
      <c r="O26" s="611"/>
    </row>
    <row r="27" spans="1:15" ht="15" customHeight="1">
      <c r="A27" s="963" t="s">
        <v>711</v>
      </c>
      <c r="B27" s="136" t="s">
        <v>0</v>
      </c>
      <c r="C27" s="6">
        <v>50817</v>
      </c>
      <c r="D27" s="6">
        <v>12</v>
      </c>
      <c r="E27" s="6">
        <v>118</v>
      </c>
      <c r="F27" s="6">
        <v>1</v>
      </c>
      <c r="G27" s="6">
        <v>49519</v>
      </c>
      <c r="H27" s="6">
        <v>34</v>
      </c>
      <c r="I27" s="6">
        <v>1133</v>
      </c>
      <c r="J27" s="6">
        <v>48758</v>
      </c>
      <c r="K27" s="7">
        <v>43236.480000000003</v>
      </c>
      <c r="L27" s="7">
        <v>3603.96</v>
      </c>
      <c r="M27" s="7">
        <v>39.82</v>
      </c>
      <c r="N27" s="7">
        <v>1877.74</v>
      </c>
      <c r="O27" s="611"/>
    </row>
    <row r="28" spans="1:15" ht="15" customHeight="1">
      <c r="A28" s="963"/>
      <c r="B28" s="612" t="s">
        <v>52</v>
      </c>
      <c r="C28" s="7" t="s">
        <v>727</v>
      </c>
      <c r="D28" s="7">
        <v>2.3614144872778794E-2</v>
      </c>
      <c r="E28" s="7">
        <v>0.23220575791565815</v>
      </c>
      <c r="F28" s="7">
        <v>1.9678454060648993E-3</v>
      </c>
      <c r="G28" s="7">
        <v>97.445736662927757</v>
      </c>
      <c r="H28" s="7">
        <v>6.6906743806206592E-2</v>
      </c>
      <c r="I28" s="7">
        <v>2.2295688450715314</v>
      </c>
      <c r="J28" s="7">
        <v>100</v>
      </c>
      <c r="K28" s="7">
        <v>88.675663480864685</v>
      </c>
      <c r="L28" s="7">
        <v>7.3915254932523888</v>
      </c>
      <c r="M28" s="7">
        <v>8.1668649247303007E-2</v>
      </c>
      <c r="N28" s="7">
        <v>3.8511423766356292</v>
      </c>
      <c r="O28" s="611"/>
    </row>
    <row r="29" spans="1:15" ht="15" customHeight="1">
      <c r="A29" s="963" t="s">
        <v>712</v>
      </c>
      <c r="B29" s="136" t="s">
        <v>0</v>
      </c>
      <c r="C29" s="6">
        <v>50493</v>
      </c>
      <c r="D29" s="6">
        <v>7</v>
      </c>
      <c r="E29" s="6">
        <v>106</v>
      </c>
      <c r="F29" s="6">
        <v>0</v>
      </c>
      <c r="G29" s="6">
        <v>49272</v>
      </c>
      <c r="H29" s="6">
        <v>20</v>
      </c>
      <c r="I29" s="6">
        <v>1088</v>
      </c>
      <c r="J29" s="6">
        <v>48917</v>
      </c>
      <c r="K29" s="7">
        <v>42848.160000000003</v>
      </c>
      <c r="L29" s="7">
        <v>3989.1</v>
      </c>
      <c r="M29" s="7">
        <v>11.41</v>
      </c>
      <c r="N29" s="7">
        <v>2068.33</v>
      </c>
      <c r="O29" s="611"/>
    </row>
    <row r="30" spans="1:15" ht="15" customHeight="1">
      <c r="A30" s="963"/>
      <c r="B30" s="612" t="s">
        <v>52</v>
      </c>
      <c r="C30" s="7" t="s">
        <v>727</v>
      </c>
      <c r="D30" s="7">
        <v>1.3863307785237557E-2</v>
      </c>
      <c r="E30" s="7">
        <v>0.20993008931931159</v>
      </c>
      <c r="F30" s="6">
        <v>0</v>
      </c>
      <c r="G30" s="7">
        <v>97.581843027746416</v>
      </c>
      <c r="H30" s="7">
        <v>3.9609450814964448E-2</v>
      </c>
      <c r="I30" s="7">
        <v>2.1547541243340662</v>
      </c>
      <c r="J30" s="7">
        <v>100</v>
      </c>
      <c r="K30" s="7">
        <v>87.593597317905846</v>
      </c>
      <c r="L30" s="7">
        <v>8.1548336978964375</v>
      </c>
      <c r="M30" s="7">
        <v>2.3325224359629575E-2</v>
      </c>
      <c r="N30" s="7">
        <v>4.2282437598380929</v>
      </c>
      <c r="O30" s="611"/>
    </row>
    <row r="31" spans="1:15" ht="12.95" customHeight="1">
      <c r="A31" s="964" t="s">
        <v>66</v>
      </c>
      <c r="B31" s="964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</row>
    <row r="32" spans="1:15" ht="27" customHeight="1">
      <c r="A32" s="961" t="s">
        <v>785</v>
      </c>
      <c r="B32" s="962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</row>
  </sheetData>
  <mergeCells count="30">
    <mergeCell ref="G5:G10"/>
    <mergeCell ref="H5:H10"/>
    <mergeCell ref="A32:N32"/>
    <mergeCell ref="A27:A28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1:N31"/>
    <mergeCell ref="A1:N1"/>
    <mergeCell ref="L2:N2"/>
    <mergeCell ref="A3:B10"/>
    <mergeCell ref="C3:I3"/>
    <mergeCell ref="J3:N3"/>
    <mergeCell ref="C4:C10"/>
    <mergeCell ref="D4:H4"/>
    <mergeCell ref="I4:I10"/>
    <mergeCell ref="J4:J10"/>
    <mergeCell ref="K4:K10"/>
    <mergeCell ref="L4:L10"/>
    <mergeCell ref="M4:M10"/>
    <mergeCell ref="N4:N10"/>
    <mergeCell ref="D5:D10"/>
    <mergeCell ref="E5:E10"/>
    <mergeCell ref="F5:F10"/>
  </mergeCells>
  <phoneticPr fontId="2" type="noConversion"/>
  <hyperlinks>
    <hyperlink ref="O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1"/>
  <sheetViews>
    <sheetView showGridLines="0" zoomScaleNormal="100" workbookViewId="0">
      <selection sqref="A1:L1"/>
    </sheetView>
  </sheetViews>
  <sheetFormatPr defaultColWidth="9.375" defaultRowHeight="16.5"/>
  <cols>
    <col min="1" max="1" width="7.5" customWidth="1"/>
    <col min="2" max="2" width="10.375" customWidth="1"/>
    <col min="3" max="3" width="10" customWidth="1"/>
    <col min="6" max="6" width="10.375" customWidth="1"/>
    <col min="8" max="8" width="10.125" customWidth="1"/>
    <col min="9" max="10" width="9.125" customWidth="1"/>
    <col min="11" max="11" width="11.5" customWidth="1"/>
    <col min="12" max="12" width="9.875" customWidth="1"/>
    <col min="13" max="13" width="12.625" bestFit="1" customWidth="1"/>
  </cols>
  <sheetData>
    <row r="1" spans="1:13" ht="20.25">
      <c r="A1" s="966" t="s">
        <v>213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595" t="s">
        <v>670</v>
      </c>
    </row>
    <row r="2" spans="1:13" ht="15" customHeight="1">
      <c r="A2" s="133"/>
      <c r="B2" s="133"/>
      <c r="C2" s="133"/>
      <c r="D2" s="133"/>
      <c r="E2" s="133"/>
      <c r="F2" s="133"/>
      <c r="G2" s="137" t="s">
        <v>170</v>
      </c>
      <c r="H2" s="32"/>
      <c r="I2" s="133"/>
      <c r="J2" s="133"/>
      <c r="K2" s="133"/>
      <c r="L2" s="135" t="s">
        <v>214</v>
      </c>
    </row>
    <row r="3" spans="1:13" ht="27" customHeight="1">
      <c r="A3" s="967"/>
      <c r="B3" s="969" t="s">
        <v>786</v>
      </c>
      <c r="C3" s="972" t="s">
        <v>787</v>
      </c>
      <c r="D3" s="973"/>
      <c r="E3" s="973"/>
      <c r="F3" s="973"/>
      <c r="G3" s="973"/>
      <c r="H3" s="974" t="s">
        <v>788</v>
      </c>
      <c r="I3" s="975" t="s">
        <v>215</v>
      </c>
      <c r="J3" s="975"/>
      <c r="K3" s="975"/>
      <c r="L3" s="975"/>
    </row>
    <row r="4" spans="1:13" ht="21.95" customHeight="1">
      <c r="A4" s="968"/>
      <c r="B4" s="970"/>
      <c r="C4" s="969" t="s">
        <v>87</v>
      </c>
      <c r="D4" s="978" t="s">
        <v>216</v>
      </c>
      <c r="E4" s="978"/>
      <c r="F4" s="981" t="s">
        <v>217</v>
      </c>
      <c r="G4" s="981"/>
      <c r="H4" s="956"/>
      <c r="I4" s="969" t="s">
        <v>87</v>
      </c>
      <c r="J4" s="983" t="s">
        <v>218</v>
      </c>
      <c r="K4" s="983" t="s">
        <v>219</v>
      </c>
      <c r="L4" s="983" t="s">
        <v>220</v>
      </c>
    </row>
    <row r="5" spans="1:13" ht="21.95" customHeight="1">
      <c r="A5" s="968"/>
      <c r="B5" s="970"/>
      <c r="C5" s="976"/>
      <c r="D5" s="979"/>
      <c r="E5" s="979"/>
      <c r="F5" s="982"/>
      <c r="G5" s="982"/>
      <c r="H5" s="956"/>
      <c r="I5" s="976"/>
      <c r="J5" s="956"/>
      <c r="K5" s="956"/>
      <c r="L5" s="956"/>
    </row>
    <row r="6" spans="1:13" ht="21.95" customHeight="1">
      <c r="A6" s="968"/>
      <c r="B6" s="970"/>
      <c r="C6" s="976"/>
      <c r="D6" s="979"/>
      <c r="E6" s="979"/>
      <c r="F6" s="984" t="s">
        <v>221</v>
      </c>
      <c r="G6" s="987" t="s">
        <v>222</v>
      </c>
      <c r="H6" s="956"/>
      <c r="I6" s="976"/>
      <c r="J6" s="956"/>
      <c r="K6" s="956"/>
      <c r="L6" s="956"/>
    </row>
    <row r="7" spans="1:13" ht="32.1" customHeight="1">
      <c r="A7" s="968"/>
      <c r="B7" s="970"/>
      <c r="C7" s="976"/>
      <c r="D7" s="980"/>
      <c r="E7" s="980"/>
      <c r="F7" s="985"/>
      <c r="G7" s="988"/>
      <c r="H7" s="956"/>
      <c r="I7" s="976"/>
      <c r="J7" s="956"/>
      <c r="K7" s="956"/>
      <c r="L7" s="956"/>
    </row>
    <row r="8" spans="1:13" ht="32.25" customHeight="1">
      <c r="A8" s="968"/>
      <c r="B8" s="971"/>
      <c r="C8" s="977"/>
      <c r="D8" s="138" t="s">
        <v>223</v>
      </c>
      <c r="E8" s="138" t="s">
        <v>224</v>
      </c>
      <c r="F8" s="986"/>
      <c r="G8" s="989"/>
      <c r="H8" s="957"/>
      <c r="I8" s="977"/>
      <c r="J8" s="957"/>
      <c r="K8" s="957"/>
      <c r="L8" s="957"/>
    </row>
    <row r="9" spans="1:13" ht="27.95" customHeight="1">
      <c r="A9" s="21" t="s">
        <v>725</v>
      </c>
      <c r="B9" s="441">
        <v>2837</v>
      </c>
      <c r="C9" s="441">
        <v>2835</v>
      </c>
      <c r="D9" s="441">
        <v>468</v>
      </c>
      <c r="E9" s="442">
        <f t="shared" ref="E9:E15" si="0">D9/C9*100</f>
        <v>16.507936507936506</v>
      </c>
      <c r="F9" s="441">
        <v>106</v>
      </c>
      <c r="G9" s="441">
        <v>2261</v>
      </c>
      <c r="H9" s="441">
        <v>30</v>
      </c>
      <c r="I9" s="441">
        <v>456</v>
      </c>
      <c r="J9" s="441">
        <v>368</v>
      </c>
      <c r="K9" s="441">
        <v>2</v>
      </c>
      <c r="L9" s="441">
        <v>86</v>
      </c>
    </row>
    <row r="10" spans="1:13" ht="27.95" customHeight="1">
      <c r="A10" s="21" t="s">
        <v>724</v>
      </c>
      <c r="B10" s="139">
        <v>2593</v>
      </c>
      <c r="C10" s="139">
        <v>2598</v>
      </c>
      <c r="D10" s="139">
        <v>303</v>
      </c>
      <c r="E10" s="140">
        <f t="shared" si="0"/>
        <v>11.662817551963048</v>
      </c>
      <c r="F10" s="139">
        <v>110</v>
      </c>
      <c r="G10" s="139">
        <v>2185</v>
      </c>
      <c r="H10" s="139">
        <v>25</v>
      </c>
      <c r="I10" s="139">
        <v>304</v>
      </c>
      <c r="J10" s="139">
        <v>195</v>
      </c>
      <c r="K10" s="139">
        <v>5</v>
      </c>
      <c r="L10" s="139">
        <v>104</v>
      </c>
    </row>
    <row r="11" spans="1:13" ht="27.95" customHeight="1">
      <c r="A11" s="21" t="s">
        <v>191</v>
      </c>
      <c r="B11" s="139">
        <v>2323</v>
      </c>
      <c r="C11" s="139">
        <v>2338</v>
      </c>
      <c r="D11" s="139">
        <v>242</v>
      </c>
      <c r="E11" s="140">
        <f t="shared" si="0"/>
        <v>10.350727117194184</v>
      </c>
      <c r="F11" s="139">
        <v>35</v>
      </c>
      <c r="G11" s="139">
        <v>2061</v>
      </c>
      <c r="H11" s="139">
        <v>10</v>
      </c>
      <c r="I11" s="139">
        <v>245</v>
      </c>
      <c r="J11" s="139">
        <v>169</v>
      </c>
      <c r="K11" s="139">
        <v>2</v>
      </c>
      <c r="L11" s="139">
        <v>74</v>
      </c>
    </row>
    <row r="12" spans="1:13" ht="27.95" customHeight="1">
      <c r="A12" s="21" t="s">
        <v>94</v>
      </c>
      <c r="B12" s="139">
        <v>2636</v>
      </c>
      <c r="C12" s="139">
        <v>2628</v>
      </c>
      <c r="D12" s="139">
        <v>274</v>
      </c>
      <c r="E12" s="140">
        <f t="shared" si="0"/>
        <v>10.426179604261796</v>
      </c>
      <c r="F12" s="139">
        <v>45</v>
      </c>
      <c r="G12" s="139">
        <v>2309</v>
      </c>
      <c r="H12" s="139">
        <v>20</v>
      </c>
      <c r="I12" s="139">
        <v>266</v>
      </c>
      <c r="J12" s="139">
        <v>206</v>
      </c>
      <c r="K12" s="139">
        <v>5</v>
      </c>
      <c r="L12" s="139">
        <v>55</v>
      </c>
    </row>
    <row r="13" spans="1:13" ht="27.95" customHeight="1">
      <c r="A13" s="21" t="s">
        <v>25</v>
      </c>
      <c r="B13" s="139">
        <v>2433</v>
      </c>
      <c r="C13" s="139">
        <v>2434</v>
      </c>
      <c r="D13" s="139">
        <v>273</v>
      </c>
      <c r="E13" s="140">
        <f t="shared" si="0"/>
        <v>11.216105176663929</v>
      </c>
      <c r="F13" s="139">
        <v>40</v>
      </c>
      <c r="G13" s="139">
        <v>2121</v>
      </c>
      <c r="H13" s="139">
        <v>19</v>
      </c>
      <c r="I13" s="139">
        <v>283</v>
      </c>
      <c r="J13" s="139">
        <v>210</v>
      </c>
      <c r="K13" s="139">
        <v>5</v>
      </c>
      <c r="L13" s="139">
        <v>68</v>
      </c>
    </row>
    <row r="14" spans="1:13" ht="27.95" customHeight="1">
      <c r="A14" s="21" t="s">
        <v>26</v>
      </c>
      <c r="B14" s="139">
        <v>2647</v>
      </c>
      <c r="C14" s="139">
        <v>2658</v>
      </c>
      <c r="D14" s="139">
        <v>292</v>
      </c>
      <c r="E14" s="140">
        <f t="shared" si="0"/>
        <v>10.985703536493604</v>
      </c>
      <c r="F14" s="139">
        <v>56</v>
      </c>
      <c r="G14" s="139">
        <v>2310</v>
      </c>
      <c r="H14" s="139">
        <v>8</v>
      </c>
      <c r="I14" s="139">
        <v>238</v>
      </c>
      <c r="J14" s="139">
        <v>172</v>
      </c>
      <c r="K14" s="139">
        <v>11</v>
      </c>
      <c r="L14" s="139">
        <v>55</v>
      </c>
    </row>
    <row r="15" spans="1:13" ht="27.95" customHeight="1">
      <c r="A15" s="21" t="s">
        <v>27</v>
      </c>
      <c r="B15" s="139">
        <v>2507</v>
      </c>
      <c r="C15" s="139">
        <v>2500</v>
      </c>
      <c r="D15" s="139">
        <v>239</v>
      </c>
      <c r="E15" s="140">
        <f t="shared" si="0"/>
        <v>9.56</v>
      </c>
      <c r="F15" s="139">
        <v>112</v>
      </c>
      <c r="G15" s="139">
        <v>2149</v>
      </c>
      <c r="H15" s="139">
        <v>15</v>
      </c>
      <c r="I15" s="139">
        <v>186</v>
      </c>
      <c r="J15" s="139">
        <v>126</v>
      </c>
      <c r="K15" s="139">
        <v>8</v>
      </c>
      <c r="L15" s="139">
        <v>52</v>
      </c>
    </row>
    <row r="16" spans="1:13" ht="27.95" customHeight="1">
      <c r="A16" s="21" t="s">
        <v>28</v>
      </c>
      <c r="B16" s="139">
        <v>2758</v>
      </c>
      <c r="C16" s="139">
        <v>2741</v>
      </c>
      <c r="D16" s="139">
        <v>179</v>
      </c>
      <c r="E16" s="140">
        <f>D16/C16*100</f>
        <v>6.5304633345494345</v>
      </c>
      <c r="F16" s="139">
        <v>144</v>
      </c>
      <c r="G16" s="139">
        <v>2418</v>
      </c>
      <c r="H16" s="139">
        <v>32</v>
      </c>
      <c r="I16" s="139">
        <v>263</v>
      </c>
      <c r="J16" s="139">
        <v>169</v>
      </c>
      <c r="K16" s="139">
        <v>18</v>
      </c>
      <c r="L16" s="139">
        <v>76</v>
      </c>
    </row>
    <row r="17" spans="1:12" ht="27.95" customHeight="1">
      <c r="A17" s="21" t="s">
        <v>711</v>
      </c>
      <c r="B17" s="6">
        <v>1951</v>
      </c>
      <c r="C17" s="6">
        <v>1972</v>
      </c>
      <c r="D17" s="6">
        <v>166</v>
      </c>
      <c r="E17" s="140">
        <f>D17/C17*100</f>
        <v>8.4178498985801227</v>
      </c>
      <c r="F17" s="6">
        <v>24</v>
      </c>
      <c r="G17" s="6">
        <v>1782</v>
      </c>
      <c r="H17" s="6">
        <v>11</v>
      </c>
      <c r="I17" s="6">
        <v>157</v>
      </c>
      <c r="J17" s="6">
        <v>101</v>
      </c>
      <c r="K17" s="6">
        <v>9</v>
      </c>
      <c r="L17" s="6">
        <v>47</v>
      </c>
    </row>
    <row r="18" spans="1:12" ht="27.95" customHeight="1">
      <c r="A18" s="21" t="s">
        <v>712</v>
      </c>
      <c r="B18" s="11">
        <v>1871</v>
      </c>
      <c r="C18" s="11">
        <v>1860</v>
      </c>
      <c r="D18" s="11">
        <v>146</v>
      </c>
      <c r="E18" s="141">
        <f>D18/C18*100</f>
        <v>7.849462365591398</v>
      </c>
      <c r="F18" s="11">
        <v>28</v>
      </c>
      <c r="G18" s="11">
        <v>1686</v>
      </c>
      <c r="H18" s="11">
        <v>22</v>
      </c>
      <c r="I18" s="11">
        <v>136</v>
      </c>
      <c r="J18" s="11">
        <v>79</v>
      </c>
      <c r="K18" s="6">
        <v>18</v>
      </c>
      <c r="L18" s="11">
        <v>39</v>
      </c>
    </row>
    <row r="19" spans="1:12" ht="42.95" customHeight="1">
      <c r="A19" s="965" t="s">
        <v>225</v>
      </c>
      <c r="B19" s="965"/>
      <c r="C19" s="965"/>
      <c r="D19" s="965"/>
      <c r="E19" s="965"/>
      <c r="F19" s="965"/>
      <c r="G19" s="965"/>
      <c r="H19" s="965"/>
      <c r="I19" s="965"/>
      <c r="J19" s="965"/>
      <c r="K19" s="965"/>
      <c r="L19" s="965"/>
    </row>
    <row r="21" spans="1:12">
      <c r="F21" s="433"/>
    </row>
  </sheetData>
  <mergeCells count="16">
    <mergeCell ref="A19:L19"/>
    <mergeCell ref="A1:L1"/>
    <mergeCell ref="A3:A8"/>
    <mergeCell ref="B3:B8"/>
    <mergeCell ref="C3:G3"/>
    <mergeCell ref="H3:H8"/>
    <mergeCell ref="I3:L3"/>
    <mergeCell ref="C4:C8"/>
    <mergeCell ref="D4:E7"/>
    <mergeCell ref="F4:G5"/>
    <mergeCell ref="I4:I8"/>
    <mergeCell ref="J4:J8"/>
    <mergeCell ref="K4:K8"/>
    <mergeCell ref="L4:L8"/>
    <mergeCell ref="F6:F8"/>
    <mergeCell ref="G6:G8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7"/>
  <sheetViews>
    <sheetView showGridLines="0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sqref="A1:K1"/>
    </sheetView>
  </sheetViews>
  <sheetFormatPr defaultColWidth="8.375" defaultRowHeight="16.5"/>
  <cols>
    <col min="1" max="1" width="33.875" bestFit="1" customWidth="1"/>
    <col min="2" max="2" width="9.875" bestFit="1" customWidth="1"/>
    <col min="12" max="12" width="12.625" bestFit="1" customWidth="1"/>
  </cols>
  <sheetData>
    <row r="1" spans="1:12" ht="20.25">
      <c r="A1" s="990" t="s">
        <v>681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595" t="s">
        <v>670</v>
      </c>
    </row>
    <row r="2" spans="1:12" ht="1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590" t="s">
        <v>644</v>
      </c>
    </row>
    <row r="3" spans="1:12" ht="18.95" customHeight="1">
      <c r="A3" s="591"/>
      <c r="B3" s="592" t="str">
        <f ca="1">CONCATENATE(YEAR(TODAY())-1921,"年")</f>
        <v>103年</v>
      </c>
      <c r="C3" s="592" t="str">
        <f ca="1">CONCATENATE(YEAR(TODAY())-1920,"年")</f>
        <v>104年</v>
      </c>
      <c r="D3" s="592" t="str">
        <f ca="1">CONCATENATE(YEAR(TODAY())-1919,"年")</f>
        <v>105年</v>
      </c>
      <c r="E3" s="592" t="str">
        <f ca="1">CONCATENATE(YEAR(TODAY())-1918,"年")</f>
        <v>106年</v>
      </c>
      <c r="F3" s="592" t="str">
        <f ca="1">CONCATENATE(YEAR(TODAY())-1917,"年")</f>
        <v>107年</v>
      </c>
      <c r="G3" s="592" t="str">
        <f ca="1">CONCATENATE(YEAR(TODAY())-1916,"年")</f>
        <v>108年</v>
      </c>
      <c r="H3" s="592" t="str">
        <f ca="1">CONCATENATE(YEAR(TODAY())-1915,"年")</f>
        <v>109年</v>
      </c>
      <c r="I3" s="592" t="str">
        <f ca="1">CONCATENATE(YEAR(TODAY())-1914,"年")</f>
        <v>110年</v>
      </c>
      <c r="J3" s="592" t="str">
        <f ca="1">CONCATENATE(YEAR(TODAY())-1913,"年")</f>
        <v>111年</v>
      </c>
      <c r="K3" s="592" t="str">
        <f ca="1">CONCATENATE(YEAR(TODAY())-1912,"年")</f>
        <v>112年</v>
      </c>
    </row>
    <row r="4" spans="1:12" ht="18.95" customHeight="1">
      <c r="A4" s="520" t="s">
        <v>29</v>
      </c>
      <c r="B4" s="144">
        <v>2835</v>
      </c>
      <c r="C4" s="144">
        <v>2598</v>
      </c>
      <c r="D4" s="144">
        <v>2338</v>
      </c>
      <c r="E4" s="144">
        <v>2628</v>
      </c>
      <c r="F4" s="144">
        <v>2434</v>
      </c>
      <c r="G4" s="144">
        <v>2658</v>
      </c>
      <c r="H4" s="144">
        <v>2500</v>
      </c>
      <c r="I4" s="144">
        <v>2741</v>
      </c>
      <c r="J4" s="144">
        <v>1972</v>
      </c>
      <c r="K4" s="144">
        <v>1860</v>
      </c>
    </row>
    <row r="5" spans="1:12" ht="18.95" customHeight="1">
      <c r="A5" s="520" t="s">
        <v>345</v>
      </c>
      <c r="B5" s="144">
        <v>687</v>
      </c>
      <c r="C5" s="144">
        <v>589</v>
      </c>
      <c r="D5" s="144">
        <v>497</v>
      </c>
      <c r="E5" s="144">
        <v>515</v>
      </c>
      <c r="F5" s="144">
        <v>581</v>
      </c>
      <c r="G5" s="144">
        <v>787</v>
      </c>
      <c r="H5" s="144">
        <v>850</v>
      </c>
      <c r="I5" s="6">
        <v>1208</v>
      </c>
      <c r="J5" s="6">
        <v>631</v>
      </c>
      <c r="K5" s="6">
        <v>532</v>
      </c>
    </row>
    <row r="6" spans="1:12" ht="18.95" customHeight="1">
      <c r="A6" s="520" t="s">
        <v>664</v>
      </c>
      <c r="B6" s="144">
        <v>173</v>
      </c>
      <c r="C6" s="144">
        <v>121</v>
      </c>
      <c r="D6" s="144">
        <v>154</v>
      </c>
      <c r="E6" s="144">
        <v>150</v>
      </c>
      <c r="F6" s="144">
        <v>138</v>
      </c>
      <c r="G6" s="144">
        <v>181</v>
      </c>
      <c r="H6" s="144">
        <v>169</v>
      </c>
      <c r="I6" s="6">
        <v>200</v>
      </c>
      <c r="J6" s="6">
        <v>188</v>
      </c>
      <c r="K6" s="6">
        <v>184</v>
      </c>
    </row>
    <row r="7" spans="1:12" ht="18.95" customHeight="1">
      <c r="A7" s="520" t="s">
        <v>108</v>
      </c>
      <c r="B7" s="144">
        <v>116</v>
      </c>
      <c r="C7" s="144">
        <v>122</v>
      </c>
      <c r="D7" s="144">
        <v>105</v>
      </c>
      <c r="E7" s="144">
        <v>141</v>
      </c>
      <c r="F7" s="144">
        <v>149</v>
      </c>
      <c r="G7" s="144">
        <v>101</v>
      </c>
      <c r="H7" s="144">
        <v>143</v>
      </c>
      <c r="I7" s="6">
        <v>243</v>
      </c>
      <c r="J7" s="6">
        <v>143</v>
      </c>
      <c r="K7" s="6">
        <v>115</v>
      </c>
    </row>
    <row r="8" spans="1:12" ht="18.95" customHeight="1">
      <c r="A8" s="520" t="s">
        <v>103</v>
      </c>
      <c r="B8" s="144">
        <v>183</v>
      </c>
      <c r="C8" s="144">
        <v>171</v>
      </c>
      <c r="D8" s="144">
        <v>125</v>
      </c>
      <c r="E8" s="144">
        <v>142</v>
      </c>
      <c r="F8" s="144">
        <v>133</v>
      </c>
      <c r="G8" s="144">
        <v>135</v>
      </c>
      <c r="H8" s="144">
        <v>107</v>
      </c>
      <c r="I8" s="6">
        <v>62</v>
      </c>
      <c r="J8" s="6">
        <v>99</v>
      </c>
      <c r="K8" s="6">
        <v>86</v>
      </c>
    </row>
    <row r="9" spans="1:12" ht="18.95" customHeight="1">
      <c r="A9" s="520" t="s">
        <v>369</v>
      </c>
      <c r="B9" s="144">
        <v>149</v>
      </c>
      <c r="C9" s="144">
        <v>176</v>
      </c>
      <c r="D9" s="144">
        <v>104</v>
      </c>
      <c r="E9" s="144">
        <v>104</v>
      </c>
      <c r="F9" s="144">
        <v>110</v>
      </c>
      <c r="G9" s="144">
        <v>94</v>
      </c>
      <c r="H9" s="144">
        <v>117</v>
      </c>
      <c r="I9" s="6">
        <v>62</v>
      </c>
      <c r="J9" s="6">
        <v>56</v>
      </c>
      <c r="K9" s="6">
        <v>55</v>
      </c>
    </row>
    <row r="10" spans="1:12" ht="18.95" customHeight="1">
      <c r="A10" s="520" t="s">
        <v>391</v>
      </c>
      <c r="B10" s="144">
        <v>232</v>
      </c>
      <c r="C10" s="144">
        <v>116</v>
      </c>
      <c r="D10" s="144">
        <v>98</v>
      </c>
      <c r="E10" s="144">
        <v>83</v>
      </c>
      <c r="F10" s="144">
        <v>101</v>
      </c>
      <c r="G10" s="144">
        <v>106</v>
      </c>
      <c r="H10" s="144">
        <v>90</v>
      </c>
      <c r="I10" s="6">
        <v>64</v>
      </c>
      <c r="J10" s="6">
        <v>87</v>
      </c>
      <c r="K10" s="6">
        <v>54</v>
      </c>
    </row>
    <row r="11" spans="1:12" ht="18.95" customHeight="1">
      <c r="A11" s="520" t="s">
        <v>107</v>
      </c>
      <c r="B11" s="144">
        <v>140</v>
      </c>
      <c r="C11" s="144">
        <v>74</v>
      </c>
      <c r="D11" s="144">
        <v>75</v>
      </c>
      <c r="E11" s="144">
        <v>101</v>
      </c>
      <c r="F11" s="144">
        <v>85</v>
      </c>
      <c r="G11" s="144">
        <v>97</v>
      </c>
      <c r="H11" s="144">
        <v>75</v>
      </c>
      <c r="I11" s="6">
        <v>69</v>
      </c>
      <c r="J11" s="6">
        <v>73</v>
      </c>
      <c r="K11" s="6">
        <v>47</v>
      </c>
    </row>
    <row r="12" spans="1:12" ht="18.95" customHeight="1">
      <c r="A12" s="520" t="s">
        <v>455</v>
      </c>
      <c r="B12" s="144">
        <v>61</v>
      </c>
      <c r="C12" s="144">
        <v>90</v>
      </c>
      <c r="D12" s="144">
        <v>41</v>
      </c>
      <c r="E12" s="144">
        <v>42</v>
      </c>
      <c r="F12" s="144">
        <v>77</v>
      </c>
      <c r="G12" s="144">
        <v>91</v>
      </c>
      <c r="H12" s="144">
        <v>81</v>
      </c>
      <c r="I12" s="6">
        <v>83</v>
      </c>
      <c r="J12" s="6">
        <v>54</v>
      </c>
      <c r="K12" s="6">
        <v>42</v>
      </c>
    </row>
    <row r="13" spans="1:12" s="601" customFormat="1" ht="18.95" customHeight="1">
      <c r="A13" s="509" t="s">
        <v>34</v>
      </c>
      <c r="B13" s="144">
        <v>42</v>
      </c>
      <c r="C13" s="144">
        <v>37</v>
      </c>
      <c r="D13" s="144">
        <v>25</v>
      </c>
      <c r="E13" s="144">
        <v>50</v>
      </c>
      <c r="F13" s="144">
        <v>33</v>
      </c>
      <c r="G13" s="144">
        <v>38</v>
      </c>
      <c r="H13" s="6">
        <v>23</v>
      </c>
      <c r="I13" s="6">
        <v>29</v>
      </c>
      <c r="J13" s="6">
        <v>41</v>
      </c>
      <c r="K13" s="6">
        <v>34</v>
      </c>
    </row>
    <row r="14" spans="1:12" ht="18.95" customHeight="1">
      <c r="A14" s="520" t="s">
        <v>102</v>
      </c>
      <c r="B14" s="144">
        <v>75</v>
      </c>
      <c r="C14" s="144">
        <v>91</v>
      </c>
      <c r="D14" s="144">
        <v>59</v>
      </c>
      <c r="E14" s="144">
        <v>64</v>
      </c>
      <c r="F14" s="144">
        <v>49</v>
      </c>
      <c r="G14" s="144">
        <v>82</v>
      </c>
      <c r="H14" s="144">
        <v>66</v>
      </c>
      <c r="I14" s="6">
        <v>54</v>
      </c>
      <c r="J14" s="6">
        <v>23</v>
      </c>
      <c r="K14" s="6">
        <v>33</v>
      </c>
    </row>
    <row r="15" spans="1:12" ht="18.95" customHeight="1">
      <c r="A15" s="520" t="s">
        <v>134</v>
      </c>
      <c r="B15" s="144">
        <v>19</v>
      </c>
      <c r="C15" s="144">
        <v>54</v>
      </c>
      <c r="D15" s="144">
        <v>36</v>
      </c>
      <c r="E15" s="144">
        <v>26</v>
      </c>
      <c r="F15" s="144">
        <v>31</v>
      </c>
      <c r="G15" s="144">
        <v>21</v>
      </c>
      <c r="H15" s="6">
        <v>14</v>
      </c>
      <c r="I15" s="6">
        <v>37</v>
      </c>
      <c r="J15" s="6">
        <v>27</v>
      </c>
      <c r="K15" s="6">
        <v>31</v>
      </c>
    </row>
    <row r="16" spans="1:12" ht="18.95" customHeight="1">
      <c r="A16" s="520" t="s">
        <v>646</v>
      </c>
      <c r="B16" s="144">
        <v>0</v>
      </c>
      <c r="C16" s="144">
        <v>0</v>
      </c>
      <c r="D16" s="144">
        <v>0</v>
      </c>
      <c r="E16" s="144">
        <v>0</v>
      </c>
      <c r="F16" s="144">
        <v>1</v>
      </c>
      <c r="G16" s="144">
        <v>3</v>
      </c>
      <c r="H16" s="6">
        <v>3</v>
      </c>
      <c r="I16" s="6">
        <v>6</v>
      </c>
      <c r="J16" s="6">
        <v>20</v>
      </c>
      <c r="K16" s="6">
        <v>29</v>
      </c>
    </row>
    <row r="17" spans="1:11" ht="18.95" customHeight="1">
      <c r="A17" s="520" t="s">
        <v>666</v>
      </c>
      <c r="B17" s="144">
        <v>21</v>
      </c>
      <c r="C17" s="144">
        <v>29</v>
      </c>
      <c r="D17" s="144">
        <v>8</v>
      </c>
      <c r="E17" s="144">
        <v>27</v>
      </c>
      <c r="F17" s="144">
        <v>16</v>
      </c>
      <c r="G17" s="144">
        <v>21</v>
      </c>
      <c r="H17" s="6">
        <v>25</v>
      </c>
      <c r="I17" s="6">
        <v>16</v>
      </c>
      <c r="J17" s="6">
        <v>19</v>
      </c>
      <c r="K17" s="6">
        <v>26</v>
      </c>
    </row>
    <row r="18" spans="1:11" ht="18.95" customHeight="1">
      <c r="A18" s="520" t="s">
        <v>647</v>
      </c>
      <c r="B18" s="144">
        <v>4</v>
      </c>
      <c r="C18" s="144">
        <v>1</v>
      </c>
      <c r="D18" s="144">
        <v>6</v>
      </c>
      <c r="E18" s="144">
        <v>7</v>
      </c>
      <c r="F18" s="144">
        <v>8</v>
      </c>
      <c r="G18" s="144">
        <v>1</v>
      </c>
      <c r="H18" s="144">
        <v>6</v>
      </c>
      <c r="I18" s="6">
        <v>3</v>
      </c>
      <c r="J18" s="6">
        <v>11</v>
      </c>
      <c r="K18" s="6">
        <v>26</v>
      </c>
    </row>
    <row r="19" spans="1:11" ht="18.95" customHeight="1">
      <c r="A19" s="613" t="s">
        <v>789</v>
      </c>
      <c r="B19" s="144">
        <v>5</v>
      </c>
      <c r="C19" s="144">
        <v>1</v>
      </c>
      <c r="D19" s="144">
        <v>7</v>
      </c>
      <c r="E19" s="144">
        <v>1</v>
      </c>
      <c r="F19" s="144">
        <v>0</v>
      </c>
      <c r="G19" s="144">
        <v>2</v>
      </c>
      <c r="H19" s="144">
        <v>0</v>
      </c>
      <c r="I19" s="6">
        <v>1</v>
      </c>
      <c r="J19" s="6">
        <v>1</v>
      </c>
      <c r="K19" s="6">
        <v>25</v>
      </c>
    </row>
    <row r="20" spans="1:11" ht="18.95" customHeight="1">
      <c r="A20" s="520" t="s">
        <v>132</v>
      </c>
      <c r="B20" s="144">
        <v>33</v>
      </c>
      <c r="C20" s="144">
        <v>60</v>
      </c>
      <c r="D20" s="144">
        <v>65</v>
      </c>
      <c r="E20" s="144">
        <v>25</v>
      </c>
      <c r="F20" s="144">
        <v>28</v>
      </c>
      <c r="G20" s="144">
        <v>19</v>
      </c>
      <c r="H20" s="144">
        <v>27</v>
      </c>
      <c r="I20" s="6">
        <v>17</v>
      </c>
      <c r="J20" s="6">
        <v>13</v>
      </c>
      <c r="K20" s="6">
        <v>24</v>
      </c>
    </row>
    <row r="21" spans="1:11" ht="18.95" customHeight="1">
      <c r="A21" s="520" t="s">
        <v>665</v>
      </c>
      <c r="B21" s="144">
        <v>43</v>
      </c>
      <c r="C21" s="144">
        <v>28</v>
      </c>
      <c r="D21" s="144">
        <v>42</v>
      </c>
      <c r="E21" s="144">
        <v>56</v>
      </c>
      <c r="F21" s="144">
        <v>58</v>
      </c>
      <c r="G21" s="144">
        <v>64</v>
      </c>
      <c r="H21" s="144">
        <v>82</v>
      </c>
      <c r="I21" s="6">
        <v>73</v>
      </c>
      <c r="J21" s="6">
        <v>46</v>
      </c>
      <c r="K21" s="6">
        <v>21</v>
      </c>
    </row>
    <row r="22" spans="1:11" ht="18.95" customHeight="1">
      <c r="A22" s="520" t="s">
        <v>62</v>
      </c>
      <c r="B22" s="144">
        <v>11</v>
      </c>
      <c r="C22" s="144">
        <v>21</v>
      </c>
      <c r="D22" s="144">
        <v>38</v>
      </c>
      <c r="E22" s="144">
        <v>34</v>
      </c>
      <c r="F22" s="144">
        <v>8</v>
      </c>
      <c r="G22" s="144">
        <v>24</v>
      </c>
      <c r="H22" s="6">
        <v>27</v>
      </c>
      <c r="I22" s="6">
        <v>9</v>
      </c>
      <c r="J22" s="6">
        <v>15</v>
      </c>
      <c r="K22" s="6">
        <v>20</v>
      </c>
    </row>
    <row r="23" spans="1:11" ht="18.95" customHeight="1">
      <c r="A23" s="520" t="s">
        <v>111</v>
      </c>
      <c r="B23" s="144">
        <v>37</v>
      </c>
      <c r="C23" s="144">
        <v>24</v>
      </c>
      <c r="D23" s="144">
        <v>19</v>
      </c>
      <c r="E23" s="144">
        <v>32</v>
      </c>
      <c r="F23" s="144">
        <v>30</v>
      </c>
      <c r="G23" s="144">
        <v>17</v>
      </c>
      <c r="H23" s="144">
        <v>20</v>
      </c>
      <c r="I23" s="6">
        <v>19</v>
      </c>
      <c r="J23" s="6">
        <v>22</v>
      </c>
      <c r="K23" s="6">
        <v>15</v>
      </c>
    </row>
    <row r="24" spans="1:11" ht="18.95" customHeight="1">
      <c r="A24" s="520" t="s">
        <v>645</v>
      </c>
      <c r="B24" s="144">
        <v>20</v>
      </c>
      <c r="C24" s="144">
        <v>27</v>
      </c>
      <c r="D24" s="144">
        <v>15</v>
      </c>
      <c r="E24" s="144">
        <v>13</v>
      </c>
      <c r="F24" s="144">
        <v>31</v>
      </c>
      <c r="G24" s="144">
        <v>27</v>
      </c>
      <c r="H24" s="6">
        <v>11</v>
      </c>
      <c r="I24" s="6">
        <v>10</v>
      </c>
      <c r="J24" s="6">
        <v>24</v>
      </c>
      <c r="K24" s="6">
        <v>12</v>
      </c>
    </row>
    <row r="25" spans="1:11" ht="18.95" customHeight="1">
      <c r="A25" s="613" t="s">
        <v>790</v>
      </c>
      <c r="B25" s="144">
        <v>0</v>
      </c>
      <c r="C25" s="144">
        <v>0</v>
      </c>
      <c r="D25" s="144">
        <v>2</v>
      </c>
      <c r="E25" s="144">
        <v>1</v>
      </c>
      <c r="F25" s="144">
        <v>3</v>
      </c>
      <c r="G25" s="144">
        <v>4</v>
      </c>
      <c r="H25" s="6">
        <v>7</v>
      </c>
      <c r="I25" s="6">
        <v>7</v>
      </c>
      <c r="J25" s="6">
        <v>7</v>
      </c>
      <c r="K25" s="6">
        <v>11</v>
      </c>
    </row>
    <row r="26" spans="1:11" ht="18.95" customHeight="1">
      <c r="A26" s="520" t="s">
        <v>396</v>
      </c>
      <c r="B26" s="144">
        <v>47</v>
      </c>
      <c r="C26" s="144">
        <v>27</v>
      </c>
      <c r="D26" s="144">
        <v>24</v>
      </c>
      <c r="E26" s="144">
        <v>19</v>
      </c>
      <c r="F26" s="144">
        <v>28</v>
      </c>
      <c r="G26" s="144">
        <v>27</v>
      </c>
      <c r="H26" s="144">
        <v>16</v>
      </c>
      <c r="I26" s="6">
        <v>5</v>
      </c>
      <c r="J26" s="6">
        <v>14</v>
      </c>
      <c r="K26" s="6">
        <v>8</v>
      </c>
    </row>
    <row r="27" spans="1:11" ht="18.95" customHeight="1">
      <c r="A27" s="520" t="s">
        <v>667</v>
      </c>
      <c r="B27" s="144">
        <v>11</v>
      </c>
      <c r="C27" s="144">
        <v>10</v>
      </c>
      <c r="D27" s="144">
        <v>5</v>
      </c>
      <c r="E27" s="144">
        <v>0</v>
      </c>
      <c r="F27" s="144">
        <v>7</v>
      </c>
      <c r="G27" s="144">
        <v>7</v>
      </c>
      <c r="H27" s="6">
        <v>4</v>
      </c>
      <c r="I27" s="6">
        <v>21</v>
      </c>
      <c r="J27" s="6">
        <v>15</v>
      </c>
      <c r="K27" s="6">
        <v>7</v>
      </c>
    </row>
    <row r="28" spans="1:11" ht="18.95" customHeight="1">
      <c r="A28" s="520" t="s">
        <v>105</v>
      </c>
      <c r="B28" s="144">
        <v>34</v>
      </c>
      <c r="C28" s="144">
        <v>51</v>
      </c>
      <c r="D28" s="144">
        <v>35</v>
      </c>
      <c r="E28" s="144">
        <v>30</v>
      </c>
      <c r="F28" s="144">
        <v>31</v>
      </c>
      <c r="G28" s="144">
        <v>32</v>
      </c>
      <c r="H28" s="144">
        <v>18</v>
      </c>
      <c r="I28" s="6">
        <v>12</v>
      </c>
      <c r="J28" s="6">
        <v>13</v>
      </c>
      <c r="K28" s="6">
        <v>7</v>
      </c>
    </row>
    <row r="29" spans="1:11" ht="18.95" customHeight="1">
      <c r="A29" s="520" t="s">
        <v>137</v>
      </c>
      <c r="B29" s="144">
        <v>0</v>
      </c>
      <c r="C29" s="144">
        <v>0</v>
      </c>
      <c r="D29" s="144">
        <v>0</v>
      </c>
      <c r="E29" s="144">
        <v>11</v>
      </c>
      <c r="F29" s="144">
        <v>23</v>
      </c>
      <c r="G29" s="144">
        <v>5</v>
      </c>
      <c r="H29" s="6">
        <v>7</v>
      </c>
      <c r="I29" s="6">
        <v>8</v>
      </c>
      <c r="J29" s="6">
        <v>6</v>
      </c>
      <c r="K29" s="6">
        <v>4</v>
      </c>
    </row>
    <row r="30" spans="1:11" ht="18.95" customHeight="1">
      <c r="A30" s="613" t="s">
        <v>791</v>
      </c>
      <c r="B30" s="144">
        <v>21</v>
      </c>
      <c r="C30" s="144">
        <v>11</v>
      </c>
      <c r="D30" s="144">
        <v>6</v>
      </c>
      <c r="E30" s="144">
        <v>1</v>
      </c>
      <c r="F30" s="144">
        <v>9</v>
      </c>
      <c r="G30" s="144">
        <v>9</v>
      </c>
      <c r="H30" s="6">
        <v>5</v>
      </c>
      <c r="I30" s="6">
        <v>19</v>
      </c>
      <c r="J30" s="6">
        <v>9</v>
      </c>
      <c r="K30" s="6">
        <v>3</v>
      </c>
    </row>
    <row r="31" spans="1:11" ht="18.95" customHeight="1">
      <c r="A31" s="520" t="s">
        <v>64</v>
      </c>
      <c r="B31" s="144">
        <v>6</v>
      </c>
      <c r="C31" s="144">
        <v>2</v>
      </c>
      <c r="D31" s="144">
        <v>11</v>
      </c>
      <c r="E31" s="144">
        <v>5</v>
      </c>
      <c r="F31" s="144">
        <v>2</v>
      </c>
      <c r="G31" s="144">
        <v>2</v>
      </c>
      <c r="H31" s="6">
        <v>7</v>
      </c>
      <c r="I31" s="6">
        <v>2</v>
      </c>
      <c r="J31" s="6">
        <v>4</v>
      </c>
      <c r="K31" s="6">
        <v>3</v>
      </c>
    </row>
    <row r="32" spans="1:11" ht="18.95" customHeight="1">
      <c r="A32" s="520" t="s">
        <v>109</v>
      </c>
      <c r="B32" s="144">
        <v>1</v>
      </c>
      <c r="C32" s="144">
        <v>0</v>
      </c>
      <c r="D32" s="144">
        <v>0</v>
      </c>
      <c r="E32" s="144">
        <v>0</v>
      </c>
      <c r="F32" s="144">
        <v>0</v>
      </c>
      <c r="G32" s="144">
        <v>1</v>
      </c>
      <c r="H32" s="6">
        <v>0</v>
      </c>
      <c r="I32" s="6">
        <v>4</v>
      </c>
      <c r="J32" s="6">
        <v>1</v>
      </c>
      <c r="K32" s="6">
        <v>2</v>
      </c>
    </row>
    <row r="33" spans="1:11" ht="18.95" customHeight="1">
      <c r="A33" s="520" t="s">
        <v>622</v>
      </c>
      <c r="B33" s="144">
        <v>1</v>
      </c>
      <c r="C33" s="144">
        <v>0</v>
      </c>
      <c r="D33" s="144">
        <v>0</v>
      </c>
      <c r="E33" s="144">
        <v>0</v>
      </c>
      <c r="F33" s="144">
        <v>0</v>
      </c>
      <c r="G33" s="144">
        <v>2</v>
      </c>
      <c r="H33" s="6">
        <v>0</v>
      </c>
      <c r="I33" s="6">
        <v>0</v>
      </c>
      <c r="J33" s="6">
        <v>0</v>
      </c>
      <c r="K33" s="6">
        <v>1</v>
      </c>
    </row>
    <row r="34" spans="1:11" ht="18.95" customHeight="1">
      <c r="A34" s="520" t="s">
        <v>42</v>
      </c>
      <c r="B34" s="144">
        <v>14</v>
      </c>
      <c r="C34" s="144">
        <v>21</v>
      </c>
      <c r="D34" s="144">
        <v>14</v>
      </c>
      <c r="E34" s="144">
        <v>38</v>
      </c>
      <c r="F34" s="144">
        <v>9</v>
      </c>
      <c r="G34" s="144">
        <v>18</v>
      </c>
      <c r="H34" s="6">
        <v>9</v>
      </c>
      <c r="I34" s="6">
        <v>3</v>
      </c>
      <c r="J34" s="6">
        <v>1</v>
      </c>
      <c r="K34" s="6">
        <v>1</v>
      </c>
    </row>
    <row r="35" spans="1:11" ht="18.95" customHeight="1">
      <c r="A35" s="520" t="s">
        <v>63</v>
      </c>
      <c r="B35" s="144">
        <v>3</v>
      </c>
      <c r="C35" s="144">
        <v>4</v>
      </c>
      <c r="D35" s="144">
        <v>2</v>
      </c>
      <c r="E35" s="144">
        <v>3</v>
      </c>
      <c r="F35" s="144">
        <v>1</v>
      </c>
      <c r="G35" s="144">
        <v>2</v>
      </c>
      <c r="H35" s="6">
        <v>0</v>
      </c>
      <c r="I35" s="6">
        <v>0</v>
      </c>
      <c r="J35" s="6">
        <v>0</v>
      </c>
      <c r="K35" s="6">
        <v>1</v>
      </c>
    </row>
    <row r="36" spans="1:11" ht="18.95" customHeight="1">
      <c r="A36" s="520" t="s">
        <v>145</v>
      </c>
      <c r="B36" s="144">
        <v>0</v>
      </c>
      <c r="C36" s="144">
        <v>4</v>
      </c>
      <c r="D36" s="144">
        <v>0</v>
      </c>
      <c r="E36" s="144">
        <v>2</v>
      </c>
      <c r="F36" s="144">
        <v>2</v>
      </c>
      <c r="G36" s="144">
        <v>3</v>
      </c>
      <c r="H36" s="6">
        <v>2</v>
      </c>
      <c r="I36" s="6">
        <v>7</v>
      </c>
      <c r="J36" s="6">
        <v>0</v>
      </c>
      <c r="K36" s="6">
        <v>1</v>
      </c>
    </row>
    <row r="37" spans="1:11" ht="18.95" customHeight="1">
      <c r="A37" s="520" t="s">
        <v>154</v>
      </c>
      <c r="B37" s="144">
        <v>38</v>
      </c>
      <c r="C37" s="144">
        <v>62</v>
      </c>
      <c r="D37" s="144">
        <v>16</v>
      </c>
      <c r="E37" s="144">
        <v>14</v>
      </c>
      <c r="F37" s="144">
        <v>2</v>
      </c>
      <c r="G37" s="144">
        <v>1</v>
      </c>
      <c r="H37" s="6">
        <v>5</v>
      </c>
      <c r="I37" s="6">
        <v>6</v>
      </c>
      <c r="J37" s="6">
        <v>3</v>
      </c>
      <c r="K37" s="6">
        <v>0</v>
      </c>
    </row>
    <row r="38" spans="1:11" ht="18.95" customHeight="1">
      <c r="A38" s="520" t="s">
        <v>110</v>
      </c>
      <c r="B38" s="144">
        <v>1</v>
      </c>
      <c r="C38" s="144">
        <v>0</v>
      </c>
      <c r="D38" s="144">
        <v>0</v>
      </c>
      <c r="E38" s="144">
        <v>3</v>
      </c>
      <c r="F38" s="144">
        <v>0</v>
      </c>
      <c r="G38" s="144">
        <v>0</v>
      </c>
      <c r="H38" s="6">
        <v>1</v>
      </c>
      <c r="I38" s="6">
        <v>1</v>
      </c>
      <c r="J38" s="6">
        <v>2</v>
      </c>
      <c r="K38" s="6">
        <v>0</v>
      </c>
    </row>
    <row r="39" spans="1:11" ht="18.95" customHeight="1">
      <c r="A39" s="520" t="s">
        <v>668</v>
      </c>
      <c r="B39" s="144">
        <v>30</v>
      </c>
      <c r="C39" s="144">
        <v>4</v>
      </c>
      <c r="D39" s="144">
        <v>16</v>
      </c>
      <c r="E39" s="144">
        <v>29</v>
      </c>
      <c r="F39" s="144">
        <v>19</v>
      </c>
      <c r="G39" s="144">
        <v>15</v>
      </c>
      <c r="H39" s="144">
        <v>9</v>
      </c>
      <c r="I39" s="6">
        <v>9</v>
      </c>
      <c r="J39" s="6">
        <v>14</v>
      </c>
      <c r="K39" s="6" t="s">
        <v>755</v>
      </c>
    </row>
    <row r="40" spans="1:11" ht="18.95" customHeight="1">
      <c r="A40" s="520" t="s">
        <v>128</v>
      </c>
      <c r="B40" s="144">
        <v>0</v>
      </c>
      <c r="C40" s="144">
        <v>1</v>
      </c>
      <c r="D40" s="144">
        <v>0</v>
      </c>
      <c r="E40" s="144">
        <v>2</v>
      </c>
      <c r="F40" s="144">
        <v>0</v>
      </c>
      <c r="G40" s="144">
        <v>0</v>
      </c>
      <c r="H40" s="144">
        <v>0</v>
      </c>
      <c r="I40" s="6">
        <v>0</v>
      </c>
      <c r="J40" s="6">
        <v>2</v>
      </c>
      <c r="K40" s="6">
        <v>0</v>
      </c>
    </row>
    <row r="41" spans="1:11" ht="18.95" customHeight="1">
      <c r="A41" s="520" t="s">
        <v>138</v>
      </c>
      <c r="B41" s="144">
        <v>0</v>
      </c>
      <c r="C41" s="144">
        <v>0</v>
      </c>
      <c r="D41" s="144">
        <v>2</v>
      </c>
      <c r="E41" s="144">
        <v>8</v>
      </c>
      <c r="F41" s="144">
        <v>7</v>
      </c>
      <c r="G41" s="144">
        <v>6</v>
      </c>
      <c r="H41" s="144">
        <v>1</v>
      </c>
      <c r="I41" s="6">
        <v>4</v>
      </c>
      <c r="J41" s="6">
        <v>2</v>
      </c>
      <c r="K41" s="6">
        <v>0</v>
      </c>
    </row>
    <row r="42" spans="1:11" ht="18.95" customHeight="1">
      <c r="A42" s="520" t="s">
        <v>669</v>
      </c>
      <c r="B42" s="144">
        <v>18</v>
      </c>
      <c r="C42" s="144">
        <v>93</v>
      </c>
      <c r="D42" s="144">
        <v>270</v>
      </c>
      <c r="E42" s="144">
        <v>499</v>
      </c>
      <c r="F42" s="144">
        <v>253</v>
      </c>
      <c r="G42" s="144">
        <v>239</v>
      </c>
      <c r="H42" s="144">
        <v>127</v>
      </c>
      <c r="I42" s="6">
        <v>29</v>
      </c>
      <c r="J42" s="6">
        <v>0</v>
      </c>
      <c r="K42" s="6">
        <v>0</v>
      </c>
    </row>
    <row r="43" spans="1:11" ht="18.95" customHeight="1">
      <c r="A43" s="520" t="s">
        <v>124</v>
      </c>
      <c r="B43" s="144">
        <v>0</v>
      </c>
      <c r="C43" s="144">
        <v>0</v>
      </c>
      <c r="D43" s="144">
        <v>0</v>
      </c>
      <c r="E43" s="144">
        <v>0</v>
      </c>
      <c r="F43" s="144">
        <v>0</v>
      </c>
      <c r="G43" s="144">
        <v>0</v>
      </c>
      <c r="H43" s="144">
        <v>1</v>
      </c>
      <c r="I43" s="6">
        <v>1</v>
      </c>
      <c r="J43" s="6">
        <v>0</v>
      </c>
      <c r="K43" s="6">
        <v>0</v>
      </c>
    </row>
    <row r="44" spans="1:11" ht="18.95" customHeight="1">
      <c r="A44" s="520" t="s">
        <v>159</v>
      </c>
      <c r="B44" s="144">
        <v>20</v>
      </c>
      <c r="C44" s="144">
        <v>5</v>
      </c>
      <c r="D44" s="144">
        <v>7</v>
      </c>
      <c r="E44" s="144">
        <v>4</v>
      </c>
      <c r="F44" s="144">
        <v>0</v>
      </c>
      <c r="G44" s="144">
        <v>0</v>
      </c>
      <c r="H44" s="144">
        <v>2</v>
      </c>
      <c r="I44" s="6">
        <v>0</v>
      </c>
      <c r="J44" s="6">
        <v>0</v>
      </c>
      <c r="K44" s="6">
        <v>0</v>
      </c>
    </row>
    <row r="45" spans="1:11" ht="18.95" customHeight="1">
      <c r="A45" s="520" t="s">
        <v>181</v>
      </c>
      <c r="B45" s="144">
        <f t="shared" ref="B45:K45" si="0">B4-SUM(B5:B44)</f>
        <v>539</v>
      </c>
      <c r="C45" s="144">
        <f t="shared" si="0"/>
        <v>471</v>
      </c>
      <c r="D45" s="144">
        <f t="shared" si="0"/>
        <v>409</v>
      </c>
      <c r="E45" s="144">
        <f t="shared" si="0"/>
        <v>346</v>
      </c>
      <c r="F45" s="144">
        <f t="shared" si="0"/>
        <v>371</v>
      </c>
      <c r="G45" s="144">
        <f t="shared" si="0"/>
        <v>374</v>
      </c>
      <c r="H45" s="144">
        <f t="shared" si="0"/>
        <v>343</v>
      </c>
      <c r="I45" s="144">
        <f t="shared" si="0"/>
        <v>338</v>
      </c>
      <c r="J45" s="144">
        <f t="shared" si="0"/>
        <v>286</v>
      </c>
      <c r="K45" s="144">
        <f t="shared" si="0"/>
        <v>400</v>
      </c>
    </row>
    <row r="46" spans="1:11">
      <c r="A46" s="992" t="s">
        <v>11</v>
      </c>
      <c r="B46" s="992"/>
      <c r="C46" s="992"/>
      <c r="D46" s="992"/>
      <c r="E46" s="992"/>
      <c r="F46" s="992"/>
      <c r="G46" s="992"/>
      <c r="H46" s="992"/>
      <c r="I46" s="992"/>
      <c r="J46" s="992"/>
      <c r="K46" s="992"/>
    </row>
    <row r="47" spans="1:11">
      <c r="B47" s="433"/>
    </row>
  </sheetData>
  <sortState ref="A5:K28">
    <sortCondition descending="1" ref="K5:K28"/>
  </sortState>
  <mergeCells count="2">
    <mergeCell ref="A1:K1"/>
    <mergeCell ref="A46:K46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4"/>
  <sheetViews>
    <sheetView showGridLines="0" zoomScale="90" zoomScaleNormal="90" workbookViewId="0">
      <selection sqref="A1:U1"/>
    </sheetView>
  </sheetViews>
  <sheetFormatPr defaultColWidth="12.625" defaultRowHeight="15.75"/>
  <cols>
    <col min="1" max="1" width="23.625" style="146" bestFit="1" customWidth="1"/>
    <col min="2" max="21" width="8.625" style="146" customWidth="1"/>
    <col min="22" max="22" width="12.75" style="604" bestFit="1" customWidth="1"/>
    <col min="23" max="16384" width="12.625" style="604"/>
  </cols>
  <sheetData>
    <row r="1" spans="1:22" s="146" customFormat="1" ht="30.6" customHeight="1">
      <c r="A1" s="870" t="s">
        <v>794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603" t="s">
        <v>762</v>
      </c>
    </row>
    <row r="2" spans="1:22" s="146" customFormat="1" ht="32.1" customHeight="1">
      <c r="A2" s="993"/>
      <c r="B2" s="975" t="s">
        <v>793</v>
      </c>
      <c r="C2" s="975"/>
      <c r="D2" s="975" t="s">
        <v>289</v>
      </c>
      <c r="E2" s="975"/>
      <c r="F2" s="975" t="s">
        <v>290</v>
      </c>
      <c r="G2" s="975"/>
      <c r="H2" s="975" t="s">
        <v>291</v>
      </c>
      <c r="I2" s="975"/>
      <c r="J2" s="975" t="s">
        <v>267</v>
      </c>
      <c r="K2" s="975"/>
      <c r="L2" s="975" t="s">
        <v>268</v>
      </c>
      <c r="M2" s="975"/>
      <c r="N2" s="975" t="s">
        <v>226</v>
      </c>
      <c r="O2" s="975"/>
      <c r="P2" s="975" t="s">
        <v>728</v>
      </c>
      <c r="Q2" s="975"/>
      <c r="R2" s="975" t="s">
        <v>14</v>
      </c>
      <c r="S2" s="975"/>
      <c r="T2" s="975" t="s">
        <v>708</v>
      </c>
      <c r="U2" s="975"/>
    </row>
    <row r="3" spans="1:22" s="146" customFormat="1" ht="32.1" customHeight="1">
      <c r="A3" s="881"/>
      <c r="B3" s="147" t="s">
        <v>792</v>
      </c>
      <c r="C3" s="147" t="s">
        <v>52</v>
      </c>
      <c r="D3" s="147" t="s">
        <v>792</v>
      </c>
      <c r="E3" s="147" t="s">
        <v>52</v>
      </c>
      <c r="F3" s="147" t="s">
        <v>792</v>
      </c>
      <c r="G3" s="147" t="s">
        <v>52</v>
      </c>
      <c r="H3" s="147" t="s">
        <v>792</v>
      </c>
      <c r="I3" s="147" t="s">
        <v>52</v>
      </c>
      <c r="J3" s="147" t="s">
        <v>792</v>
      </c>
      <c r="K3" s="147" t="s">
        <v>52</v>
      </c>
      <c r="L3" s="147" t="s">
        <v>792</v>
      </c>
      <c r="M3" s="147" t="s">
        <v>52</v>
      </c>
      <c r="N3" s="147" t="s">
        <v>792</v>
      </c>
      <c r="O3" s="147" t="s">
        <v>52</v>
      </c>
      <c r="P3" s="147" t="s">
        <v>0</v>
      </c>
      <c r="Q3" s="147" t="s">
        <v>52</v>
      </c>
      <c r="R3" s="147" t="s">
        <v>0</v>
      </c>
      <c r="S3" s="147" t="s">
        <v>52</v>
      </c>
      <c r="T3" s="147" t="s">
        <v>0</v>
      </c>
      <c r="U3" s="147" t="s">
        <v>52</v>
      </c>
    </row>
    <row r="4" spans="1:22" s="146" customFormat="1" ht="32.1" customHeight="1">
      <c r="A4" s="5" t="s">
        <v>29</v>
      </c>
      <c r="B4" s="615">
        <v>569</v>
      </c>
      <c r="C4" s="616">
        <v>100</v>
      </c>
      <c r="D4" s="615">
        <v>811</v>
      </c>
      <c r="E4" s="616">
        <v>100</v>
      </c>
      <c r="F4" s="615">
        <v>466</v>
      </c>
      <c r="G4" s="616">
        <v>100</v>
      </c>
      <c r="H4" s="615">
        <v>431</v>
      </c>
      <c r="I4" s="616">
        <v>99.999999999999986</v>
      </c>
      <c r="J4" s="615">
        <v>425</v>
      </c>
      <c r="K4" s="616">
        <v>100</v>
      </c>
      <c r="L4" s="615">
        <v>441</v>
      </c>
      <c r="M4" s="616">
        <v>100</v>
      </c>
      <c r="N4" s="615">
        <v>481</v>
      </c>
      <c r="O4" s="616">
        <v>100</v>
      </c>
      <c r="P4" s="615">
        <v>640</v>
      </c>
      <c r="Q4" s="616">
        <v>100</v>
      </c>
      <c r="R4" s="615">
        <v>636</v>
      </c>
      <c r="S4" s="616">
        <v>99.999999999999986</v>
      </c>
      <c r="T4" s="615">
        <v>765</v>
      </c>
      <c r="U4" s="616">
        <v>100.00000000000001</v>
      </c>
    </row>
    <row r="5" spans="1:22" s="146" customFormat="1" ht="32.1" customHeight="1">
      <c r="A5" s="5" t="s">
        <v>228</v>
      </c>
      <c r="B5" s="148">
        <v>139</v>
      </c>
      <c r="C5" s="150">
        <v>24.42882249560633</v>
      </c>
      <c r="D5" s="148">
        <v>241</v>
      </c>
      <c r="E5" s="150">
        <v>29.716399506781748</v>
      </c>
      <c r="F5" s="148">
        <v>123</v>
      </c>
      <c r="G5" s="150">
        <v>26.394849785407725</v>
      </c>
      <c r="H5" s="148">
        <v>93</v>
      </c>
      <c r="I5" s="150">
        <v>21.57772621809745</v>
      </c>
      <c r="J5" s="148">
        <v>114</v>
      </c>
      <c r="K5" s="150">
        <v>26.823529411764707</v>
      </c>
      <c r="L5" s="148">
        <v>109</v>
      </c>
      <c r="M5" s="150">
        <v>24.71655328798186</v>
      </c>
      <c r="N5" s="148">
        <v>140</v>
      </c>
      <c r="O5" s="150">
        <v>29.106029106029105</v>
      </c>
      <c r="P5" s="148">
        <v>192</v>
      </c>
      <c r="Q5" s="150">
        <v>30</v>
      </c>
      <c r="R5" s="148">
        <v>169</v>
      </c>
      <c r="S5" s="150">
        <v>26.572327044025158</v>
      </c>
      <c r="T5" s="148">
        <v>226</v>
      </c>
      <c r="U5" s="150">
        <v>29.542483660130721</v>
      </c>
    </row>
    <row r="6" spans="1:22" s="146" customFormat="1" ht="32.1" customHeight="1">
      <c r="A6" s="5" t="s">
        <v>229</v>
      </c>
      <c r="B6" s="148">
        <v>201</v>
      </c>
      <c r="C6" s="150">
        <v>35.325131810193319</v>
      </c>
      <c r="D6" s="148">
        <v>286</v>
      </c>
      <c r="E6" s="150">
        <v>35.265104808877929</v>
      </c>
      <c r="F6" s="148">
        <v>134</v>
      </c>
      <c r="G6" s="150">
        <v>28.75536480686695</v>
      </c>
      <c r="H6" s="148">
        <v>119</v>
      </c>
      <c r="I6" s="150">
        <v>27.610208816705335</v>
      </c>
      <c r="J6" s="148">
        <v>97</v>
      </c>
      <c r="K6" s="150">
        <v>22.823529411764707</v>
      </c>
      <c r="L6" s="148">
        <v>94</v>
      </c>
      <c r="M6" s="150">
        <v>21.315192743764172</v>
      </c>
      <c r="N6" s="148">
        <v>123</v>
      </c>
      <c r="O6" s="150">
        <v>25.571725571725572</v>
      </c>
      <c r="P6" s="148">
        <v>140</v>
      </c>
      <c r="Q6" s="150">
        <v>21.875</v>
      </c>
      <c r="R6" s="148">
        <v>158</v>
      </c>
      <c r="S6" s="150">
        <v>24.842767295597483</v>
      </c>
      <c r="T6" s="148">
        <v>185</v>
      </c>
      <c r="U6" s="150">
        <v>24.183006535947712</v>
      </c>
    </row>
    <row r="7" spans="1:22" s="146" customFormat="1" ht="32.1" customHeight="1">
      <c r="A7" s="5" t="s">
        <v>230</v>
      </c>
      <c r="B7" s="148">
        <v>88</v>
      </c>
      <c r="C7" s="150">
        <v>15.465729349736378</v>
      </c>
      <c r="D7" s="148">
        <v>90</v>
      </c>
      <c r="E7" s="150">
        <v>11.097410604192355</v>
      </c>
      <c r="F7" s="148">
        <v>68</v>
      </c>
      <c r="G7" s="150">
        <v>14.592274678111588</v>
      </c>
      <c r="H7" s="148">
        <v>71</v>
      </c>
      <c r="I7" s="150">
        <v>16.473317865429234</v>
      </c>
      <c r="J7" s="148">
        <v>67</v>
      </c>
      <c r="K7" s="150">
        <v>15.764705882352942</v>
      </c>
      <c r="L7" s="148">
        <v>70</v>
      </c>
      <c r="M7" s="150">
        <v>15.873015873015872</v>
      </c>
      <c r="N7" s="148">
        <v>66</v>
      </c>
      <c r="O7" s="150">
        <v>13.721413721413722</v>
      </c>
      <c r="P7" s="148">
        <v>105</v>
      </c>
      <c r="Q7" s="150">
        <v>16.40625</v>
      </c>
      <c r="R7" s="148">
        <v>100</v>
      </c>
      <c r="S7" s="150">
        <v>15.723270440251572</v>
      </c>
      <c r="T7" s="148">
        <v>101</v>
      </c>
      <c r="U7" s="150">
        <v>13.202614379084968</v>
      </c>
    </row>
    <row r="8" spans="1:22" s="146" customFormat="1" ht="32.1" customHeight="1">
      <c r="A8" s="5" t="s">
        <v>231</v>
      </c>
      <c r="B8" s="148">
        <v>88</v>
      </c>
      <c r="C8" s="150">
        <v>15.465729349736378</v>
      </c>
      <c r="D8" s="148">
        <v>116</v>
      </c>
      <c r="E8" s="150">
        <v>14.303329223181258</v>
      </c>
      <c r="F8" s="148">
        <v>90</v>
      </c>
      <c r="G8" s="150">
        <v>19.313304721030043</v>
      </c>
      <c r="H8" s="148">
        <v>73</v>
      </c>
      <c r="I8" s="150">
        <v>16.937354988399072</v>
      </c>
      <c r="J8" s="148">
        <v>80</v>
      </c>
      <c r="K8" s="150">
        <v>18.823529411764707</v>
      </c>
      <c r="L8" s="148">
        <v>92</v>
      </c>
      <c r="M8" s="150">
        <v>20.861678004535147</v>
      </c>
      <c r="N8" s="148">
        <v>83</v>
      </c>
      <c r="O8" s="150">
        <v>17.255717255717254</v>
      </c>
      <c r="P8" s="148">
        <v>106</v>
      </c>
      <c r="Q8" s="150">
        <v>16.5625</v>
      </c>
      <c r="R8" s="148">
        <v>95</v>
      </c>
      <c r="S8" s="150">
        <v>14.937106918238992</v>
      </c>
      <c r="T8" s="148">
        <v>140</v>
      </c>
      <c r="U8" s="150">
        <v>18.300653594771241</v>
      </c>
    </row>
    <row r="9" spans="1:22" s="146" customFormat="1" ht="32.1" customHeight="1">
      <c r="A9" s="5" t="s">
        <v>232</v>
      </c>
      <c r="B9" s="148">
        <v>40</v>
      </c>
      <c r="C9" s="150">
        <v>7.0298769771529006</v>
      </c>
      <c r="D9" s="148">
        <v>45</v>
      </c>
      <c r="E9" s="150">
        <v>5.5487053020961774</v>
      </c>
      <c r="F9" s="148">
        <v>37</v>
      </c>
      <c r="G9" s="150">
        <v>7.939914163090128</v>
      </c>
      <c r="H9" s="148">
        <v>61</v>
      </c>
      <c r="I9" s="150">
        <v>14.153132250580047</v>
      </c>
      <c r="J9" s="148">
        <v>49</v>
      </c>
      <c r="K9" s="150">
        <v>11.529411764705882</v>
      </c>
      <c r="L9" s="148">
        <v>46</v>
      </c>
      <c r="M9" s="150">
        <v>10.430839002267573</v>
      </c>
      <c r="N9" s="148">
        <v>43</v>
      </c>
      <c r="O9" s="150">
        <v>8.9397089397089395</v>
      </c>
      <c r="P9" s="148">
        <v>59</v>
      </c>
      <c r="Q9" s="150">
        <v>9.21875</v>
      </c>
      <c r="R9" s="148">
        <v>70</v>
      </c>
      <c r="S9" s="150">
        <v>11.0062893081761</v>
      </c>
      <c r="T9" s="148">
        <v>72</v>
      </c>
      <c r="U9" s="150">
        <v>9.4117647058823533</v>
      </c>
    </row>
    <row r="10" spans="1:22" s="146" customFormat="1" ht="32.1" customHeight="1">
      <c r="A10" s="5" t="s">
        <v>233</v>
      </c>
      <c r="B10" s="148">
        <v>11</v>
      </c>
      <c r="C10" s="150">
        <v>1.9332161687170473</v>
      </c>
      <c r="D10" s="148">
        <v>29</v>
      </c>
      <c r="E10" s="150">
        <v>3.5758323057953145</v>
      </c>
      <c r="F10" s="148">
        <v>12</v>
      </c>
      <c r="G10" s="150">
        <v>2.5751072961373391</v>
      </c>
      <c r="H10" s="148">
        <v>13</v>
      </c>
      <c r="I10" s="150">
        <v>3.0162412993039442</v>
      </c>
      <c r="J10" s="148">
        <v>16</v>
      </c>
      <c r="K10" s="150">
        <v>3.7647058823529407</v>
      </c>
      <c r="L10" s="148">
        <v>22</v>
      </c>
      <c r="M10" s="150">
        <v>4.9886621315192743</v>
      </c>
      <c r="N10" s="148">
        <v>9</v>
      </c>
      <c r="O10" s="150">
        <v>1.8711018711018712</v>
      </c>
      <c r="P10" s="148">
        <v>24</v>
      </c>
      <c r="Q10" s="150">
        <v>3.75</v>
      </c>
      <c r="R10" s="148">
        <v>37</v>
      </c>
      <c r="S10" s="150">
        <v>5.817610062893082</v>
      </c>
      <c r="T10" s="148">
        <v>22</v>
      </c>
      <c r="U10" s="150">
        <v>2.8758169934640523</v>
      </c>
    </row>
    <row r="11" spans="1:22" s="146" customFormat="1" ht="32.1" customHeight="1">
      <c r="A11" s="5" t="s">
        <v>234</v>
      </c>
      <c r="B11" s="151">
        <v>2</v>
      </c>
      <c r="C11" s="152">
        <v>0.35149384885764495</v>
      </c>
      <c r="D11" s="151">
        <v>4</v>
      </c>
      <c r="E11" s="152">
        <v>0.49321824907521578</v>
      </c>
      <c r="F11" s="151">
        <v>2</v>
      </c>
      <c r="G11" s="152">
        <v>0.42918454935622319</v>
      </c>
      <c r="H11" s="151">
        <v>1</v>
      </c>
      <c r="I11" s="152">
        <v>0.23201856148491878</v>
      </c>
      <c r="J11" s="151">
        <v>2</v>
      </c>
      <c r="K11" s="152">
        <v>0.47058823529411759</v>
      </c>
      <c r="L11" s="151">
        <v>8</v>
      </c>
      <c r="M11" s="152">
        <v>1.8140589569160999</v>
      </c>
      <c r="N11" s="151">
        <v>17</v>
      </c>
      <c r="O11" s="152">
        <v>3.5343035343035343</v>
      </c>
      <c r="P11" s="151">
        <v>14</v>
      </c>
      <c r="Q11" s="152">
        <v>2.1875</v>
      </c>
      <c r="R11" s="151">
        <v>7</v>
      </c>
      <c r="S11" s="152">
        <v>1.10062893081761</v>
      </c>
      <c r="T11" s="151">
        <v>19</v>
      </c>
      <c r="U11" s="152">
        <v>2.4836601307189543</v>
      </c>
    </row>
    <row r="12" spans="1:22" s="146" customFormat="1" ht="32.1" customHeight="1">
      <c r="A12" s="445" t="s">
        <v>235</v>
      </c>
      <c r="B12" s="617">
        <v>66.680000000000007</v>
      </c>
      <c r="C12" s="617"/>
      <c r="D12" s="617">
        <v>65.63</v>
      </c>
      <c r="E12" s="617"/>
      <c r="F12" s="617">
        <v>70.8</v>
      </c>
      <c r="G12" s="617"/>
      <c r="H12" s="617">
        <v>78.501160092800006</v>
      </c>
      <c r="I12" s="617"/>
      <c r="J12" s="617">
        <v>79.44</v>
      </c>
      <c r="K12" s="617"/>
      <c r="L12" s="617">
        <v>87.501133786799997</v>
      </c>
      <c r="M12" s="617"/>
      <c r="N12" s="617">
        <v>80.846199999999996</v>
      </c>
      <c r="O12" s="617"/>
      <c r="P12" s="617">
        <v>80.11</v>
      </c>
      <c r="Q12" s="617"/>
      <c r="R12" s="617">
        <v>83.02</v>
      </c>
      <c r="S12" s="617"/>
      <c r="T12" s="617">
        <v>78.959999999999994</v>
      </c>
      <c r="U12" s="614"/>
    </row>
    <row r="13" spans="1:22" s="14" customFormat="1" ht="17.25" customHeight="1">
      <c r="A13" s="14" t="s">
        <v>236</v>
      </c>
      <c r="P13" s="446"/>
      <c r="Q13" s="446"/>
    </row>
    <row r="14" spans="1:22">
      <c r="A14" s="994" t="s">
        <v>795</v>
      </c>
      <c r="B14" s="994"/>
      <c r="C14" s="994"/>
      <c r="D14" s="994"/>
      <c r="E14" s="994"/>
      <c r="F14" s="994"/>
      <c r="G14" s="994"/>
      <c r="H14" s="994"/>
      <c r="I14" s="994"/>
      <c r="J14" s="994"/>
      <c r="K14" s="994"/>
      <c r="L14" s="994"/>
      <c r="M14" s="994"/>
      <c r="N14" s="994"/>
      <c r="O14" s="994"/>
      <c r="P14" s="994"/>
      <c r="Q14" s="994"/>
      <c r="R14" s="994"/>
      <c r="S14" s="994"/>
      <c r="T14" s="994"/>
      <c r="U14" s="994"/>
    </row>
  </sheetData>
  <mergeCells count="13">
    <mergeCell ref="A14:U14"/>
    <mergeCell ref="L2:M2"/>
    <mergeCell ref="N2:O2"/>
    <mergeCell ref="J2:K2"/>
    <mergeCell ref="H2:I2"/>
    <mergeCell ref="F2:G2"/>
    <mergeCell ref="B2:C2"/>
    <mergeCell ref="D2:E2"/>
    <mergeCell ref="A1:U1"/>
    <mergeCell ref="A2:A3"/>
    <mergeCell ref="P2:Q2"/>
    <mergeCell ref="R2:S2"/>
    <mergeCell ref="T2:U2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34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V1"/>
    </sheetView>
  </sheetViews>
  <sheetFormatPr defaultColWidth="9.875" defaultRowHeight="16.5"/>
  <cols>
    <col min="1" max="1" width="5.125" style="155" customWidth="1"/>
    <col min="2" max="2" width="33" style="155" bestFit="1" customWidth="1"/>
    <col min="3" max="22" width="8.625" style="155" customWidth="1"/>
    <col min="23" max="23" width="13.125" bestFit="1" customWidth="1"/>
  </cols>
  <sheetData>
    <row r="1" spans="1:23" s="447" customFormat="1" ht="29.1" customHeight="1">
      <c r="A1" s="995" t="s">
        <v>797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5"/>
      <c r="T1" s="995"/>
      <c r="U1" s="995"/>
      <c r="V1" s="995"/>
      <c r="W1" s="595" t="s">
        <v>670</v>
      </c>
    </row>
    <row r="2" spans="1:23" s="448" customFormat="1" ht="27.2" customHeight="1">
      <c r="A2" s="996"/>
      <c r="B2" s="996"/>
      <c r="C2" s="975" t="s">
        <v>793</v>
      </c>
      <c r="D2" s="975"/>
      <c r="E2" s="975" t="s">
        <v>289</v>
      </c>
      <c r="F2" s="975"/>
      <c r="G2" s="975" t="s">
        <v>290</v>
      </c>
      <c r="H2" s="975"/>
      <c r="I2" s="975" t="s">
        <v>291</v>
      </c>
      <c r="J2" s="975"/>
      <c r="K2" s="975" t="s">
        <v>267</v>
      </c>
      <c r="L2" s="975"/>
      <c r="M2" s="975" t="s">
        <v>268</v>
      </c>
      <c r="N2" s="975"/>
      <c r="O2" s="975" t="s">
        <v>226</v>
      </c>
      <c r="P2" s="975"/>
      <c r="Q2" s="975" t="s">
        <v>729</v>
      </c>
      <c r="R2" s="975"/>
      <c r="S2" s="975" t="s">
        <v>730</v>
      </c>
      <c r="T2" s="975"/>
      <c r="U2" s="975" t="s">
        <v>708</v>
      </c>
      <c r="V2" s="975"/>
    </row>
    <row r="3" spans="1:23" s="448" customFormat="1" ht="27.2" customHeight="1">
      <c r="A3" s="997"/>
      <c r="B3" s="997"/>
      <c r="C3" s="147" t="s">
        <v>609</v>
      </c>
      <c r="D3" s="147" t="s">
        <v>52</v>
      </c>
      <c r="E3" s="147" t="s">
        <v>609</v>
      </c>
      <c r="F3" s="147" t="s">
        <v>52</v>
      </c>
      <c r="G3" s="147" t="s">
        <v>609</v>
      </c>
      <c r="H3" s="147" t="s">
        <v>52</v>
      </c>
      <c r="I3" s="147" t="s">
        <v>609</v>
      </c>
      <c r="J3" s="147" t="s">
        <v>52</v>
      </c>
      <c r="K3" s="147" t="s">
        <v>609</v>
      </c>
      <c r="L3" s="147" t="s">
        <v>52</v>
      </c>
      <c r="M3" s="147" t="s">
        <v>609</v>
      </c>
      <c r="N3" s="147" t="s">
        <v>52</v>
      </c>
      <c r="O3" s="147" t="s">
        <v>609</v>
      </c>
      <c r="P3" s="147" t="s">
        <v>52</v>
      </c>
      <c r="Q3" s="147" t="s">
        <v>609</v>
      </c>
      <c r="R3" s="147" t="s">
        <v>52</v>
      </c>
      <c r="S3" s="147" t="s">
        <v>237</v>
      </c>
      <c r="T3" s="147" t="s">
        <v>52</v>
      </c>
      <c r="U3" s="147" t="s">
        <v>237</v>
      </c>
      <c r="V3" s="147" t="s">
        <v>52</v>
      </c>
    </row>
    <row r="4" spans="1:23" s="448" customFormat="1" ht="21.75" customHeight="1">
      <c r="A4" s="1002" t="s">
        <v>238</v>
      </c>
      <c r="B4" s="1003"/>
      <c r="C4" s="622">
        <v>202</v>
      </c>
      <c r="D4" s="626">
        <v>100</v>
      </c>
      <c r="E4" s="622">
        <v>266</v>
      </c>
      <c r="F4" s="626">
        <v>100</v>
      </c>
      <c r="G4" s="622">
        <v>168</v>
      </c>
      <c r="H4" s="626">
        <v>100</v>
      </c>
      <c r="I4" s="148">
        <v>181</v>
      </c>
      <c r="J4" s="626">
        <v>100</v>
      </c>
      <c r="K4" s="148">
        <v>178</v>
      </c>
      <c r="L4" s="626">
        <v>100</v>
      </c>
      <c r="M4" s="148">
        <v>186</v>
      </c>
      <c r="N4" s="626">
        <v>100</v>
      </c>
      <c r="O4" s="148">
        <v>253</v>
      </c>
      <c r="P4" s="626">
        <v>100</v>
      </c>
      <c r="Q4" s="148">
        <v>196</v>
      </c>
      <c r="R4" s="626">
        <v>100</v>
      </c>
      <c r="S4" s="148">
        <v>247</v>
      </c>
      <c r="T4" s="626">
        <v>100</v>
      </c>
      <c r="U4" s="148">
        <v>370</v>
      </c>
      <c r="V4" s="626">
        <v>100</v>
      </c>
    </row>
    <row r="5" spans="1:23" s="448" customFormat="1" ht="18" customHeight="1">
      <c r="A5" s="999" t="s">
        <v>239</v>
      </c>
      <c r="B5" s="618" t="s">
        <v>240</v>
      </c>
      <c r="C5" s="618"/>
      <c r="D5" s="618"/>
      <c r="E5" s="618"/>
      <c r="F5" s="618"/>
      <c r="G5" s="618"/>
      <c r="H5" s="618"/>
      <c r="I5" s="148"/>
      <c r="J5" s="619"/>
      <c r="K5" s="148"/>
      <c r="L5" s="619"/>
      <c r="M5" s="148"/>
      <c r="N5" s="619"/>
      <c r="O5" s="148"/>
      <c r="P5" s="619"/>
      <c r="Q5" s="148"/>
      <c r="R5" s="619"/>
      <c r="S5" s="148"/>
      <c r="T5" s="619"/>
      <c r="U5" s="148"/>
      <c r="V5" s="619"/>
    </row>
    <row r="6" spans="1:23" s="621" customFormat="1" ht="18" customHeight="1">
      <c r="A6" s="999"/>
      <c r="B6" s="149" t="s">
        <v>241</v>
      </c>
      <c r="C6" s="623">
        <v>0</v>
      </c>
      <c r="D6" s="624">
        <v>0</v>
      </c>
      <c r="E6" s="148">
        <v>0</v>
      </c>
      <c r="F6" s="148">
        <v>0</v>
      </c>
      <c r="G6" s="148">
        <v>0</v>
      </c>
      <c r="H6" s="148">
        <v>0</v>
      </c>
      <c r="I6" s="148">
        <v>0</v>
      </c>
      <c r="J6" s="148">
        <v>0</v>
      </c>
      <c r="K6" s="148">
        <v>1</v>
      </c>
      <c r="L6" s="150">
        <v>0.5617977528089888</v>
      </c>
      <c r="M6" s="148">
        <v>0</v>
      </c>
      <c r="N6" s="148">
        <v>0</v>
      </c>
      <c r="O6" s="148">
        <v>0</v>
      </c>
      <c r="P6" s="148">
        <v>0</v>
      </c>
      <c r="Q6" s="148" t="s">
        <v>731</v>
      </c>
      <c r="R6" s="150" t="s">
        <v>731</v>
      </c>
      <c r="S6" s="150" t="s">
        <v>731</v>
      </c>
      <c r="T6" s="150" t="s">
        <v>731</v>
      </c>
      <c r="U6" s="148">
        <v>0</v>
      </c>
      <c r="V6" s="148">
        <v>0</v>
      </c>
    </row>
    <row r="7" spans="1:23" s="621" customFormat="1" ht="18" customHeight="1">
      <c r="A7" s="999"/>
      <c r="B7" s="149" t="s">
        <v>242</v>
      </c>
      <c r="C7" s="148">
        <v>1</v>
      </c>
      <c r="D7" s="150">
        <v>0.49504950495049505</v>
      </c>
      <c r="E7" s="148">
        <v>0</v>
      </c>
      <c r="F7" s="148">
        <v>0</v>
      </c>
      <c r="G7" s="148">
        <v>0</v>
      </c>
      <c r="H7" s="148">
        <v>0</v>
      </c>
      <c r="I7" s="148">
        <v>2</v>
      </c>
      <c r="J7" s="150">
        <v>1.1049723756906076</v>
      </c>
      <c r="K7" s="148">
        <v>0</v>
      </c>
      <c r="L7" s="148">
        <v>0</v>
      </c>
      <c r="M7" s="148">
        <v>0</v>
      </c>
      <c r="N7" s="148">
        <v>0</v>
      </c>
      <c r="O7" s="148">
        <v>7</v>
      </c>
      <c r="P7" s="150">
        <v>2.766798418972332</v>
      </c>
      <c r="Q7" s="148" t="s">
        <v>731</v>
      </c>
      <c r="R7" s="150" t="s">
        <v>731</v>
      </c>
      <c r="S7" s="148">
        <v>1</v>
      </c>
      <c r="T7" s="150">
        <v>0.4</v>
      </c>
      <c r="U7" s="148" t="s">
        <v>731</v>
      </c>
      <c r="V7" s="148" t="s">
        <v>731</v>
      </c>
    </row>
    <row r="8" spans="1:23" s="621" customFormat="1" ht="18" customHeight="1">
      <c r="A8" s="999"/>
      <c r="B8" s="620" t="s">
        <v>243</v>
      </c>
      <c r="C8" s="148"/>
      <c r="D8" s="150"/>
      <c r="E8" s="148"/>
      <c r="F8" s="150"/>
      <c r="G8" s="148"/>
      <c r="H8" s="150"/>
      <c r="I8" s="148"/>
      <c r="J8" s="150"/>
      <c r="K8" s="148"/>
      <c r="L8" s="150"/>
      <c r="M8" s="148"/>
      <c r="N8" s="150"/>
      <c r="O8" s="148"/>
      <c r="P8" s="150"/>
      <c r="Q8" s="148"/>
      <c r="R8" s="150"/>
      <c r="S8" s="148"/>
      <c r="T8" s="150"/>
      <c r="U8" s="148"/>
      <c r="V8" s="150"/>
    </row>
    <row r="9" spans="1:23" s="621" customFormat="1" ht="18" customHeight="1">
      <c r="A9" s="999"/>
      <c r="B9" s="149" t="s">
        <v>244</v>
      </c>
      <c r="C9" s="148">
        <v>106</v>
      </c>
      <c r="D9" s="150">
        <v>52.475247524752476</v>
      </c>
      <c r="E9" s="148">
        <v>109</v>
      </c>
      <c r="F9" s="150">
        <v>40.977443609022558</v>
      </c>
      <c r="G9" s="148">
        <v>84</v>
      </c>
      <c r="H9" s="150">
        <v>50</v>
      </c>
      <c r="I9" s="148">
        <v>70</v>
      </c>
      <c r="J9" s="150">
        <v>38.674033149171272</v>
      </c>
      <c r="K9" s="148">
        <v>81</v>
      </c>
      <c r="L9" s="150">
        <v>45.50561797752809</v>
      </c>
      <c r="M9" s="148">
        <v>83</v>
      </c>
      <c r="N9" s="150">
        <v>44.623655913978496</v>
      </c>
      <c r="O9" s="148">
        <v>129</v>
      </c>
      <c r="P9" s="150">
        <v>50.988142292490117</v>
      </c>
      <c r="Q9" s="148">
        <v>71</v>
      </c>
      <c r="R9" s="150">
        <v>36.22</v>
      </c>
      <c r="S9" s="148">
        <v>78</v>
      </c>
      <c r="T9" s="150">
        <v>31.58</v>
      </c>
      <c r="U9" s="148">
        <v>82</v>
      </c>
      <c r="V9" s="150">
        <v>22.16</v>
      </c>
    </row>
    <row r="10" spans="1:23" s="621" customFormat="1" ht="18" customHeight="1">
      <c r="A10" s="999"/>
      <c r="B10" s="149" t="s">
        <v>796</v>
      </c>
      <c r="C10" s="148">
        <v>9</v>
      </c>
      <c r="D10" s="150">
        <v>4.455445544554455</v>
      </c>
      <c r="E10" s="148">
        <v>4</v>
      </c>
      <c r="F10" s="150">
        <v>1.5037593984962405</v>
      </c>
      <c r="G10" s="148">
        <v>7</v>
      </c>
      <c r="H10" s="150">
        <v>4.1666666666666661</v>
      </c>
      <c r="I10" s="148">
        <v>3</v>
      </c>
      <c r="J10" s="150">
        <v>1.6574585635359116</v>
      </c>
      <c r="K10" s="148">
        <v>5</v>
      </c>
      <c r="L10" s="150">
        <v>2.8089887640449436</v>
      </c>
      <c r="M10" s="148">
        <v>7</v>
      </c>
      <c r="N10" s="150">
        <v>3.763440860215054</v>
      </c>
      <c r="O10" s="148">
        <v>13</v>
      </c>
      <c r="P10" s="150">
        <v>5.1383399209486162</v>
      </c>
      <c r="Q10" s="148">
        <v>13</v>
      </c>
      <c r="R10" s="150">
        <v>6.63</v>
      </c>
      <c r="S10" s="148">
        <v>6</v>
      </c>
      <c r="T10" s="150">
        <v>2.4300000000000002</v>
      </c>
      <c r="U10" s="148">
        <v>10</v>
      </c>
      <c r="V10" s="150">
        <v>2.7</v>
      </c>
    </row>
    <row r="11" spans="1:23" s="621" customFormat="1" ht="18" customHeight="1">
      <c r="A11" s="999"/>
      <c r="B11" s="620" t="s">
        <v>245</v>
      </c>
      <c r="C11" s="148"/>
      <c r="D11" s="150"/>
      <c r="E11" s="148"/>
      <c r="F11" s="150"/>
      <c r="G11" s="148"/>
      <c r="H11" s="150"/>
      <c r="I11" s="148"/>
      <c r="J11" s="150"/>
      <c r="K11" s="148"/>
      <c r="L11" s="150"/>
      <c r="M11" s="148"/>
      <c r="N11" s="150"/>
      <c r="O11" s="148"/>
      <c r="P11" s="150"/>
      <c r="Q11" s="148"/>
      <c r="R11" s="150"/>
      <c r="S11" s="148"/>
      <c r="T11" s="150"/>
      <c r="U11" s="148"/>
      <c r="V11" s="150"/>
    </row>
    <row r="12" spans="1:23" s="621" customFormat="1" ht="18" customHeight="1">
      <c r="A12" s="999"/>
      <c r="B12" s="149" t="s">
        <v>246</v>
      </c>
      <c r="C12" s="148">
        <v>18</v>
      </c>
      <c r="D12" s="150">
        <v>8.9108910891089099</v>
      </c>
      <c r="E12" s="148">
        <v>24</v>
      </c>
      <c r="F12" s="150">
        <v>9.0225563909774422</v>
      </c>
      <c r="G12" s="148">
        <v>18</v>
      </c>
      <c r="H12" s="150">
        <v>10.714285714285714</v>
      </c>
      <c r="I12" s="148">
        <v>9</v>
      </c>
      <c r="J12" s="150">
        <v>4.972375690607735</v>
      </c>
      <c r="K12" s="148">
        <v>4</v>
      </c>
      <c r="L12" s="150">
        <v>2.2471910112359552</v>
      </c>
      <c r="M12" s="148">
        <v>6</v>
      </c>
      <c r="N12" s="150">
        <v>3.225806451612903</v>
      </c>
      <c r="O12" s="148">
        <v>11</v>
      </c>
      <c r="P12" s="150">
        <v>4.3478260869565215</v>
      </c>
      <c r="Q12" s="148">
        <v>10</v>
      </c>
      <c r="R12" s="150">
        <v>5.0999999999999996</v>
      </c>
      <c r="S12" s="148">
        <v>7</v>
      </c>
      <c r="T12" s="150">
        <v>2.83</v>
      </c>
      <c r="U12" s="148">
        <v>23</v>
      </c>
      <c r="V12" s="150">
        <v>6.22</v>
      </c>
    </row>
    <row r="13" spans="1:23" s="621" customFormat="1" ht="18" customHeight="1">
      <c r="A13" s="999"/>
      <c r="B13" s="620" t="s">
        <v>247</v>
      </c>
      <c r="C13" s="148"/>
      <c r="D13" s="150"/>
      <c r="E13" s="148"/>
      <c r="F13" s="150"/>
      <c r="G13" s="148"/>
      <c r="H13" s="150"/>
      <c r="I13" s="148"/>
      <c r="J13" s="150"/>
      <c r="K13" s="148"/>
      <c r="L13" s="150"/>
      <c r="M13" s="148"/>
      <c r="N13" s="150"/>
      <c r="O13" s="148"/>
      <c r="P13" s="150"/>
      <c r="Q13" s="148"/>
      <c r="R13" s="150"/>
      <c r="S13" s="148"/>
      <c r="T13" s="150"/>
      <c r="U13" s="148"/>
      <c r="V13" s="150"/>
    </row>
    <row r="14" spans="1:23" s="448" customFormat="1" ht="18" customHeight="1">
      <c r="A14" s="999"/>
      <c r="B14" s="149" t="s">
        <v>248</v>
      </c>
      <c r="C14" s="148">
        <v>10</v>
      </c>
      <c r="D14" s="150">
        <v>4.9504950495049505</v>
      </c>
      <c r="E14" s="148">
        <v>17</v>
      </c>
      <c r="F14" s="150">
        <v>6.3909774436090219</v>
      </c>
      <c r="G14" s="148">
        <v>6</v>
      </c>
      <c r="H14" s="150">
        <v>3.5714285714285712</v>
      </c>
      <c r="I14" s="148">
        <v>11</v>
      </c>
      <c r="J14" s="150">
        <v>6.0773480662983426</v>
      </c>
      <c r="K14" s="148">
        <v>3</v>
      </c>
      <c r="L14" s="150">
        <v>1.6853932584269662</v>
      </c>
      <c r="M14" s="148">
        <v>3</v>
      </c>
      <c r="N14" s="150">
        <v>1.6129032258064515</v>
      </c>
      <c r="O14" s="148">
        <v>14</v>
      </c>
      <c r="P14" s="150">
        <v>5.5335968379446641</v>
      </c>
      <c r="Q14" s="148">
        <v>5</v>
      </c>
      <c r="R14" s="150">
        <v>2.5499999999999998</v>
      </c>
      <c r="S14" s="148">
        <v>11</v>
      </c>
      <c r="T14" s="150">
        <v>4.45</v>
      </c>
      <c r="U14" s="148">
        <v>22</v>
      </c>
      <c r="V14" s="150">
        <v>5.95</v>
      </c>
    </row>
    <row r="15" spans="1:23" s="448" customFormat="1" ht="18" customHeight="1">
      <c r="A15" s="999"/>
      <c r="B15" s="149" t="s">
        <v>249</v>
      </c>
      <c r="C15" s="148">
        <v>0</v>
      </c>
      <c r="D15" s="148">
        <v>0</v>
      </c>
      <c r="E15" s="148">
        <v>0</v>
      </c>
      <c r="F15" s="148">
        <v>0</v>
      </c>
      <c r="G15" s="148">
        <v>1</v>
      </c>
      <c r="H15" s="150">
        <v>0.59523809523809523</v>
      </c>
      <c r="I15" s="148">
        <v>2</v>
      </c>
      <c r="J15" s="150">
        <v>1.1049723756906076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 t="s">
        <v>731</v>
      </c>
      <c r="R15" s="150" t="s">
        <v>731</v>
      </c>
      <c r="S15" s="148" t="s">
        <v>731</v>
      </c>
      <c r="T15" s="148" t="s">
        <v>731</v>
      </c>
      <c r="U15" s="148">
        <v>1</v>
      </c>
      <c r="V15" s="150">
        <v>0.27</v>
      </c>
    </row>
    <row r="16" spans="1:23" s="621" customFormat="1" ht="18" customHeight="1">
      <c r="A16" s="999"/>
      <c r="B16" s="149" t="s">
        <v>250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 t="s">
        <v>731</v>
      </c>
      <c r="R16" s="150" t="s">
        <v>731</v>
      </c>
      <c r="S16" s="148">
        <v>0</v>
      </c>
      <c r="T16" s="148">
        <v>0</v>
      </c>
      <c r="U16" s="148">
        <v>0</v>
      </c>
      <c r="V16" s="148">
        <v>0</v>
      </c>
    </row>
    <row r="17" spans="1:22" s="621" customFormat="1" ht="18" customHeight="1">
      <c r="A17" s="999"/>
      <c r="B17" s="149" t="s">
        <v>251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 t="s">
        <v>731</v>
      </c>
      <c r="R17" s="150" t="s">
        <v>731</v>
      </c>
      <c r="S17" s="148" t="s">
        <v>731</v>
      </c>
      <c r="T17" s="148" t="s">
        <v>731</v>
      </c>
      <c r="U17" s="148">
        <v>0</v>
      </c>
      <c r="V17" s="148">
        <v>0</v>
      </c>
    </row>
    <row r="18" spans="1:22" s="621" customFormat="1" ht="12" customHeight="1">
      <c r="A18" s="625"/>
      <c r="B18" s="149"/>
      <c r="C18" s="148"/>
      <c r="D18" s="150"/>
      <c r="E18" s="148"/>
      <c r="F18" s="150"/>
      <c r="G18" s="148"/>
      <c r="H18" s="150"/>
      <c r="I18" s="148"/>
      <c r="J18" s="150"/>
      <c r="K18" s="148"/>
      <c r="L18" s="150"/>
      <c r="M18" s="148"/>
      <c r="N18" s="150"/>
      <c r="O18" s="148"/>
      <c r="P18" s="150"/>
      <c r="Q18" s="148"/>
      <c r="R18" s="150"/>
      <c r="S18" s="148"/>
      <c r="T18" s="150"/>
      <c r="U18" s="148"/>
      <c r="V18" s="150"/>
    </row>
    <row r="19" spans="1:22" s="621" customFormat="1" ht="18" customHeight="1">
      <c r="A19" s="999" t="s">
        <v>252</v>
      </c>
      <c r="B19" s="620" t="s">
        <v>253</v>
      </c>
      <c r="C19" s="148"/>
      <c r="D19" s="150"/>
      <c r="E19" s="148"/>
      <c r="F19" s="150"/>
      <c r="G19" s="148"/>
      <c r="H19" s="150"/>
      <c r="I19" s="148"/>
      <c r="J19" s="150"/>
      <c r="K19" s="148"/>
      <c r="L19" s="150"/>
      <c r="M19" s="148"/>
      <c r="N19" s="150"/>
      <c r="O19" s="148"/>
      <c r="P19" s="150"/>
      <c r="Q19" s="148"/>
      <c r="R19" s="150"/>
      <c r="S19" s="148"/>
      <c r="T19" s="150"/>
      <c r="U19" s="148"/>
      <c r="V19" s="150"/>
    </row>
    <row r="20" spans="1:22" s="621" customFormat="1" ht="18" customHeight="1">
      <c r="A20" s="999"/>
      <c r="B20" s="149" t="s">
        <v>254</v>
      </c>
      <c r="C20" s="148">
        <v>19</v>
      </c>
      <c r="D20" s="150">
        <v>9.4059405940594054</v>
      </c>
      <c r="E20" s="148">
        <v>49</v>
      </c>
      <c r="F20" s="150">
        <v>18.421052631578945</v>
      </c>
      <c r="G20" s="148">
        <v>27</v>
      </c>
      <c r="H20" s="150">
        <v>16.071428571428573</v>
      </c>
      <c r="I20" s="148">
        <v>27</v>
      </c>
      <c r="J20" s="150">
        <v>14.917127071823206</v>
      </c>
      <c r="K20" s="148">
        <v>23</v>
      </c>
      <c r="L20" s="150">
        <v>12.921348314606742</v>
      </c>
      <c r="M20" s="148">
        <v>7</v>
      </c>
      <c r="N20" s="150">
        <v>3.763440860215054</v>
      </c>
      <c r="O20" s="148">
        <v>12</v>
      </c>
      <c r="P20" s="150">
        <v>4.7430830039525693</v>
      </c>
      <c r="Q20" s="148">
        <v>23</v>
      </c>
      <c r="R20" s="150">
        <v>11.73</v>
      </c>
      <c r="S20" s="148">
        <v>25</v>
      </c>
      <c r="T20" s="150">
        <v>10.119999999999999</v>
      </c>
      <c r="U20" s="148">
        <v>38</v>
      </c>
      <c r="V20" s="150">
        <v>10.27027027027027</v>
      </c>
    </row>
    <row r="21" spans="1:22" s="621" customFormat="1" ht="18" customHeight="1">
      <c r="A21" s="999"/>
      <c r="B21" s="149" t="s">
        <v>255</v>
      </c>
      <c r="C21" s="148">
        <v>30</v>
      </c>
      <c r="D21" s="150">
        <v>14.85148514851485</v>
      </c>
      <c r="E21" s="148">
        <v>55</v>
      </c>
      <c r="F21" s="150">
        <v>20.676691729323306</v>
      </c>
      <c r="G21" s="148">
        <v>17</v>
      </c>
      <c r="H21" s="150">
        <v>10.119047619047619</v>
      </c>
      <c r="I21" s="148">
        <v>44</v>
      </c>
      <c r="J21" s="150">
        <v>24.30939226519337</v>
      </c>
      <c r="K21" s="148">
        <v>37</v>
      </c>
      <c r="L21" s="150">
        <v>20.786516853932586</v>
      </c>
      <c r="M21" s="148">
        <v>48</v>
      </c>
      <c r="N21" s="150">
        <v>25.806451612903224</v>
      </c>
      <c r="O21" s="148">
        <v>50</v>
      </c>
      <c r="P21" s="150">
        <v>19.762845849802371</v>
      </c>
      <c r="Q21" s="148">
        <v>63</v>
      </c>
      <c r="R21" s="150">
        <v>32.14</v>
      </c>
      <c r="S21" s="148">
        <v>62</v>
      </c>
      <c r="T21" s="150">
        <v>25.1</v>
      </c>
      <c r="U21" s="148">
        <v>114</v>
      </c>
      <c r="V21" s="150">
        <v>30.81</v>
      </c>
    </row>
    <row r="22" spans="1:22" s="448" customFormat="1" ht="18" customHeight="1">
      <c r="A22" s="999"/>
      <c r="B22" s="149" t="s">
        <v>256</v>
      </c>
      <c r="C22" s="148">
        <v>0</v>
      </c>
      <c r="D22" s="148">
        <v>0</v>
      </c>
      <c r="E22" s="148">
        <v>1</v>
      </c>
      <c r="F22" s="150">
        <v>0.37593984962406013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1</v>
      </c>
      <c r="N22" s="150">
        <v>0.53763440860215062</v>
      </c>
      <c r="O22" s="148">
        <v>0</v>
      </c>
      <c r="P22" s="148">
        <v>0</v>
      </c>
      <c r="Q22" s="148" t="s">
        <v>731</v>
      </c>
      <c r="R22" s="150" t="s">
        <v>731</v>
      </c>
      <c r="S22" s="150" t="s">
        <v>731</v>
      </c>
      <c r="T22" s="150" t="s">
        <v>731</v>
      </c>
      <c r="U22" s="150" t="s">
        <v>731</v>
      </c>
      <c r="V22" s="150" t="s">
        <v>731</v>
      </c>
    </row>
    <row r="23" spans="1:22" s="621" customFormat="1" ht="18" customHeight="1">
      <c r="A23" s="999"/>
      <c r="B23" s="149" t="s">
        <v>257</v>
      </c>
      <c r="C23" s="148">
        <v>0</v>
      </c>
      <c r="D23" s="148">
        <v>0</v>
      </c>
      <c r="E23" s="148">
        <v>0</v>
      </c>
      <c r="F23" s="148">
        <v>0</v>
      </c>
      <c r="G23" s="148">
        <v>1</v>
      </c>
      <c r="H23" s="150">
        <v>0.59523809523809523</v>
      </c>
      <c r="I23" s="148">
        <v>1</v>
      </c>
      <c r="J23" s="150">
        <v>0.55248618784530379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 t="s">
        <v>731</v>
      </c>
      <c r="R23" s="150" t="s">
        <v>731</v>
      </c>
      <c r="S23" s="150" t="s">
        <v>731</v>
      </c>
      <c r="T23" s="150" t="s">
        <v>731</v>
      </c>
      <c r="U23" s="150" t="s">
        <v>731</v>
      </c>
      <c r="V23" s="150" t="s">
        <v>731</v>
      </c>
    </row>
    <row r="24" spans="1:22" s="621" customFormat="1" ht="18" customHeight="1">
      <c r="A24" s="999"/>
      <c r="B24" s="149" t="s">
        <v>258</v>
      </c>
      <c r="C24" s="148">
        <v>0</v>
      </c>
      <c r="D24" s="148">
        <v>0</v>
      </c>
      <c r="E24" s="148">
        <v>1</v>
      </c>
      <c r="F24" s="150">
        <v>0.37593984962406013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 t="s">
        <v>731</v>
      </c>
      <c r="R24" s="150" t="s">
        <v>731</v>
      </c>
      <c r="S24" s="148">
        <v>8</v>
      </c>
      <c r="T24" s="150">
        <v>3.24</v>
      </c>
      <c r="U24" s="148">
        <v>3</v>
      </c>
      <c r="V24" s="150">
        <v>0.81</v>
      </c>
    </row>
    <row r="25" spans="1:22" s="621" customFormat="1" ht="18" customHeight="1">
      <c r="A25" s="999"/>
      <c r="B25" s="620" t="s">
        <v>259</v>
      </c>
      <c r="C25" s="148"/>
      <c r="D25" s="150"/>
      <c r="E25" s="148"/>
      <c r="F25" s="150"/>
      <c r="G25" s="148"/>
      <c r="H25" s="150"/>
      <c r="I25" s="148"/>
      <c r="J25" s="150"/>
      <c r="K25" s="148"/>
      <c r="L25" s="150"/>
      <c r="M25" s="148"/>
      <c r="N25" s="150"/>
      <c r="O25" s="148"/>
      <c r="P25" s="150"/>
      <c r="Q25" s="148"/>
      <c r="R25" s="150"/>
      <c r="S25" s="148"/>
      <c r="T25" s="150"/>
      <c r="U25" s="148"/>
      <c r="V25" s="150"/>
    </row>
    <row r="26" spans="1:22" s="621" customFormat="1" ht="18" customHeight="1">
      <c r="A26" s="999"/>
      <c r="B26" s="149" t="s">
        <v>260</v>
      </c>
      <c r="C26" s="148">
        <v>5</v>
      </c>
      <c r="D26" s="150">
        <v>2.4752475247524752</v>
      </c>
      <c r="E26" s="148">
        <v>4</v>
      </c>
      <c r="F26" s="150">
        <v>1.5037593984962405</v>
      </c>
      <c r="G26" s="148">
        <v>4</v>
      </c>
      <c r="H26" s="150">
        <v>2.3809523809523809</v>
      </c>
      <c r="I26" s="148">
        <v>11</v>
      </c>
      <c r="J26" s="150">
        <v>6.0773480662983426</v>
      </c>
      <c r="K26" s="148">
        <v>13</v>
      </c>
      <c r="L26" s="150">
        <v>7.3033707865168536</v>
      </c>
      <c r="M26" s="148">
        <v>19</v>
      </c>
      <c r="N26" s="150">
        <v>10.21505376344086</v>
      </c>
      <c r="O26" s="148">
        <v>17</v>
      </c>
      <c r="P26" s="150">
        <v>6.7193675889328066</v>
      </c>
      <c r="Q26" s="148">
        <v>10</v>
      </c>
      <c r="R26" s="150">
        <v>5.0999999999999996</v>
      </c>
      <c r="S26" s="148">
        <v>33</v>
      </c>
      <c r="T26" s="150">
        <v>13.36</v>
      </c>
      <c r="U26" s="148">
        <v>45</v>
      </c>
      <c r="V26" s="150">
        <v>12.16</v>
      </c>
    </row>
    <row r="27" spans="1:22" s="621" customFormat="1" ht="18" customHeight="1">
      <c r="A27" s="999"/>
      <c r="B27" s="149" t="s">
        <v>261</v>
      </c>
      <c r="C27" s="148">
        <v>1</v>
      </c>
      <c r="D27" s="150">
        <v>0.49504950495049505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1</v>
      </c>
      <c r="L27" s="150">
        <v>0.5617977528089888</v>
      </c>
      <c r="M27" s="148">
        <v>0</v>
      </c>
      <c r="N27" s="148">
        <v>0</v>
      </c>
      <c r="O27" s="148">
        <v>0</v>
      </c>
      <c r="P27" s="148">
        <v>0</v>
      </c>
      <c r="Q27" s="148">
        <v>1</v>
      </c>
      <c r="R27" s="150">
        <v>0.51</v>
      </c>
      <c r="S27" s="148" t="s">
        <v>731</v>
      </c>
      <c r="T27" s="150" t="str">
        <f>IFERROR(S27/S$4*100,"-")</f>
        <v>-</v>
      </c>
      <c r="U27" s="148">
        <v>2</v>
      </c>
      <c r="V27" s="150">
        <f>IFERROR(U27/U$4*100,"-")</f>
        <v>0.54054054054054057</v>
      </c>
    </row>
    <row r="28" spans="1:22" s="621" customFormat="1" ht="18" customHeight="1">
      <c r="A28" s="999"/>
      <c r="B28" s="620" t="s">
        <v>262</v>
      </c>
      <c r="C28" s="148"/>
      <c r="D28" s="150"/>
      <c r="E28" s="148"/>
      <c r="F28" s="150"/>
      <c r="G28" s="148"/>
      <c r="H28" s="150"/>
      <c r="I28" s="148"/>
      <c r="J28" s="150"/>
      <c r="K28" s="148"/>
      <c r="L28" s="150"/>
      <c r="M28" s="148"/>
      <c r="N28" s="150"/>
      <c r="O28" s="148"/>
      <c r="P28" s="150"/>
      <c r="Q28" s="148"/>
      <c r="R28" s="150"/>
      <c r="S28" s="148"/>
      <c r="T28" s="150"/>
      <c r="U28" s="148"/>
      <c r="V28" s="150"/>
    </row>
    <row r="29" spans="1:22" s="448" customFormat="1" ht="18" customHeight="1">
      <c r="A29" s="999"/>
      <c r="B29" s="149" t="s">
        <v>263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 t="s">
        <v>731</v>
      </c>
      <c r="R29" s="150" t="s">
        <v>731</v>
      </c>
      <c r="S29" s="148" t="s">
        <v>197</v>
      </c>
      <c r="T29" s="150" t="str">
        <f>IFERROR(S29/S$4*100,"-")</f>
        <v>-</v>
      </c>
      <c r="U29" s="148" t="s">
        <v>197</v>
      </c>
      <c r="V29" s="150" t="str">
        <f>IFERROR(U29/U$4*100,"-")</f>
        <v>-</v>
      </c>
    </row>
    <row r="30" spans="1:22" s="448" customFormat="1" ht="18" customHeight="1">
      <c r="A30" s="999"/>
      <c r="B30" s="149" t="s">
        <v>264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 t="s">
        <v>731</v>
      </c>
      <c r="R30" s="150" t="s">
        <v>731</v>
      </c>
      <c r="S30" s="148" t="s">
        <v>197</v>
      </c>
      <c r="T30" s="150" t="str">
        <f>IFERROR(S30/S$4*100,"-")</f>
        <v>-</v>
      </c>
      <c r="U30" s="148" t="s">
        <v>197</v>
      </c>
      <c r="V30" s="150" t="str">
        <f>IFERROR(U30/U$4*100,"-")</f>
        <v>-</v>
      </c>
    </row>
    <row r="31" spans="1:22" s="155" customFormat="1" ht="18" customHeight="1">
      <c r="A31" s="999"/>
      <c r="B31" s="149" t="s">
        <v>265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 t="s">
        <v>731</v>
      </c>
      <c r="R31" s="150" t="s">
        <v>731</v>
      </c>
      <c r="S31" s="148" t="s">
        <v>197</v>
      </c>
      <c r="T31" s="150" t="str">
        <f>IFERROR(S31/S$4*100,"-")</f>
        <v>-</v>
      </c>
      <c r="U31" s="148" t="s">
        <v>197</v>
      </c>
      <c r="V31" s="150" t="str">
        <f>IFERROR(U31/U$4*100,"-")</f>
        <v>-</v>
      </c>
    </row>
    <row r="32" spans="1:22" s="155" customFormat="1" ht="18" customHeight="1">
      <c r="A32" s="1000" t="s">
        <v>266</v>
      </c>
      <c r="B32" s="1001"/>
      <c r="C32" s="151">
        <v>3</v>
      </c>
      <c r="D32" s="152">
        <v>1.4851485148514851</v>
      </c>
      <c r="E32" s="151">
        <v>2</v>
      </c>
      <c r="F32" s="152">
        <v>0.75187969924812026</v>
      </c>
      <c r="G32" s="151">
        <v>3</v>
      </c>
      <c r="H32" s="152">
        <v>1.7857142857142856</v>
      </c>
      <c r="I32" s="151">
        <v>1</v>
      </c>
      <c r="J32" s="152">
        <v>0.55248618784530379</v>
      </c>
      <c r="K32" s="151">
        <v>10</v>
      </c>
      <c r="L32" s="152">
        <v>5.6179775280898872</v>
      </c>
      <c r="M32" s="151">
        <v>12</v>
      </c>
      <c r="N32" s="152">
        <v>6.4516129032258061</v>
      </c>
      <c r="O32" s="151">
        <v>0</v>
      </c>
      <c r="P32" s="151">
        <v>0</v>
      </c>
      <c r="Q32" s="151" t="s">
        <v>731</v>
      </c>
      <c r="R32" s="152" t="s">
        <v>731</v>
      </c>
      <c r="S32" s="151">
        <v>16</v>
      </c>
      <c r="T32" s="152">
        <v>6.48</v>
      </c>
      <c r="U32" s="151">
        <v>30</v>
      </c>
      <c r="V32" s="152">
        <f>IFERROR(U32/U$4*100,"-")</f>
        <v>8.1081081081081088</v>
      </c>
    </row>
    <row r="33" spans="1:27" s="155" customFormat="1" ht="15" customHeight="1">
      <c r="A33" s="153" t="s">
        <v>11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V33" s="156"/>
    </row>
    <row r="34" spans="1:27" s="154" customFormat="1" ht="45.75" customHeight="1">
      <c r="A34" s="998" t="s">
        <v>798</v>
      </c>
      <c r="B34" s="998"/>
      <c r="C34" s="998"/>
      <c r="D34" s="998"/>
      <c r="E34" s="998"/>
      <c r="F34" s="998"/>
      <c r="G34" s="998"/>
      <c r="H34" s="998"/>
      <c r="I34" s="998"/>
      <c r="J34" s="998"/>
      <c r="K34" s="998"/>
      <c r="L34" s="998"/>
      <c r="M34" s="998"/>
      <c r="N34" s="998"/>
      <c r="O34" s="998"/>
      <c r="P34" s="998"/>
      <c r="Q34" s="998"/>
      <c r="R34" s="998"/>
      <c r="S34" s="998"/>
      <c r="T34" s="998"/>
      <c r="U34" s="998"/>
      <c r="V34" s="998"/>
      <c r="W34" s="155"/>
      <c r="X34" s="155"/>
      <c r="Y34" s="155"/>
      <c r="Z34" s="155"/>
      <c r="AA34" s="155"/>
    </row>
  </sheetData>
  <mergeCells count="17">
    <mergeCell ref="A34:V34"/>
    <mergeCell ref="C2:D2"/>
    <mergeCell ref="M2:N2"/>
    <mergeCell ref="O2:P2"/>
    <mergeCell ref="K2:L2"/>
    <mergeCell ref="I2:J2"/>
    <mergeCell ref="E2:F2"/>
    <mergeCell ref="G2:H2"/>
    <mergeCell ref="A5:A17"/>
    <mergeCell ref="A19:A31"/>
    <mergeCell ref="A32:B32"/>
    <mergeCell ref="A4:B4"/>
    <mergeCell ref="A1:V1"/>
    <mergeCell ref="A2:B3"/>
    <mergeCell ref="Q2:R2"/>
    <mergeCell ref="S2:T2"/>
    <mergeCell ref="U2:V2"/>
  </mergeCells>
  <phoneticPr fontId="6" type="noConversion"/>
  <hyperlinks>
    <hyperlink ref="W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"/>
  <sheetViews>
    <sheetView showGridLines="0" workbookViewId="0">
      <selection sqref="A1:M1"/>
    </sheetView>
  </sheetViews>
  <sheetFormatPr defaultColWidth="9" defaultRowHeight="15.75"/>
  <cols>
    <col min="1" max="1" width="13.25" style="241" customWidth="1"/>
    <col min="2" max="2" width="13.875" style="241" bestFit="1" customWidth="1"/>
    <col min="3" max="9" width="11.625" style="241" customWidth="1"/>
    <col min="10" max="13" width="11.625" style="2" customWidth="1"/>
    <col min="14" max="14" width="11.5" style="241" customWidth="1"/>
    <col min="15" max="16384" width="9" style="241"/>
  </cols>
  <sheetData>
    <row r="1" spans="1:16" s="629" customFormat="1" ht="30" customHeight="1">
      <c r="A1" s="1004" t="s">
        <v>1043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603" t="s">
        <v>762</v>
      </c>
    </row>
    <row r="2" spans="1:16" ht="18" customHeight="1">
      <c r="A2" s="1005"/>
      <c r="B2" s="1010" t="s">
        <v>811</v>
      </c>
      <c r="C2" s="1011"/>
      <c r="D2" s="1011"/>
      <c r="E2" s="1011"/>
      <c r="F2" s="1011"/>
      <c r="G2" s="1011"/>
      <c r="H2" s="1012"/>
      <c r="I2" s="1021" t="s">
        <v>808</v>
      </c>
      <c r="J2" s="1022"/>
      <c r="K2" s="1022"/>
      <c r="L2" s="1022"/>
      <c r="M2" s="1022"/>
    </row>
    <row r="3" spans="1:16" ht="18" customHeight="1">
      <c r="A3" s="1006"/>
      <c r="B3" s="1019" t="s">
        <v>809</v>
      </c>
      <c r="C3" s="1019"/>
      <c r="D3" s="1019"/>
      <c r="E3" s="1019"/>
      <c r="F3" s="1019"/>
      <c r="G3" s="1019"/>
      <c r="H3" s="1020"/>
      <c r="I3" s="1023"/>
      <c r="J3" s="1024"/>
      <c r="K3" s="1024"/>
      <c r="L3" s="1024"/>
      <c r="M3" s="1024"/>
    </row>
    <row r="4" spans="1:16" ht="18" customHeight="1">
      <c r="A4" s="1006"/>
      <c r="B4" s="649"/>
      <c r="C4" s="1008" t="s">
        <v>810</v>
      </c>
      <c r="D4" s="1008"/>
      <c r="E4" s="1008"/>
      <c r="F4" s="1008"/>
      <c r="G4" s="1008"/>
      <c r="H4" s="1009"/>
      <c r="I4" s="1015" t="s">
        <v>801</v>
      </c>
      <c r="J4" s="1013" t="s">
        <v>805</v>
      </c>
      <c r="K4" s="1013" t="s">
        <v>806</v>
      </c>
      <c r="L4" s="1013" t="s">
        <v>804</v>
      </c>
      <c r="M4" s="1013" t="s">
        <v>807</v>
      </c>
    </row>
    <row r="5" spans="1:16" ht="18" customHeight="1">
      <c r="A5" s="1006"/>
      <c r="B5" s="632" t="s">
        <v>801</v>
      </c>
      <c r="C5" s="632" t="s">
        <v>801</v>
      </c>
      <c r="D5" s="1007" t="s">
        <v>802</v>
      </c>
      <c r="E5" s="1007"/>
      <c r="F5" s="632" t="s">
        <v>754</v>
      </c>
      <c r="G5" s="632" t="s">
        <v>803</v>
      </c>
      <c r="H5" s="633" t="s">
        <v>804</v>
      </c>
      <c r="I5" s="1016"/>
      <c r="J5" s="1014"/>
      <c r="K5" s="1014"/>
      <c r="L5" s="1014"/>
      <c r="M5" s="1014"/>
    </row>
    <row r="6" spans="1:16" ht="18" customHeight="1">
      <c r="A6" s="1006"/>
      <c r="B6" s="644" t="s">
        <v>497</v>
      </c>
      <c r="C6" s="644" t="s">
        <v>497</v>
      </c>
      <c r="D6" s="644" t="s">
        <v>91</v>
      </c>
      <c r="E6" s="644" t="s">
        <v>498</v>
      </c>
      <c r="F6" s="644" t="s">
        <v>497</v>
      </c>
      <c r="G6" s="644" t="s">
        <v>91</v>
      </c>
      <c r="H6" s="644" t="s">
        <v>91</v>
      </c>
      <c r="I6" s="645" t="s">
        <v>497</v>
      </c>
      <c r="J6" s="644" t="s">
        <v>91</v>
      </c>
      <c r="K6" s="644" t="s">
        <v>91</v>
      </c>
      <c r="L6" s="644" t="s">
        <v>91</v>
      </c>
      <c r="M6" s="646" t="s">
        <v>52</v>
      </c>
    </row>
    <row r="7" spans="1:16" ht="21" customHeight="1">
      <c r="A7" s="628" t="s">
        <v>715</v>
      </c>
      <c r="B7" s="641">
        <v>17073</v>
      </c>
      <c r="C7" s="631">
        <v>8845</v>
      </c>
      <c r="D7" s="631">
        <v>3147</v>
      </c>
      <c r="E7" s="636">
        <v>35.579423403052573</v>
      </c>
      <c r="F7" s="634">
        <v>56</v>
      </c>
      <c r="G7" s="631">
        <v>2771</v>
      </c>
      <c r="H7" s="631">
        <v>2871</v>
      </c>
      <c r="I7" s="635">
        <v>2686</v>
      </c>
      <c r="J7" s="631">
        <v>2561</v>
      </c>
      <c r="K7" s="631">
        <v>87</v>
      </c>
      <c r="L7" s="631">
        <v>38</v>
      </c>
      <c r="M7" s="637">
        <v>96.71450151057401</v>
      </c>
      <c r="N7" s="704"/>
      <c r="O7" s="631"/>
      <c r="P7" s="631"/>
    </row>
    <row r="8" spans="1:16" ht="21" customHeight="1">
      <c r="A8" s="628" t="s">
        <v>289</v>
      </c>
      <c r="B8" s="641">
        <v>20988</v>
      </c>
      <c r="C8" s="631">
        <v>11160</v>
      </c>
      <c r="D8" s="631">
        <v>3974</v>
      </c>
      <c r="E8" s="636">
        <v>35.609318996415773</v>
      </c>
      <c r="F8" s="631">
        <v>54</v>
      </c>
      <c r="G8" s="631">
        <v>3579</v>
      </c>
      <c r="H8" s="631">
        <v>3553</v>
      </c>
      <c r="I8" s="635">
        <v>2633</v>
      </c>
      <c r="J8" s="631">
        <v>2470</v>
      </c>
      <c r="K8" s="631">
        <v>120</v>
      </c>
      <c r="L8" s="631">
        <v>43</v>
      </c>
      <c r="M8" s="637">
        <v>95.366795366795358</v>
      </c>
      <c r="N8" s="704"/>
      <c r="O8" s="631"/>
      <c r="P8" s="631"/>
    </row>
    <row r="9" spans="1:16" ht="21" customHeight="1">
      <c r="A9" s="628" t="s">
        <v>290</v>
      </c>
      <c r="B9" s="641">
        <v>33472</v>
      </c>
      <c r="C9" s="631">
        <v>19872</v>
      </c>
      <c r="D9" s="631">
        <v>7421</v>
      </c>
      <c r="E9" s="636">
        <v>37.344001610305959</v>
      </c>
      <c r="F9" s="631">
        <v>74</v>
      </c>
      <c r="G9" s="631">
        <v>5041</v>
      </c>
      <c r="H9" s="631">
        <v>7336</v>
      </c>
      <c r="I9" s="635">
        <v>3339</v>
      </c>
      <c r="J9" s="631">
        <v>3125</v>
      </c>
      <c r="K9" s="631">
        <v>154</v>
      </c>
      <c r="L9" s="631">
        <v>60</v>
      </c>
      <c r="M9" s="637">
        <v>95.303446172613604</v>
      </c>
      <c r="N9" s="704"/>
      <c r="O9" s="631"/>
      <c r="P9" s="631"/>
    </row>
    <row r="10" spans="1:16" ht="21" customHeight="1">
      <c r="A10" s="628" t="s">
        <v>291</v>
      </c>
      <c r="B10" s="641">
        <v>46767</v>
      </c>
      <c r="C10" s="631">
        <v>28945</v>
      </c>
      <c r="D10" s="631">
        <v>9642</v>
      </c>
      <c r="E10" s="636">
        <v>33.311452755225432</v>
      </c>
      <c r="F10" s="631">
        <v>125</v>
      </c>
      <c r="G10" s="631">
        <v>7979</v>
      </c>
      <c r="H10" s="631">
        <v>11199</v>
      </c>
      <c r="I10" s="635">
        <v>6324</v>
      </c>
      <c r="J10" s="631">
        <v>5939</v>
      </c>
      <c r="K10" s="631">
        <v>283</v>
      </c>
      <c r="L10" s="631">
        <v>102</v>
      </c>
      <c r="M10" s="637">
        <v>95.451623272259724</v>
      </c>
      <c r="N10" s="704"/>
      <c r="O10" s="631"/>
      <c r="P10" s="631"/>
    </row>
    <row r="11" spans="1:16" ht="21" customHeight="1">
      <c r="A11" s="628" t="s">
        <v>267</v>
      </c>
      <c r="B11" s="641">
        <v>57880</v>
      </c>
      <c r="C11" s="631">
        <v>34309</v>
      </c>
      <c r="D11" s="631">
        <v>9676</v>
      </c>
      <c r="E11" s="636">
        <v>28.202512460287387</v>
      </c>
      <c r="F11" s="631">
        <v>122</v>
      </c>
      <c r="G11" s="631">
        <v>10033</v>
      </c>
      <c r="H11" s="631">
        <v>14478</v>
      </c>
      <c r="I11" s="635">
        <v>7358</v>
      </c>
      <c r="J11" s="631">
        <v>6887</v>
      </c>
      <c r="K11" s="631">
        <v>340</v>
      </c>
      <c r="L11" s="631">
        <v>131</v>
      </c>
      <c r="M11" s="637">
        <v>95.295419952954191</v>
      </c>
      <c r="N11" s="704"/>
      <c r="O11" s="631"/>
      <c r="P11" s="631"/>
    </row>
    <row r="12" spans="1:16" ht="21" customHeight="1">
      <c r="A12" s="628" t="s">
        <v>268</v>
      </c>
      <c r="B12" s="641">
        <v>60586</v>
      </c>
      <c r="C12" s="631">
        <v>30958</v>
      </c>
      <c r="D12" s="631">
        <v>7371</v>
      </c>
      <c r="E12" s="636">
        <v>23.809677627753732</v>
      </c>
      <c r="F12" s="631">
        <v>171</v>
      </c>
      <c r="G12" s="631">
        <v>11352</v>
      </c>
      <c r="H12" s="631">
        <v>12064</v>
      </c>
      <c r="I12" s="635">
        <v>6347</v>
      </c>
      <c r="J12" s="631">
        <v>5888</v>
      </c>
      <c r="K12" s="631">
        <v>349</v>
      </c>
      <c r="L12" s="631">
        <v>110</v>
      </c>
      <c r="M12" s="637">
        <v>94.404361071027736</v>
      </c>
      <c r="N12" s="704"/>
      <c r="O12" s="631"/>
      <c r="P12" s="631"/>
    </row>
    <row r="13" spans="1:16" ht="21" customHeight="1">
      <c r="A13" s="628" t="s">
        <v>226</v>
      </c>
      <c r="B13" s="641">
        <v>84263</v>
      </c>
      <c r="C13" s="631">
        <v>49065</v>
      </c>
      <c r="D13" s="631">
        <v>8566</v>
      </c>
      <c r="E13" s="636">
        <v>17.458473453581984</v>
      </c>
      <c r="F13" s="631">
        <v>174</v>
      </c>
      <c r="G13" s="631">
        <v>19734</v>
      </c>
      <c r="H13" s="631">
        <v>20591</v>
      </c>
      <c r="I13" s="635">
        <v>5968</v>
      </c>
      <c r="J13" s="631">
        <v>5571</v>
      </c>
      <c r="K13" s="631">
        <v>294</v>
      </c>
      <c r="L13" s="631">
        <v>103</v>
      </c>
      <c r="M13" s="637">
        <v>94.987212276214834</v>
      </c>
      <c r="N13" s="704"/>
      <c r="O13" s="631"/>
      <c r="P13" s="631"/>
    </row>
    <row r="14" spans="1:16" ht="21" customHeight="1">
      <c r="A14" s="628" t="s">
        <v>227</v>
      </c>
      <c r="B14" s="641">
        <v>115558</v>
      </c>
      <c r="C14" s="631">
        <v>75170</v>
      </c>
      <c r="D14" s="631">
        <v>17792</v>
      </c>
      <c r="E14" s="636">
        <v>23.669016895037913</v>
      </c>
      <c r="F14" s="631">
        <v>160</v>
      </c>
      <c r="G14" s="631">
        <v>34681</v>
      </c>
      <c r="H14" s="631">
        <v>22537</v>
      </c>
      <c r="I14" s="635">
        <v>4778</v>
      </c>
      <c r="J14" s="631">
        <v>4382</v>
      </c>
      <c r="K14" s="631">
        <v>239</v>
      </c>
      <c r="L14" s="631">
        <v>157</v>
      </c>
      <c r="M14" s="637">
        <v>94.827959316165334</v>
      </c>
      <c r="N14" s="704"/>
      <c r="O14" s="631"/>
      <c r="P14" s="631"/>
    </row>
    <row r="15" spans="1:16" ht="21" customHeight="1">
      <c r="A15" s="628" t="s">
        <v>707</v>
      </c>
      <c r="B15" s="641">
        <v>187183</v>
      </c>
      <c r="C15" s="631">
        <v>134780</v>
      </c>
      <c r="D15" s="631">
        <v>32743</v>
      </c>
      <c r="E15" s="636">
        <v>24.293663748330612</v>
      </c>
      <c r="F15" s="631">
        <v>146</v>
      </c>
      <c r="G15" s="631">
        <v>53418</v>
      </c>
      <c r="H15" s="631">
        <v>48473</v>
      </c>
      <c r="I15" s="635">
        <v>9743</v>
      </c>
      <c r="J15" s="631">
        <v>9049</v>
      </c>
      <c r="K15" s="631">
        <v>329</v>
      </c>
      <c r="L15" s="631">
        <v>365</v>
      </c>
      <c r="M15" s="637">
        <v>96.491789294092555</v>
      </c>
      <c r="N15" s="704"/>
      <c r="O15" s="631"/>
      <c r="P15" s="631"/>
    </row>
    <row r="16" spans="1:16" ht="21" customHeight="1">
      <c r="A16" s="600" t="s">
        <v>799</v>
      </c>
      <c r="B16" s="642"/>
      <c r="C16" s="636">
        <v>100</v>
      </c>
      <c r="D16" s="636">
        <v>24.293663748330612</v>
      </c>
      <c r="E16" s="636"/>
      <c r="F16" s="636">
        <v>0.10832467725181778</v>
      </c>
      <c r="G16" s="636">
        <v>39.633476776969879</v>
      </c>
      <c r="H16" s="636">
        <v>35.964534797447698</v>
      </c>
      <c r="I16" s="638">
        <v>100</v>
      </c>
      <c r="J16" s="636">
        <v>92.876937288309563</v>
      </c>
      <c r="K16" s="636">
        <v>3.3767833316227036</v>
      </c>
      <c r="L16" s="636">
        <v>3.7462793800677407</v>
      </c>
      <c r="M16" s="637"/>
      <c r="N16" s="704"/>
      <c r="O16" s="631"/>
      <c r="P16" s="631"/>
    </row>
    <row r="17" spans="1:16" ht="21" customHeight="1">
      <c r="A17" s="628" t="s">
        <v>800</v>
      </c>
      <c r="B17" s="643">
        <v>265377</v>
      </c>
      <c r="C17" s="631">
        <v>202070</v>
      </c>
      <c r="D17" s="631">
        <v>40956</v>
      </c>
      <c r="E17" s="636">
        <v>20.268223882812887</v>
      </c>
      <c r="F17" s="631">
        <v>151</v>
      </c>
      <c r="G17" s="631">
        <v>90395</v>
      </c>
      <c r="H17" s="631">
        <v>70568</v>
      </c>
      <c r="I17" s="635">
        <v>14199</v>
      </c>
      <c r="J17" s="631">
        <v>13242</v>
      </c>
      <c r="K17" s="631">
        <v>470</v>
      </c>
      <c r="L17" s="631">
        <v>487</v>
      </c>
      <c r="M17" s="637">
        <v>96.572345390898491</v>
      </c>
      <c r="N17" s="704"/>
      <c r="O17" s="631"/>
      <c r="P17" s="631"/>
    </row>
    <row r="18" spans="1:16" ht="21" customHeight="1">
      <c r="A18" s="600" t="s">
        <v>799</v>
      </c>
      <c r="B18" s="642"/>
      <c r="C18" s="636">
        <v>100</v>
      </c>
      <c r="D18" s="636">
        <v>20.268223882812887</v>
      </c>
      <c r="E18" s="636"/>
      <c r="F18" s="636">
        <v>7.4726579898055132E-2</v>
      </c>
      <c r="G18" s="636">
        <v>44.734497946256248</v>
      </c>
      <c r="H18" s="636">
        <v>34.922551591032807</v>
      </c>
      <c r="I18" s="639">
        <v>100</v>
      </c>
      <c r="J18" s="640">
        <v>93.26008873864356</v>
      </c>
      <c r="K18" s="640">
        <v>3.3100922600183109</v>
      </c>
      <c r="L18" s="640">
        <v>3.4298190013381227</v>
      </c>
      <c r="M18" s="637"/>
      <c r="N18" s="704"/>
      <c r="O18" s="631"/>
      <c r="P18" s="631"/>
    </row>
    <row r="19" spans="1:16">
      <c r="A19" s="1025" t="s">
        <v>499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704"/>
      <c r="O19" s="630"/>
      <c r="P19" s="630"/>
    </row>
    <row r="20" spans="1:16" ht="90" customHeight="1">
      <c r="A20" s="1018" t="s">
        <v>812</v>
      </c>
      <c r="B20" s="1018"/>
      <c r="C20" s="1018"/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704"/>
    </row>
    <row r="22" spans="1:16">
      <c r="A22" s="628"/>
      <c r="B22" s="628"/>
    </row>
    <row r="23" spans="1:16">
      <c r="A23" s="1017"/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</row>
    <row r="24" spans="1:16">
      <c r="A24" s="1017"/>
      <c r="B24" s="1017"/>
      <c r="C24" s="1017"/>
      <c r="D24" s="1017"/>
      <c r="E24" s="1017"/>
      <c r="F24" s="1017"/>
      <c r="G24" s="1017"/>
      <c r="H24" s="1017"/>
      <c r="I24" s="1017"/>
      <c r="J24" s="1017"/>
      <c r="K24" s="1017"/>
      <c r="L24" s="1017"/>
      <c r="M24" s="1017"/>
    </row>
  </sheetData>
  <mergeCells count="16">
    <mergeCell ref="A24:M24"/>
    <mergeCell ref="A20:M20"/>
    <mergeCell ref="A23:M23"/>
    <mergeCell ref="B3:H3"/>
    <mergeCell ref="I2:M3"/>
    <mergeCell ref="A19:M19"/>
    <mergeCell ref="A1:M1"/>
    <mergeCell ref="A2:A6"/>
    <mergeCell ref="D5:E5"/>
    <mergeCell ref="C4:H4"/>
    <mergeCell ref="B2:H2"/>
    <mergeCell ref="M4:M5"/>
    <mergeCell ref="L4:L5"/>
    <mergeCell ref="K4:K5"/>
    <mergeCell ref="J4:J5"/>
    <mergeCell ref="I4:I5"/>
  </mergeCells>
  <phoneticPr fontId="2" type="noConversion"/>
  <hyperlinks>
    <hyperlink ref="N1" location="本篇表次!A1" display="回本篇表次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8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"/>
  <sheetViews>
    <sheetView showGridLines="0" workbookViewId="0">
      <selection sqref="A1:M1"/>
    </sheetView>
  </sheetViews>
  <sheetFormatPr defaultColWidth="9" defaultRowHeight="15.75"/>
  <cols>
    <col min="1" max="1" width="13.25" style="241" customWidth="1"/>
    <col min="2" max="2" width="13.875" style="241" bestFit="1" customWidth="1"/>
    <col min="3" max="9" width="11.625" style="241" customWidth="1"/>
    <col min="10" max="13" width="11.625" style="2" customWidth="1"/>
    <col min="14" max="14" width="11.5" style="241" customWidth="1"/>
    <col min="15" max="16384" width="9" style="241"/>
  </cols>
  <sheetData>
    <row r="1" spans="1:16" s="629" customFormat="1" ht="30" customHeight="1">
      <c r="A1" s="1004" t="s">
        <v>1044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603" t="s">
        <v>762</v>
      </c>
    </row>
    <row r="2" spans="1:16" ht="18" customHeight="1">
      <c r="A2" s="1005"/>
      <c r="B2" s="1010" t="s">
        <v>811</v>
      </c>
      <c r="C2" s="1011"/>
      <c r="D2" s="1011"/>
      <c r="E2" s="1011"/>
      <c r="F2" s="1011"/>
      <c r="G2" s="1011"/>
      <c r="H2" s="1012"/>
      <c r="I2" s="1021" t="s">
        <v>808</v>
      </c>
      <c r="J2" s="1022"/>
      <c r="K2" s="1022"/>
      <c r="L2" s="1022"/>
      <c r="M2" s="1022"/>
    </row>
    <row r="3" spans="1:16" ht="18" customHeight="1">
      <c r="A3" s="1006"/>
      <c r="B3" s="1019" t="s">
        <v>809</v>
      </c>
      <c r="C3" s="1019"/>
      <c r="D3" s="1019"/>
      <c r="E3" s="1019"/>
      <c r="F3" s="1019"/>
      <c r="G3" s="1019"/>
      <c r="H3" s="1020"/>
      <c r="I3" s="1023"/>
      <c r="J3" s="1024"/>
      <c r="K3" s="1024"/>
      <c r="L3" s="1024"/>
      <c r="M3" s="1024"/>
    </row>
    <row r="4" spans="1:16" ht="18" customHeight="1">
      <c r="A4" s="1006"/>
      <c r="B4" s="649"/>
      <c r="C4" s="1008" t="s">
        <v>813</v>
      </c>
      <c r="D4" s="1008"/>
      <c r="E4" s="1008"/>
      <c r="F4" s="1008"/>
      <c r="G4" s="1008"/>
      <c r="H4" s="1009"/>
      <c r="I4" s="1015" t="s">
        <v>801</v>
      </c>
      <c r="J4" s="1013" t="s">
        <v>805</v>
      </c>
      <c r="K4" s="1013" t="s">
        <v>806</v>
      </c>
      <c r="L4" s="1013" t="s">
        <v>776</v>
      </c>
      <c r="M4" s="1013" t="s">
        <v>807</v>
      </c>
    </row>
    <row r="5" spans="1:16" ht="18" customHeight="1">
      <c r="A5" s="1006"/>
      <c r="B5" s="632" t="s">
        <v>801</v>
      </c>
      <c r="C5" s="632" t="s">
        <v>801</v>
      </c>
      <c r="D5" s="1007" t="s">
        <v>802</v>
      </c>
      <c r="E5" s="1007"/>
      <c r="F5" s="632" t="s">
        <v>754</v>
      </c>
      <c r="G5" s="632" t="s">
        <v>803</v>
      </c>
      <c r="H5" s="633" t="s">
        <v>776</v>
      </c>
      <c r="I5" s="1016"/>
      <c r="J5" s="1014"/>
      <c r="K5" s="1014"/>
      <c r="L5" s="1014"/>
      <c r="M5" s="1014"/>
    </row>
    <row r="6" spans="1:16" ht="18" customHeight="1">
      <c r="A6" s="1006"/>
      <c r="B6" s="644" t="s">
        <v>497</v>
      </c>
      <c r="C6" s="644" t="s">
        <v>497</v>
      </c>
      <c r="D6" s="644" t="s">
        <v>91</v>
      </c>
      <c r="E6" s="644" t="s">
        <v>498</v>
      </c>
      <c r="F6" s="644" t="s">
        <v>497</v>
      </c>
      <c r="G6" s="644" t="s">
        <v>91</v>
      </c>
      <c r="H6" s="644" t="s">
        <v>91</v>
      </c>
      <c r="I6" s="645" t="s">
        <v>497</v>
      </c>
      <c r="J6" s="644" t="s">
        <v>91</v>
      </c>
      <c r="K6" s="644" t="s">
        <v>91</v>
      </c>
      <c r="L6" s="644" t="s">
        <v>91</v>
      </c>
      <c r="M6" s="646" t="s">
        <v>52</v>
      </c>
    </row>
    <row r="7" spans="1:16" ht="21" customHeight="1">
      <c r="A7" s="628" t="s">
        <v>715</v>
      </c>
      <c r="B7" s="641">
        <v>17073</v>
      </c>
      <c r="C7" s="631">
        <v>773</v>
      </c>
      <c r="D7" s="631">
        <v>554</v>
      </c>
      <c r="E7" s="636">
        <v>71.668822768434666</v>
      </c>
      <c r="F7" s="634">
        <v>2</v>
      </c>
      <c r="G7" s="631">
        <v>97</v>
      </c>
      <c r="H7" s="631">
        <v>120</v>
      </c>
      <c r="I7" s="635">
        <v>425</v>
      </c>
      <c r="J7" s="631">
        <v>372</v>
      </c>
      <c r="K7" s="631">
        <v>41</v>
      </c>
      <c r="L7" s="631">
        <v>12</v>
      </c>
      <c r="M7" s="637">
        <v>90.072639225181589</v>
      </c>
      <c r="N7" s="704"/>
      <c r="O7" s="631"/>
      <c r="P7" s="631"/>
    </row>
    <row r="8" spans="1:16" ht="21" customHeight="1">
      <c r="A8" s="628" t="s">
        <v>289</v>
      </c>
      <c r="B8" s="641">
        <v>20988</v>
      </c>
      <c r="C8" s="631">
        <v>868</v>
      </c>
      <c r="D8" s="631">
        <v>592</v>
      </c>
      <c r="E8" s="636">
        <v>68.202764976958534</v>
      </c>
      <c r="F8" s="650" t="s">
        <v>197</v>
      </c>
      <c r="G8" s="631">
        <v>125</v>
      </c>
      <c r="H8" s="631">
        <v>151</v>
      </c>
      <c r="I8" s="635">
        <v>497</v>
      </c>
      <c r="J8" s="631">
        <v>446</v>
      </c>
      <c r="K8" s="631">
        <v>44</v>
      </c>
      <c r="L8" s="631">
        <v>7</v>
      </c>
      <c r="M8" s="637">
        <v>91.020408163265316</v>
      </c>
      <c r="N8" s="704"/>
      <c r="O8" s="631"/>
      <c r="P8" s="631"/>
    </row>
    <row r="9" spans="1:16" ht="21" customHeight="1">
      <c r="A9" s="628" t="s">
        <v>290</v>
      </c>
      <c r="B9" s="641">
        <v>33472</v>
      </c>
      <c r="C9" s="631">
        <v>1609</v>
      </c>
      <c r="D9" s="631">
        <v>1112</v>
      </c>
      <c r="E9" s="636">
        <v>69.111249223119955</v>
      </c>
      <c r="F9" s="631">
        <v>5</v>
      </c>
      <c r="G9" s="631">
        <v>195</v>
      </c>
      <c r="H9" s="631">
        <v>297</v>
      </c>
      <c r="I9" s="635">
        <v>489</v>
      </c>
      <c r="J9" s="631">
        <v>421</v>
      </c>
      <c r="K9" s="631">
        <v>56</v>
      </c>
      <c r="L9" s="631">
        <v>12</v>
      </c>
      <c r="M9" s="637">
        <v>88.259958071278817</v>
      </c>
      <c r="N9" s="704"/>
      <c r="O9" s="631"/>
      <c r="P9" s="631"/>
    </row>
    <row r="10" spans="1:16" ht="21" customHeight="1">
      <c r="A10" s="628" t="s">
        <v>291</v>
      </c>
      <c r="B10" s="641">
        <v>46767</v>
      </c>
      <c r="C10" s="631">
        <v>3409</v>
      </c>
      <c r="D10" s="631">
        <v>2281</v>
      </c>
      <c r="E10" s="636">
        <v>66.911117629803456</v>
      </c>
      <c r="F10" s="631">
        <v>3</v>
      </c>
      <c r="G10" s="631">
        <v>272</v>
      </c>
      <c r="H10" s="631">
        <v>853</v>
      </c>
      <c r="I10" s="635">
        <v>815</v>
      </c>
      <c r="J10" s="631">
        <v>757</v>
      </c>
      <c r="K10" s="631">
        <v>34</v>
      </c>
      <c r="L10" s="631">
        <v>24</v>
      </c>
      <c r="M10" s="637">
        <v>95.70164348925411</v>
      </c>
      <c r="N10" s="704"/>
      <c r="O10" s="631"/>
      <c r="P10" s="631"/>
    </row>
    <row r="11" spans="1:16" ht="21" customHeight="1">
      <c r="A11" s="628" t="s">
        <v>267</v>
      </c>
      <c r="B11" s="641">
        <v>57880</v>
      </c>
      <c r="C11" s="631">
        <v>6106</v>
      </c>
      <c r="D11" s="631">
        <v>3857</v>
      </c>
      <c r="E11" s="636">
        <v>63.167376351130031</v>
      </c>
      <c r="F11" s="631">
        <v>11</v>
      </c>
      <c r="G11" s="631">
        <v>582</v>
      </c>
      <c r="H11" s="631">
        <v>1656</v>
      </c>
      <c r="I11" s="635">
        <v>1415</v>
      </c>
      <c r="J11" s="631">
        <v>1294</v>
      </c>
      <c r="K11" s="631">
        <v>59</v>
      </c>
      <c r="L11" s="631">
        <v>62</v>
      </c>
      <c r="M11" s="637">
        <v>95.639320029563933</v>
      </c>
      <c r="N11" s="704"/>
      <c r="O11" s="631"/>
      <c r="P11" s="631"/>
    </row>
    <row r="12" spans="1:16" ht="21" customHeight="1">
      <c r="A12" s="628" t="s">
        <v>268</v>
      </c>
      <c r="B12" s="641">
        <v>60586</v>
      </c>
      <c r="C12" s="631">
        <v>9348</v>
      </c>
      <c r="D12" s="631">
        <v>5889</v>
      </c>
      <c r="E12" s="636">
        <v>62.997432605905004</v>
      </c>
      <c r="F12" s="631">
        <v>12</v>
      </c>
      <c r="G12" s="631">
        <v>1012</v>
      </c>
      <c r="H12" s="631">
        <v>2435</v>
      </c>
      <c r="I12" s="635">
        <v>1877</v>
      </c>
      <c r="J12" s="631">
        <v>1623</v>
      </c>
      <c r="K12" s="631">
        <v>113</v>
      </c>
      <c r="L12" s="631">
        <v>141</v>
      </c>
      <c r="M12" s="637">
        <v>93.490783410138249</v>
      </c>
      <c r="N12" s="704"/>
      <c r="O12" s="631"/>
      <c r="P12" s="631"/>
    </row>
    <row r="13" spans="1:16" ht="21" customHeight="1">
      <c r="A13" s="628" t="s">
        <v>226</v>
      </c>
      <c r="B13" s="641">
        <v>84263</v>
      </c>
      <c r="C13" s="631">
        <v>12054</v>
      </c>
      <c r="D13" s="631">
        <v>7250</v>
      </c>
      <c r="E13" s="636">
        <v>60.146009623361543</v>
      </c>
      <c r="F13" s="631">
        <v>20</v>
      </c>
      <c r="G13" s="631">
        <v>1671</v>
      </c>
      <c r="H13" s="631">
        <v>3113</v>
      </c>
      <c r="I13" s="635">
        <v>3008</v>
      </c>
      <c r="J13" s="631">
        <v>2590</v>
      </c>
      <c r="K13" s="631">
        <v>183</v>
      </c>
      <c r="L13" s="631">
        <v>235</v>
      </c>
      <c r="M13" s="637">
        <v>93.400649116480352</v>
      </c>
      <c r="N13" s="704"/>
      <c r="O13" s="631"/>
      <c r="P13" s="631"/>
    </row>
    <row r="14" spans="1:16" ht="21" customHeight="1">
      <c r="A14" s="628" t="s">
        <v>227</v>
      </c>
      <c r="B14" s="641">
        <v>115558</v>
      </c>
      <c r="C14" s="631">
        <v>13176</v>
      </c>
      <c r="D14" s="631">
        <v>8276</v>
      </c>
      <c r="E14" s="636">
        <v>62.811171827565268</v>
      </c>
      <c r="F14" s="631">
        <v>30</v>
      </c>
      <c r="G14" s="631">
        <v>2325</v>
      </c>
      <c r="H14" s="631">
        <v>2545</v>
      </c>
      <c r="I14" s="635">
        <v>4161</v>
      </c>
      <c r="J14" s="631">
        <v>3661</v>
      </c>
      <c r="K14" s="631">
        <v>231</v>
      </c>
      <c r="L14" s="631">
        <v>269</v>
      </c>
      <c r="M14" s="637">
        <v>94.064748201438846</v>
      </c>
      <c r="N14" s="704"/>
      <c r="O14" s="631"/>
      <c r="P14" s="631"/>
    </row>
    <row r="15" spans="1:16" ht="21" customHeight="1">
      <c r="A15" s="628" t="s">
        <v>707</v>
      </c>
      <c r="B15" s="641">
        <v>187183</v>
      </c>
      <c r="C15" s="631">
        <v>12067</v>
      </c>
      <c r="D15" s="631">
        <v>8039</v>
      </c>
      <c r="E15" s="636">
        <v>66.619706637938179</v>
      </c>
      <c r="F15" s="631">
        <v>18</v>
      </c>
      <c r="G15" s="631">
        <v>1852</v>
      </c>
      <c r="H15" s="631">
        <v>2158</v>
      </c>
      <c r="I15" s="635">
        <v>5150</v>
      </c>
      <c r="J15" s="631">
        <v>4529</v>
      </c>
      <c r="K15" s="631">
        <v>262</v>
      </c>
      <c r="L15" s="631">
        <v>359</v>
      </c>
      <c r="M15" s="637">
        <v>94.531413066165726</v>
      </c>
      <c r="N15" s="704"/>
      <c r="O15" s="631"/>
      <c r="P15" s="631"/>
    </row>
    <row r="16" spans="1:16" ht="21" customHeight="1">
      <c r="A16" s="600" t="s">
        <v>799</v>
      </c>
      <c r="B16" s="642"/>
      <c r="C16" s="636">
        <v>100</v>
      </c>
      <c r="D16" s="636">
        <v>66.619706637938179</v>
      </c>
      <c r="E16" s="636"/>
      <c r="F16" s="636">
        <v>0.14916715007872711</v>
      </c>
      <c r="G16" s="636">
        <v>15.347642330322367</v>
      </c>
      <c r="H16" s="636">
        <v>17.883483881660727</v>
      </c>
      <c r="I16" s="638">
        <v>100</v>
      </c>
      <c r="J16" s="636">
        <v>87.94174757281553</v>
      </c>
      <c r="K16" s="636">
        <v>5.0873786407766994</v>
      </c>
      <c r="L16" s="636">
        <v>6.9708737864077666</v>
      </c>
      <c r="M16" s="637"/>
      <c r="N16" s="704"/>
      <c r="O16" s="631"/>
      <c r="P16" s="631"/>
    </row>
    <row r="17" spans="1:16" ht="21" customHeight="1">
      <c r="A17" s="628" t="s">
        <v>800</v>
      </c>
      <c r="B17" s="643">
        <v>265377</v>
      </c>
      <c r="C17" s="631">
        <v>12173</v>
      </c>
      <c r="D17" s="631">
        <v>8522</v>
      </c>
      <c r="E17" s="636">
        <v>70.007393411648735</v>
      </c>
      <c r="F17" s="631">
        <v>6</v>
      </c>
      <c r="G17" s="631">
        <v>1625</v>
      </c>
      <c r="H17" s="631">
        <v>2020</v>
      </c>
      <c r="I17" s="635">
        <v>4716</v>
      </c>
      <c r="J17" s="631">
        <v>4185</v>
      </c>
      <c r="K17" s="631">
        <v>246</v>
      </c>
      <c r="L17" s="631">
        <v>285</v>
      </c>
      <c r="M17" s="637">
        <v>94.448205822613403</v>
      </c>
      <c r="N17" s="704"/>
      <c r="O17" s="631"/>
      <c r="P17" s="631"/>
    </row>
    <row r="18" spans="1:16" ht="21" customHeight="1">
      <c r="A18" s="600" t="s">
        <v>799</v>
      </c>
      <c r="B18" s="642"/>
      <c r="C18" s="636">
        <v>100</v>
      </c>
      <c r="D18" s="636">
        <v>70.007393411648735</v>
      </c>
      <c r="E18" s="636"/>
      <c r="F18" s="636">
        <v>4.9289410991538649E-2</v>
      </c>
      <c r="G18" s="636">
        <v>13.349215476875051</v>
      </c>
      <c r="H18" s="636">
        <v>16.594101700484678</v>
      </c>
      <c r="I18" s="639">
        <v>100</v>
      </c>
      <c r="J18" s="640">
        <v>88.74045801526718</v>
      </c>
      <c r="K18" s="640">
        <v>5.216284987277354</v>
      </c>
      <c r="L18" s="640">
        <v>6.0432569974554706</v>
      </c>
      <c r="M18" s="637"/>
      <c r="N18" s="704"/>
      <c r="O18" s="631"/>
      <c r="P18" s="631"/>
    </row>
    <row r="19" spans="1:16">
      <c r="A19" s="1025" t="s">
        <v>499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704"/>
      <c r="O19" s="630"/>
      <c r="P19" s="630"/>
    </row>
    <row r="20" spans="1:16" ht="90" customHeight="1">
      <c r="A20" s="1018" t="s">
        <v>814</v>
      </c>
      <c r="B20" s="1018"/>
      <c r="C20" s="1018"/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704"/>
    </row>
    <row r="22" spans="1:16">
      <c r="A22" s="628"/>
      <c r="B22" s="628"/>
    </row>
    <row r="23" spans="1:16">
      <c r="A23" s="1017"/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</row>
    <row r="24" spans="1:16">
      <c r="A24" s="1017"/>
      <c r="B24" s="1017"/>
      <c r="C24" s="1017"/>
      <c r="D24" s="1017"/>
      <c r="E24" s="1017"/>
      <c r="F24" s="1017"/>
      <c r="G24" s="1017"/>
      <c r="H24" s="1017"/>
      <c r="I24" s="1017"/>
      <c r="J24" s="1017"/>
      <c r="K24" s="1017"/>
      <c r="L24" s="1017"/>
      <c r="M24" s="1017"/>
    </row>
  </sheetData>
  <mergeCells count="16">
    <mergeCell ref="A24:M24"/>
    <mergeCell ref="A1:M1"/>
    <mergeCell ref="A2:A6"/>
    <mergeCell ref="B2:H2"/>
    <mergeCell ref="I2:M3"/>
    <mergeCell ref="B3:H3"/>
    <mergeCell ref="C4:H4"/>
    <mergeCell ref="I4:I5"/>
    <mergeCell ref="J4:J5"/>
    <mergeCell ref="K4:K5"/>
    <mergeCell ref="L4:L5"/>
    <mergeCell ref="M4:M5"/>
    <mergeCell ref="D5:E5"/>
    <mergeCell ref="A19:M19"/>
    <mergeCell ref="A20:M20"/>
    <mergeCell ref="A23:M23"/>
  </mergeCells>
  <phoneticPr fontId="2" type="noConversion"/>
  <hyperlinks>
    <hyperlink ref="N1" location="本篇表次!A1" display="回本篇表次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8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2"/>
  <sheetViews>
    <sheetView showGridLines="0" zoomScale="130" zoomScaleNormal="130" workbookViewId="0">
      <selection sqref="A1:K1"/>
    </sheetView>
  </sheetViews>
  <sheetFormatPr defaultColWidth="13.125" defaultRowHeight="16.5"/>
  <cols>
    <col min="1" max="1" width="35.875" style="450" bestFit="1" customWidth="1"/>
    <col min="2" max="11" width="7.625" style="450" customWidth="1"/>
    <col min="12" max="12" width="12.625" bestFit="1" customWidth="1"/>
  </cols>
  <sheetData>
    <row r="1" spans="1:12" ht="26.25" customHeight="1">
      <c r="A1" s="1026" t="s">
        <v>759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595" t="s">
        <v>670</v>
      </c>
    </row>
    <row r="2" spans="1:12" ht="28.5" customHeight="1">
      <c r="A2" s="449"/>
      <c r="B2" s="589" t="s">
        <v>732</v>
      </c>
      <c r="C2" s="589" t="s">
        <v>733</v>
      </c>
      <c r="D2" s="589" t="s">
        <v>290</v>
      </c>
      <c r="E2" s="589" t="s">
        <v>291</v>
      </c>
      <c r="F2" s="589" t="s">
        <v>267</v>
      </c>
      <c r="G2" s="589" t="s">
        <v>268</v>
      </c>
      <c r="H2" s="589" t="s">
        <v>226</v>
      </c>
      <c r="I2" s="589" t="s">
        <v>227</v>
      </c>
      <c r="J2" s="589" t="s">
        <v>707</v>
      </c>
      <c r="K2" s="589" t="s">
        <v>708</v>
      </c>
    </row>
    <row r="3" spans="1:12" ht="24.95" customHeight="1">
      <c r="A3" s="157" t="s">
        <v>815</v>
      </c>
      <c r="B3" s="593">
        <v>63.62718381288294</v>
      </c>
      <c r="C3" s="593">
        <v>65.23913607607885</v>
      </c>
      <c r="D3" s="593">
        <v>67.666990290091618</v>
      </c>
      <c r="E3" s="593">
        <v>70.905149290475237</v>
      </c>
      <c r="F3" s="593">
        <v>69.583092078714429</v>
      </c>
      <c r="G3" s="593">
        <v>67.303835945551796</v>
      </c>
      <c r="H3" s="593">
        <v>68.784746581892819</v>
      </c>
      <c r="I3" s="593">
        <v>71.566397312701653</v>
      </c>
      <c r="J3" s="593">
        <v>83.507192187829361</v>
      </c>
      <c r="K3" s="593">
        <v>94.5971042828957</v>
      </c>
    </row>
    <row r="4" spans="1:12" ht="24.95" customHeight="1">
      <c r="A4" s="158" t="s">
        <v>269</v>
      </c>
      <c r="B4" s="159">
        <v>48.284488202600002</v>
      </c>
      <c r="C4" s="159">
        <v>50.620943744800002</v>
      </c>
      <c r="D4" s="159">
        <v>52.5439833091</v>
      </c>
      <c r="E4" s="159">
        <v>52.691640558000003</v>
      </c>
      <c r="F4" s="159">
        <v>52.1435811582</v>
      </c>
      <c r="G4" s="159">
        <v>54.952390594500002</v>
      </c>
      <c r="H4" s="159">
        <v>53.4941462962</v>
      </c>
      <c r="I4" s="159">
        <v>63.950630393300003</v>
      </c>
      <c r="J4" s="159">
        <v>61.994307647799999</v>
      </c>
      <c r="K4" s="159">
        <v>61.535126925299998</v>
      </c>
    </row>
    <row r="5" spans="1:12" ht="24.95" customHeight="1">
      <c r="A5" s="158" t="s">
        <v>270</v>
      </c>
      <c r="B5" s="160">
        <v>7585</v>
      </c>
      <c r="C5" s="160">
        <v>7593</v>
      </c>
      <c r="D5" s="160">
        <v>7791</v>
      </c>
      <c r="E5" s="160">
        <v>7448</v>
      </c>
      <c r="F5" s="160">
        <v>8278</v>
      </c>
      <c r="G5" s="160">
        <v>8202</v>
      </c>
      <c r="H5" s="160">
        <v>7587</v>
      </c>
      <c r="I5" s="160">
        <v>7247</v>
      </c>
      <c r="J5" s="160">
        <v>7361</v>
      </c>
      <c r="K5" s="160">
        <v>9086</v>
      </c>
    </row>
    <row r="6" spans="1:12" ht="24.95" customHeight="1">
      <c r="A6" s="158" t="s">
        <v>271</v>
      </c>
      <c r="B6" s="160">
        <v>6030</v>
      </c>
      <c r="C6" s="160">
        <v>5864</v>
      </c>
      <c r="D6" s="160">
        <v>6353</v>
      </c>
      <c r="E6" s="160">
        <v>5957</v>
      </c>
      <c r="F6" s="160">
        <v>6518</v>
      </c>
      <c r="G6" s="160">
        <v>6368</v>
      </c>
      <c r="H6" s="160">
        <v>5825</v>
      </c>
      <c r="I6" s="160">
        <v>5416</v>
      </c>
      <c r="J6" s="160">
        <v>5379</v>
      </c>
      <c r="K6" s="160">
        <v>7021</v>
      </c>
    </row>
    <row r="7" spans="1:12" ht="24.95" customHeight="1">
      <c r="A7" s="161" t="s">
        <v>816</v>
      </c>
      <c r="B7" s="159">
        <v>79.499011206328291</v>
      </c>
      <c r="C7" s="159">
        <v>77.229026735150796</v>
      </c>
      <c r="D7" s="159">
        <v>81.542805801565905</v>
      </c>
      <c r="E7" s="159">
        <v>79.981203007518801</v>
      </c>
      <c r="F7" s="159">
        <v>78.738825803334137</v>
      </c>
      <c r="G7" s="159">
        <v>77.639600097537183</v>
      </c>
      <c r="H7" s="159">
        <v>76.776064320548315</v>
      </c>
      <c r="I7" s="159">
        <v>74.734372843935432</v>
      </c>
      <c r="J7" s="159">
        <v>73.07431055563103</v>
      </c>
      <c r="K7" s="159">
        <v>77.272727272727295</v>
      </c>
    </row>
    <row r="8" spans="1:12" ht="24.95" customHeight="1">
      <c r="A8" s="162" t="s">
        <v>272</v>
      </c>
      <c r="B8" s="163">
        <v>96.738561622048707</v>
      </c>
      <c r="C8" s="163">
        <v>96.561314527532957</v>
      </c>
      <c r="D8" s="163">
        <v>96.719727026608496</v>
      </c>
      <c r="E8" s="163">
        <v>96.722060906871363</v>
      </c>
      <c r="F8" s="163">
        <v>96.664139880220276</v>
      </c>
      <c r="G8" s="163">
        <v>96.467998146041381</v>
      </c>
      <c r="H8" s="163">
        <v>96.274324068310364</v>
      </c>
      <c r="I8" s="163">
        <v>96.140585566327857</v>
      </c>
      <c r="J8" s="163">
        <v>96.342106554160125</v>
      </c>
      <c r="K8" s="163">
        <v>96.285595221558552</v>
      </c>
    </row>
    <row r="9" spans="1:12">
      <c r="A9" s="1032" t="s">
        <v>273</v>
      </c>
      <c r="B9" s="1032"/>
      <c r="C9" s="1032"/>
      <c r="D9" s="1032"/>
      <c r="E9" s="1032"/>
      <c r="F9" s="1032"/>
      <c r="G9" s="1032"/>
      <c r="H9" s="1032"/>
      <c r="I9" s="1032"/>
      <c r="J9" s="1032"/>
      <c r="K9" s="1032"/>
    </row>
    <row r="10" spans="1:12" ht="63" customHeight="1">
      <c r="A10" s="1030" t="s">
        <v>817</v>
      </c>
      <c r="B10" s="1031"/>
      <c r="C10" s="1031"/>
      <c r="D10" s="1031"/>
      <c r="E10" s="1031"/>
      <c r="F10" s="1031"/>
      <c r="G10" s="1031"/>
      <c r="H10" s="1031"/>
      <c r="I10" s="1031"/>
      <c r="J10" s="1031"/>
      <c r="K10" s="1031"/>
    </row>
    <row r="11" spans="1:12" ht="15" customHeight="1">
      <c r="A11" s="1027"/>
      <c r="B11" s="1027"/>
      <c r="C11" s="1027"/>
      <c r="D11" s="1027"/>
      <c r="E11" s="1027"/>
      <c r="F11" s="1027"/>
      <c r="G11" s="1027"/>
      <c r="H11" s="1027"/>
      <c r="I11" s="1027"/>
      <c r="J11" s="1027"/>
      <c r="K11" s="1027"/>
    </row>
    <row r="12" spans="1:12" ht="24.95" customHeight="1">
      <c r="A12" s="1028"/>
      <c r="B12" s="1028"/>
      <c r="C12" s="1028"/>
      <c r="D12" s="1028"/>
      <c r="E12" s="1028"/>
      <c r="F12" s="1028"/>
      <c r="G12" s="1029"/>
      <c r="H12" s="1029"/>
      <c r="I12" s="1029"/>
      <c r="J12" s="1029"/>
      <c r="K12" s="1029"/>
    </row>
  </sheetData>
  <mergeCells count="5">
    <mergeCell ref="A1:K1"/>
    <mergeCell ref="A11:K11"/>
    <mergeCell ref="A12:K12"/>
    <mergeCell ref="A10:K10"/>
    <mergeCell ref="A9:K9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8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showGridLines="0" workbookViewId="0">
      <selection sqref="A1:J1"/>
    </sheetView>
  </sheetViews>
  <sheetFormatPr defaultColWidth="10.5" defaultRowHeight="15.75"/>
  <cols>
    <col min="1" max="1" width="6.125" style="146" customWidth="1"/>
    <col min="2" max="2" width="5" style="451" customWidth="1"/>
    <col min="3" max="10" width="10.5" style="146"/>
    <col min="11" max="11" width="12.625" style="604" bestFit="1" customWidth="1"/>
    <col min="12" max="16384" width="10.5" style="604"/>
  </cols>
  <sheetData>
    <row r="1" spans="1:11" s="146" customFormat="1" ht="30.6" customHeight="1">
      <c r="A1" s="1035" t="s">
        <v>682</v>
      </c>
      <c r="B1" s="1035"/>
      <c r="C1" s="1035"/>
      <c r="D1" s="1035"/>
      <c r="E1" s="1035"/>
      <c r="F1" s="1035"/>
      <c r="G1" s="1035"/>
      <c r="H1" s="1035"/>
      <c r="I1" s="1035"/>
      <c r="J1" s="1035"/>
      <c r="K1" s="603" t="s">
        <v>762</v>
      </c>
    </row>
    <row r="2" spans="1:11" s="146" customFormat="1" ht="33" customHeight="1">
      <c r="A2" s="993"/>
      <c r="B2" s="993"/>
      <c r="C2" s="627" t="s">
        <v>819</v>
      </c>
      <c r="D2" s="627" t="s">
        <v>820</v>
      </c>
      <c r="E2" s="627" t="s">
        <v>821</v>
      </c>
      <c r="F2" s="627" t="s">
        <v>822</v>
      </c>
      <c r="G2" s="627" t="s">
        <v>823</v>
      </c>
      <c r="H2" s="627" t="s">
        <v>274</v>
      </c>
      <c r="I2" s="627" t="s">
        <v>275</v>
      </c>
      <c r="J2" s="627" t="s">
        <v>824</v>
      </c>
    </row>
    <row r="3" spans="1:11" s="2" customFormat="1" ht="18" customHeight="1">
      <c r="A3" s="963" t="s">
        <v>725</v>
      </c>
      <c r="B3" s="136" t="s">
        <v>276</v>
      </c>
      <c r="C3" s="6">
        <v>209437</v>
      </c>
      <c r="D3" s="6">
        <v>187671</v>
      </c>
      <c r="E3" s="6">
        <v>84</v>
      </c>
      <c r="F3" s="6">
        <v>6099</v>
      </c>
      <c r="G3" s="6">
        <v>644</v>
      </c>
      <c r="H3" s="6">
        <v>14728</v>
      </c>
      <c r="I3" s="6">
        <v>0</v>
      </c>
      <c r="J3" s="6">
        <v>211</v>
      </c>
    </row>
    <row r="4" spans="1:11" s="2" customFormat="1" ht="18" customHeight="1">
      <c r="A4" s="963"/>
      <c r="B4" s="136" t="s">
        <v>1</v>
      </c>
      <c r="C4" s="7">
        <v>100</v>
      </c>
      <c r="D4" s="7">
        <v>89.607375965087357</v>
      </c>
      <c r="E4" s="7">
        <v>4.0107526368311233E-2</v>
      </c>
      <c r="F4" s="7">
        <v>2.9120928966705981</v>
      </c>
      <c r="G4" s="7">
        <v>0.30749103549038614</v>
      </c>
      <c r="H4" s="7">
        <v>7.0321862899105696</v>
      </c>
      <c r="I4" s="6">
        <v>0</v>
      </c>
      <c r="J4" s="7">
        <v>0.1007462864727818</v>
      </c>
    </row>
    <row r="5" spans="1:11" s="2" customFormat="1" ht="18" customHeight="1">
      <c r="A5" s="963" t="s">
        <v>710</v>
      </c>
      <c r="B5" s="136" t="s">
        <v>276</v>
      </c>
      <c r="C5" s="6">
        <v>207103</v>
      </c>
      <c r="D5" s="6">
        <v>184598</v>
      </c>
      <c r="E5" s="6">
        <v>101</v>
      </c>
      <c r="F5" s="6">
        <v>6230</v>
      </c>
      <c r="G5" s="6">
        <v>657</v>
      </c>
      <c r="H5" s="6">
        <v>15293</v>
      </c>
      <c r="I5" s="6">
        <v>0</v>
      </c>
      <c r="J5" s="6">
        <v>224</v>
      </c>
    </row>
    <row r="6" spans="1:11" s="2" customFormat="1" ht="18" customHeight="1">
      <c r="A6" s="963"/>
      <c r="B6" s="136" t="s">
        <v>1</v>
      </c>
      <c r="C6" s="7">
        <v>100</v>
      </c>
      <c r="D6" s="7">
        <v>89.133426362727732</v>
      </c>
      <c r="E6" s="7">
        <v>4.8768004326349687E-2</v>
      </c>
      <c r="F6" s="7">
        <v>3.0081650193382039</v>
      </c>
      <c r="G6" s="7">
        <v>0.3172334538852648</v>
      </c>
      <c r="H6" s="7">
        <v>7.384248417454117</v>
      </c>
      <c r="I6" s="6">
        <v>0</v>
      </c>
      <c r="J6" s="7">
        <v>0.10815874226833991</v>
      </c>
    </row>
    <row r="7" spans="1:11" s="2" customFormat="1" ht="18" customHeight="1">
      <c r="A7" s="963" t="s">
        <v>191</v>
      </c>
      <c r="B7" s="136" t="s">
        <v>276</v>
      </c>
      <c r="C7" s="6">
        <v>201785</v>
      </c>
      <c r="D7" s="6">
        <v>180018</v>
      </c>
      <c r="E7" s="6">
        <v>93</v>
      </c>
      <c r="F7" s="6">
        <v>5858</v>
      </c>
      <c r="G7" s="6">
        <v>600</v>
      </c>
      <c r="H7" s="6">
        <v>15003</v>
      </c>
      <c r="I7" s="6">
        <v>1</v>
      </c>
      <c r="J7" s="6">
        <v>212</v>
      </c>
    </row>
    <row r="8" spans="1:11" s="2" customFormat="1" ht="18" customHeight="1">
      <c r="A8" s="963"/>
      <c r="B8" s="136" t="s">
        <v>1</v>
      </c>
      <c r="C8" s="7">
        <v>100</v>
      </c>
      <c r="D8" s="7">
        <v>89.212775974428226</v>
      </c>
      <c r="E8" s="7">
        <v>4.6088658720915832E-2</v>
      </c>
      <c r="F8" s="7">
        <v>2.9030899224422031</v>
      </c>
      <c r="G8" s="7">
        <v>0.29734618529623114</v>
      </c>
      <c r="H8" s="7">
        <v>7.4351413633322592</v>
      </c>
      <c r="I8" s="7">
        <v>4.9557697549371853E-4</v>
      </c>
      <c r="J8" s="7">
        <v>0.10506231880466833</v>
      </c>
    </row>
    <row r="9" spans="1:11" s="2" customFormat="1" ht="18" customHeight="1">
      <c r="A9" s="963" t="s">
        <v>94</v>
      </c>
      <c r="B9" s="136" t="s">
        <v>276</v>
      </c>
      <c r="C9" s="6">
        <v>214261</v>
      </c>
      <c r="D9" s="6">
        <v>190563</v>
      </c>
      <c r="E9" s="6">
        <v>88</v>
      </c>
      <c r="F9" s="6">
        <v>6182</v>
      </c>
      <c r="G9" s="6">
        <v>650</v>
      </c>
      <c r="H9" s="6">
        <v>16530</v>
      </c>
      <c r="I9" s="6">
        <v>1</v>
      </c>
      <c r="J9" s="6">
        <v>247</v>
      </c>
    </row>
    <row r="10" spans="1:11" s="2" customFormat="1" ht="18" customHeight="1">
      <c r="A10" s="963"/>
      <c r="B10" s="136" t="s">
        <v>1</v>
      </c>
      <c r="C10" s="7">
        <v>100</v>
      </c>
      <c r="D10" s="7">
        <v>88.939657707188886</v>
      </c>
      <c r="E10" s="7">
        <v>4.1071403568544905E-2</v>
      </c>
      <c r="F10" s="7">
        <v>2.8852661006902798</v>
      </c>
      <c r="G10" s="7">
        <v>0.30336832181311579</v>
      </c>
      <c r="H10" s="7">
        <v>7.7148897839550825</v>
      </c>
      <c r="I10" s="7">
        <v>4.6672049509710118E-4</v>
      </c>
      <c r="J10" s="7">
        <v>0.11527996228898399</v>
      </c>
    </row>
    <row r="11" spans="1:11" s="2" customFormat="1" ht="18" customHeight="1">
      <c r="A11" s="963" t="s">
        <v>25</v>
      </c>
      <c r="B11" s="136" t="s">
        <v>276</v>
      </c>
      <c r="C11" s="6">
        <v>216430</v>
      </c>
      <c r="D11" s="6">
        <v>191776</v>
      </c>
      <c r="E11" s="6">
        <v>120</v>
      </c>
      <c r="F11" s="6">
        <v>6331</v>
      </c>
      <c r="G11" s="6">
        <v>673</v>
      </c>
      <c r="H11" s="6">
        <v>17159</v>
      </c>
      <c r="I11" s="6">
        <v>1</v>
      </c>
      <c r="J11" s="6">
        <v>370</v>
      </c>
    </row>
    <row r="12" spans="1:11" s="2" customFormat="1" ht="18" customHeight="1">
      <c r="A12" s="963"/>
      <c r="B12" s="136" t="s">
        <v>1</v>
      </c>
      <c r="C12" s="7">
        <v>100</v>
      </c>
      <c r="D12" s="7">
        <v>88.608788060804883</v>
      </c>
      <c r="E12" s="7">
        <v>5.5445178579679337E-2</v>
      </c>
      <c r="F12" s="7">
        <v>2.9251952132329158</v>
      </c>
      <c r="G12" s="7">
        <v>0.31095504320103495</v>
      </c>
      <c r="H12" s="7">
        <v>7.9281984937393153</v>
      </c>
      <c r="I12" s="7">
        <v>4.6204315483066118E-4</v>
      </c>
      <c r="J12" s="7">
        <v>0.17095596728734463</v>
      </c>
    </row>
    <row r="13" spans="1:11" s="2" customFormat="1" ht="18" customHeight="1">
      <c r="A13" s="963" t="s">
        <v>26</v>
      </c>
      <c r="B13" s="136" t="s">
        <v>276</v>
      </c>
      <c r="C13" s="6">
        <v>207675</v>
      </c>
      <c r="D13" s="6">
        <v>182478</v>
      </c>
      <c r="E13" s="6">
        <v>144</v>
      </c>
      <c r="F13" s="6">
        <v>6452</v>
      </c>
      <c r="G13" s="6">
        <v>660</v>
      </c>
      <c r="H13" s="6">
        <v>17693</v>
      </c>
      <c r="I13" s="6">
        <v>1</v>
      </c>
      <c r="J13" s="6">
        <v>247</v>
      </c>
    </row>
    <row r="14" spans="1:11" s="2" customFormat="1" ht="18" customHeight="1">
      <c r="A14" s="963"/>
      <c r="B14" s="136" t="s">
        <v>1</v>
      </c>
      <c r="C14" s="7">
        <v>100</v>
      </c>
      <c r="D14" s="7">
        <v>87.867100036114124</v>
      </c>
      <c r="E14" s="7">
        <v>6.9339111592632716E-2</v>
      </c>
      <c r="F14" s="7">
        <v>3.1067774166365716</v>
      </c>
      <c r="G14" s="7">
        <v>0.31780426146623331</v>
      </c>
      <c r="H14" s="7">
        <v>8.5195618153364627</v>
      </c>
      <c r="I14" s="7">
        <v>4.8152160828217165E-4</v>
      </c>
      <c r="J14" s="7">
        <v>0.11893583724569641</v>
      </c>
    </row>
    <row r="15" spans="1:11" s="2" customFormat="1" ht="18" customHeight="1">
      <c r="A15" s="963" t="s">
        <v>27</v>
      </c>
      <c r="B15" s="136" t="s">
        <v>276</v>
      </c>
      <c r="C15" s="6">
        <v>204853</v>
      </c>
      <c r="D15" s="6">
        <v>177328</v>
      </c>
      <c r="E15" s="6">
        <v>174</v>
      </c>
      <c r="F15" s="6">
        <v>6628</v>
      </c>
      <c r="G15" s="6">
        <v>895</v>
      </c>
      <c r="H15" s="6">
        <v>19611</v>
      </c>
      <c r="I15" s="6">
        <v>0</v>
      </c>
      <c r="J15" s="6">
        <v>217</v>
      </c>
    </row>
    <row r="16" spans="1:11" s="2" customFormat="1" ht="18" customHeight="1">
      <c r="A16" s="963"/>
      <c r="B16" s="136" t="s">
        <v>1</v>
      </c>
      <c r="C16" s="7">
        <v>100</v>
      </c>
      <c r="D16" s="7">
        <v>86.563535803722672</v>
      </c>
      <c r="E16" s="7">
        <v>8.4938956227148255E-2</v>
      </c>
      <c r="F16" s="7">
        <v>3.2354908153651643</v>
      </c>
      <c r="G16" s="7">
        <v>0.43689865415688323</v>
      </c>
      <c r="H16" s="7">
        <v>9.5732061527046213</v>
      </c>
      <c r="I16" s="6">
        <v>0</v>
      </c>
      <c r="J16" s="7">
        <v>0.10592961782351247</v>
      </c>
    </row>
    <row r="17" spans="1:11" s="2" customFormat="1" ht="18" customHeight="1">
      <c r="A17" s="963" t="s">
        <v>28</v>
      </c>
      <c r="B17" s="136" t="s">
        <v>276</v>
      </c>
      <c r="C17" s="6">
        <v>169298</v>
      </c>
      <c r="D17" s="6">
        <v>138694</v>
      </c>
      <c r="E17" s="6">
        <v>458</v>
      </c>
      <c r="F17" s="6">
        <v>5401</v>
      </c>
      <c r="G17" s="6">
        <v>455</v>
      </c>
      <c r="H17" s="6">
        <v>24086</v>
      </c>
      <c r="I17" s="6">
        <v>3</v>
      </c>
      <c r="J17" s="6">
        <v>201</v>
      </c>
    </row>
    <row r="18" spans="1:11" s="2" customFormat="1" ht="18" customHeight="1">
      <c r="A18" s="963"/>
      <c r="B18" s="136" t="s">
        <v>1</v>
      </c>
      <c r="C18" s="7">
        <v>100</v>
      </c>
      <c r="D18" s="7">
        <v>81.922999681035805</v>
      </c>
      <c r="E18" s="7">
        <v>0.27052888988647239</v>
      </c>
      <c r="F18" s="7">
        <v>3.1902326075913479</v>
      </c>
      <c r="G18" s="7">
        <v>0.26875686659027281</v>
      </c>
      <c r="H18" s="7">
        <v>14.226984370754527</v>
      </c>
      <c r="I18" s="7">
        <v>1.7720232961996006E-3</v>
      </c>
      <c r="J18" s="7">
        <v>0.11872556084537324</v>
      </c>
    </row>
    <row r="19" spans="1:11" s="2" customFormat="1" ht="18" customHeight="1">
      <c r="A19" s="963" t="s">
        <v>711</v>
      </c>
      <c r="B19" s="136" t="s">
        <v>276</v>
      </c>
      <c r="C19" s="6">
        <v>183516</v>
      </c>
      <c r="D19" s="6">
        <v>156351</v>
      </c>
      <c r="E19" s="6">
        <v>451</v>
      </c>
      <c r="F19" s="6">
        <v>5773</v>
      </c>
      <c r="G19" s="6">
        <v>482</v>
      </c>
      <c r="H19" s="6">
        <v>20189</v>
      </c>
      <c r="I19" s="6">
        <v>0</v>
      </c>
      <c r="J19" s="6">
        <v>270</v>
      </c>
    </row>
    <row r="20" spans="1:11" s="2" customFormat="1" ht="18" customHeight="1">
      <c r="A20" s="963"/>
      <c r="B20" s="136" t="s">
        <v>1</v>
      </c>
      <c r="C20" s="7">
        <v>100</v>
      </c>
      <c r="D20" s="7">
        <v>85.197475969397757</v>
      </c>
      <c r="E20" s="7">
        <v>0.24575513851653263</v>
      </c>
      <c r="F20" s="7">
        <v>3.1457747553346849</v>
      </c>
      <c r="G20" s="7">
        <v>0.26264739859194841</v>
      </c>
      <c r="H20" s="7">
        <v>11.001220602018352</v>
      </c>
      <c r="I20" s="6">
        <v>0</v>
      </c>
      <c r="J20" s="7">
        <v>0.14712613614071798</v>
      </c>
    </row>
    <row r="21" spans="1:11" s="2" customFormat="1" ht="18" customHeight="1">
      <c r="A21" s="963" t="s">
        <v>712</v>
      </c>
      <c r="B21" s="136" t="s">
        <v>276</v>
      </c>
      <c r="C21" s="6">
        <v>199490</v>
      </c>
      <c r="D21" s="6">
        <v>172718</v>
      </c>
      <c r="E21" s="6">
        <v>219</v>
      </c>
      <c r="F21" s="6">
        <v>6518</v>
      </c>
      <c r="G21" s="6">
        <v>534</v>
      </c>
      <c r="H21" s="6">
        <v>19048</v>
      </c>
      <c r="I21" s="6">
        <v>0</v>
      </c>
      <c r="J21" s="6">
        <v>453</v>
      </c>
    </row>
    <row r="22" spans="1:11" s="2" customFormat="1" ht="18" customHeight="1">
      <c r="A22" s="1033"/>
      <c r="B22" s="164" t="s">
        <v>1</v>
      </c>
      <c r="C22" s="12">
        <v>100</v>
      </c>
      <c r="D22" s="12">
        <v>86.579778435009274</v>
      </c>
      <c r="E22" s="12">
        <v>0.10977993884405232</v>
      </c>
      <c r="F22" s="12">
        <v>3.2673316958243519</v>
      </c>
      <c r="G22" s="12">
        <v>0.26768259060604538</v>
      </c>
      <c r="H22" s="12">
        <v>9.5483482881347435</v>
      </c>
      <c r="I22" s="11">
        <v>0</v>
      </c>
      <c r="J22" s="12">
        <v>0.22707905158153291</v>
      </c>
      <c r="K22" s="651"/>
    </row>
    <row r="23" spans="1:11" ht="12.95" customHeight="1">
      <c r="A23" s="652" t="s">
        <v>66</v>
      </c>
      <c r="B23" s="166"/>
      <c r="C23" s="14"/>
      <c r="D23" s="14"/>
      <c r="E23" s="14"/>
      <c r="F23" s="14"/>
      <c r="G23" s="14"/>
      <c r="H23" s="14"/>
      <c r="I23" s="14"/>
      <c r="J23" s="14"/>
    </row>
    <row r="24" spans="1:11" ht="35.25" customHeight="1">
      <c r="A24" s="1034" t="s">
        <v>818</v>
      </c>
      <c r="B24" s="1034"/>
      <c r="C24" s="1034"/>
      <c r="D24" s="1034"/>
      <c r="E24" s="1034"/>
      <c r="F24" s="1034"/>
      <c r="G24" s="1034"/>
      <c r="H24" s="1034"/>
      <c r="I24" s="1034"/>
      <c r="J24" s="1034"/>
    </row>
    <row r="25" spans="1:11">
      <c r="A25" s="167"/>
      <c r="B25" s="136"/>
    </row>
    <row r="26" spans="1:11">
      <c r="A26" s="167"/>
      <c r="B26" s="136"/>
    </row>
    <row r="28" spans="1:11">
      <c r="E28" s="167"/>
    </row>
  </sheetData>
  <mergeCells count="13">
    <mergeCell ref="A9:A10"/>
    <mergeCell ref="A1:J1"/>
    <mergeCell ref="A2:B2"/>
    <mergeCell ref="A3:A4"/>
    <mergeCell ref="A5:A6"/>
    <mergeCell ref="A7:A8"/>
    <mergeCell ref="A21:A22"/>
    <mergeCell ref="A24:J24"/>
    <mergeCell ref="A11:A12"/>
    <mergeCell ref="A13:A14"/>
    <mergeCell ref="A15:A16"/>
    <mergeCell ref="A17:A18"/>
    <mergeCell ref="A19:A20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9"/>
  <sheetViews>
    <sheetView showGridLines="0" workbookViewId="0">
      <selection sqref="A1:L1"/>
    </sheetView>
  </sheetViews>
  <sheetFormatPr defaultColWidth="13.625" defaultRowHeight="16.5"/>
  <cols>
    <col min="1" max="1" width="11.125" style="198" customWidth="1"/>
    <col min="2" max="2" width="13.625" style="198" customWidth="1"/>
    <col min="3" max="3" width="6.625" style="198" customWidth="1"/>
    <col min="4" max="5" width="13.625" style="198" customWidth="1"/>
    <col min="6" max="6" width="10.625" style="198" customWidth="1"/>
    <col min="7" max="7" width="6.625" style="198" customWidth="1"/>
    <col min="8" max="8" width="10.625" style="198" customWidth="1"/>
    <col min="9" max="11" width="9.625" style="198" customWidth="1"/>
    <col min="12" max="12" width="15.625" style="198" customWidth="1"/>
    <col min="13" max="13" width="12.625" bestFit="1" customWidth="1"/>
  </cols>
  <sheetData>
    <row r="1" spans="1:13" s="198" customFormat="1" ht="27.2" customHeight="1">
      <c r="A1" s="1038" t="s">
        <v>683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595" t="s">
        <v>670</v>
      </c>
    </row>
    <row r="2" spans="1:13" s="198" customFormat="1" ht="15.75">
      <c r="A2" s="168" t="s">
        <v>825</v>
      </c>
      <c r="B2" s="169"/>
      <c r="C2" s="169"/>
      <c r="D2" s="169"/>
      <c r="E2" s="169"/>
      <c r="F2" s="169"/>
      <c r="G2" s="169"/>
      <c r="H2" s="169"/>
      <c r="I2" s="169"/>
      <c r="J2" s="169"/>
      <c r="K2" s="1040" t="s">
        <v>277</v>
      </c>
      <c r="L2" s="1040"/>
    </row>
    <row r="3" spans="1:13" s="198" customFormat="1" ht="29.25" customHeight="1">
      <c r="A3" s="1041"/>
      <c r="B3" s="1043" t="s">
        <v>278</v>
      </c>
      <c r="C3" s="1043"/>
      <c r="D3" s="1043"/>
      <c r="E3" s="1043"/>
      <c r="F3" s="1044" t="s">
        <v>279</v>
      </c>
      <c r="G3" s="1043"/>
      <c r="H3" s="1043"/>
      <c r="I3" s="1043"/>
      <c r="J3" s="1043"/>
      <c r="K3" s="1043"/>
      <c r="L3" s="1045" t="s">
        <v>280</v>
      </c>
    </row>
    <row r="4" spans="1:13" s="198" customFormat="1" ht="9.1999999999999993" customHeight="1">
      <c r="A4" s="1042"/>
      <c r="B4" s="1047" t="s">
        <v>827</v>
      </c>
      <c r="C4" s="1041" t="s">
        <v>281</v>
      </c>
      <c r="D4" s="1051" t="s">
        <v>282</v>
      </c>
      <c r="E4" s="1054" t="s">
        <v>99</v>
      </c>
      <c r="F4" s="1055" t="s">
        <v>826</v>
      </c>
      <c r="G4" s="1041" t="s">
        <v>281</v>
      </c>
      <c r="H4" s="1056" t="s">
        <v>283</v>
      </c>
      <c r="I4" s="1056"/>
      <c r="J4" s="1056" t="s">
        <v>284</v>
      </c>
      <c r="K4" s="1056"/>
      <c r="L4" s="1046"/>
    </row>
    <row r="5" spans="1:13" s="198" customFormat="1" ht="24.95" customHeight="1">
      <c r="A5" s="1042"/>
      <c r="B5" s="1048"/>
      <c r="C5" s="1042"/>
      <c r="D5" s="1052"/>
      <c r="E5" s="1052"/>
      <c r="F5" s="1048"/>
      <c r="G5" s="1042"/>
      <c r="H5" s="1056"/>
      <c r="I5" s="1056"/>
      <c r="J5" s="1056"/>
      <c r="K5" s="1056"/>
      <c r="L5" s="1046"/>
    </row>
    <row r="6" spans="1:13" s="198" customFormat="1" ht="24.95" customHeight="1">
      <c r="A6" s="1042"/>
      <c r="B6" s="1049"/>
      <c r="C6" s="1050"/>
      <c r="D6" s="1053"/>
      <c r="E6" s="1053"/>
      <c r="F6" s="1049"/>
      <c r="G6" s="1050"/>
      <c r="H6" s="452" t="s">
        <v>285</v>
      </c>
      <c r="I6" s="452" t="s">
        <v>286</v>
      </c>
      <c r="J6" s="452" t="s">
        <v>285</v>
      </c>
      <c r="K6" s="452" t="s">
        <v>286</v>
      </c>
      <c r="L6" s="171" t="s">
        <v>287</v>
      </c>
    </row>
    <row r="7" spans="1:13" s="216" customFormat="1" ht="29.1" customHeight="1">
      <c r="A7" s="21" t="s">
        <v>723</v>
      </c>
      <c r="B7" s="172">
        <v>23403635</v>
      </c>
      <c r="C7" s="172">
        <f t="shared" ref="C7:C15" si="0">B7/B$7*100</f>
        <v>100</v>
      </c>
      <c r="D7" s="172">
        <v>11691323</v>
      </c>
      <c r="E7" s="172">
        <v>11712312</v>
      </c>
      <c r="F7" s="173">
        <v>188206</v>
      </c>
      <c r="G7" s="172">
        <f t="shared" ref="G7:G16" si="1">F7/F$7*100</f>
        <v>100</v>
      </c>
      <c r="H7" s="173">
        <v>162924</v>
      </c>
      <c r="I7" s="174">
        <f>H7/F7*100</f>
        <v>86.566846965559023</v>
      </c>
      <c r="J7" s="173">
        <v>25282</v>
      </c>
      <c r="K7" s="174">
        <f>J7/F7*100</f>
        <v>13.433153034440984</v>
      </c>
      <c r="L7" s="175">
        <f t="shared" ref="L7:L13" si="2">(H7+J7)/B7*100000</f>
        <v>804.17422336316565</v>
      </c>
    </row>
    <row r="8" spans="1:13" s="216" customFormat="1" ht="29.1" customHeight="1">
      <c r="A8" s="21" t="s">
        <v>724</v>
      </c>
      <c r="B8" s="172">
        <v>23462914</v>
      </c>
      <c r="C8" s="172">
        <f t="shared" si="0"/>
        <v>100.25328971332871</v>
      </c>
      <c r="D8" s="172">
        <v>11705009</v>
      </c>
      <c r="E8" s="172">
        <v>11757905</v>
      </c>
      <c r="F8" s="173">
        <v>184702</v>
      </c>
      <c r="G8" s="172">
        <f t="shared" si="1"/>
        <v>98.138210258971554</v>
      </c>
      <c r="H8" s="173">
        <v>159591</v>
      </c>
      <c r="I8" s="174">
        <f t="shared" ref="I8:I16" si="3">H8/F8*100</f>
        <v>86.404586848003817</v>
      </c>
      <c r="J8" s="173">
        <v>25111</v>
      </c>
      <c r="K8" s="174">
        <f t="shared" ref="K8:K16" si="4">J8/F8*100</f>
        <v>13.595413151996189</v>
      </c>
      <c r="L8" s="175">
        <f t="shared" si="2"/>
        <v>787.2082725956376</v>
      </c>
    </row>
    <row r="9" spans="1:13" s="216" customFormat="1" ht="29.1" customHeight="1">
      <c r="A9" s="21" t="s">
        <v>191</v>
      </c>
      <c r="B9" s="172">
        <v>23515945</v>
      </c>
      <c r="C9" s="172">
        <f t="shared" si="0"/>
        <v>100.47988271907333</v>
      </c>
      <c r="D9" s="172">
        <v>11715659</v>
      </c>
      <c r="E9" s="172">
        <v>11800286</v>
      </c>
      <c r="F9" s="173">
        <v>180729</v>
      </c>
      <c r="G9" s="172">
        <f t="shared" si="1"/>
        <v>96.027225486966401</v>
      </c>
      <c r="H9" s="173">
        <v>156104</v>
      </c>
      <c r="I9" s="174">
        <f t="shared" si="3"/>
        <v>86.374627204267156</v>
      </c>
      <c r="J9" s="173">
        <v>24625</v>
      </c>
      <c r="K9" s="174">
        <f t="shared" si="4"/>
        <v>13.625372795732837</v>
      </c>
      <c r="L9" s="175">
        <f t="shared" si="2"/>
        <v>768.53811318235353</v>
      </c>
    </row>
    <row r="10" spans="1:13" s="216" customFormat="1" ht="29.1" customHeight="1">
      <c r="A10" s="21" t="s">
        <v>94</v>
      </c>
      <c r="B10" s="172">
        <v>23555522</v>
      </c>
      <c r="C10" s="172">
        <f t="shared" si="0"/>
        <v>100.64898892842929</v>
      </c>
      <c r="D10" s="172">
        <v>11719425</v>
      </c>
      <c r="E10" s="172">
        <v>11836097</v>
      </c>
      <c r="F10" s="173">
        <v>192152</v>
      </c>
      <c r="G10" s="172">
        <f t="shared" si="1"/>
        <v>102.0966387894116</v>
      </c>
      <c r="H10" s="173">
        <v>165598</v>
      </c>
      <c r="I10" s="174">
        <f t="shared" si="3"/>
        <v>86.180731920562891</v>
      </c>
      <c r="J10" s="173">
        <v>26554</v>
      </c>
      <c r="K10" s="174">
        <f t="shared" si="4"/>
        <v>13.819268079437114</v>
      </c>
      <c r="L10" s="175">
        <f t="shared" si="2"/>
        <v>815.74078468734433</v>
      </c>
    </row>
    <row r="11" spans="1:13" s="216" customFormat="1" ht="29.1" customHeight="1">
      <c r="A11" s="21" t="s">
        <v>25</v>
      </c>
      <c r="B11" s="172">
        <v>23580080</v>
      </c>
      <c r="C11" s="172">
        <f t="shared" si="0"/>
        <v>100.75392134597894</v>
      </c>
      <c r="D11" s="172">
        <v>11716247</v>
      </c>
      <c r="E11" s="172">
        <v>11863833</v>
      </c>
      <c r="F11" s="173">
        <v>192229</v>
      </c>
      <c r="G11" s="172">
        <f t="shared" si="1"/>
        <v>102.13755140643764</v>
      </c>
      <c r="H11" s="173">
        <v>165516</v>
      </c>
      <c r="I11" s="174">
        <f t="shared" si="3"/>
        <v>86.103553574122529</v>
      </c>
      <c r="J11" s="173">
        <v>26713</v>
      </c>
      <c r="K11" s="174">
        <f t="shared" si="4"/>
        <v>13.896446425877468</v>
      </c>
      <c r="L11" s="175">
        <f t="shared" si="2"/>
        <v>815.2177600754535</v>
      </c>
    </row>
    <row r="12" spans="1:13" s="216" customFormat="1" ht="29.1" customHeight="1">
      <c r="A12" s="21" t="s">
        <v>26</v>
      </c>
      <c r="B12" s="172">
        <v>23596027</v>
      </c>
      <c r="C12" s="172">
        <f t="shared" si="0"/>
        <v>100.82206033379002</v>
      </c>
      <c r="D12" s="172">
        <v>11709050</v>
      </c>
      <c r="E12" s="172">
        <v>11886977</v>
      </c>
      <c r="F12" s="173">
        <v>182828</v>
      </c>
      <c r="G12" s="172">
        <f t="shared" si="1"/>
        <v>97.142492800442071</v>
      </c>
      <c r="H12" s="173">
        <v>156309</v>
      </c>
      <c r="I12" s="174">
        <f t="shared" si="3"/>
        <v>85.495110158181461</v>
      </c>
      <c r="J12" s="173">
        <v>26519</v>
      </c>
      <c r="K12" s="174">
        <f t="shared" si="4"/>
        <v>14.504889841818539</v>
      </c>
      <c r="L12" s="175">
        <f t="shared" si="2"/>
        <v>774.82535513287894</v>
      </c>
    </row>
    <row r="13" spans="1:13" s="216" customFormat="1" ht="29.1" customHeight="1">
      <c r="A13" s="21" t="s">
        <v>27</v>
      </c>
      <c r="B13" s="172">
        <v>23582179</v>
      </c>
      <c r="C13" s="172">
        <f t="shared" si="0"/>
        <v>100.76289003823551</v>
      </c>
      <c r="D13" s="172">
        <v>11689476</v>
      </c>
      <c r="E13" s="172">
        <v>11892703</v>
      </c>
      <c r="F13" s="173">
        <v>177559</v>
      </c>
      <c r="G13" s="172">
        <f t="shared" si="1"/>
        <v>94.342900863946952</v>
      </c>
      <c r="H13" s="173">
        <v>151474</v>
      </c>
      <c r="I13" s="174">
        <f t="shared" si="3"/>
        <v>85.309108521674489</v>
      </c>
      <c r="J13" s="173">
        <v>26085</v>
      </c>
      <c r="K13" s="174">
        <f t="shared" si="4"/>
        <v>14.690891478325515</v>
      </c>
      <c r="L13" s="175">
        <f t="shared" si="2"/>
        <v>752.93720737171918</v>
      </c>
    </row>
    <row r="14" spans="1:13" s="216" customFormat="1" ht="29.1" customHeight="1">
      <c r="A14" s="21" t="s">
        <v>28</v>
      </c>
      <c r="B14" s="172">
        <v>23468275</v>
      </c>
      <c r="C14" s="172">
        <f t="shared" si="0"/>
        <v>100.27619641136943</v>
      </c>
      <c r="D14" s="172">
        <v>11626231</v>
      </c>
      <c r="E14" s="172">
        <v>11842044</v>
      </c>
      <c r="F14" s="173">
        <v>139141</v>
      </c>
      <c r="G14" s="172">
        <f t="shared" si="1"/>
        <v>73.930161631403891</v>
      </c>
      <c r="H14" s="173">
        <v>118047</v>
      </c>
      <c r="I14" s="174">
        <f t="shared" si="3"/>
        <v>84.839838724746841</v>
      </c>
      <c r="J14" s="173">
        <v>21094</v>
      </c>
      <c r="K14" s="174">
        <f t="shared" si="4"/>
        <v>15.160161275253161</v>
      </c>
      <c r="L14" s="175">
        <f>(H14+J14)/B14*100000</f>
        <v>592.88976288201843</v>
      </c>
    </row>
    <row r="15" spans="1:13" s="216" customFormat="1" ht="29.1" customHeight="1">
      <c r="A15" s="21" t="s">
        <v>711</v>
      </c>
      <c r="B15" s="172">
        <v>23319977</v>
      </c>
      <c r="C15" s="172">
        <f t="shared" si="0"/>
        <v>99.642542707575117</v>
      </c>
      <c r="D15" s="172">
        <v>11538916</v>
      </c>
      <c r="E15" s="172">
        <v>11781061</v>
      </c>
      <c r="F15" s="173">
        <v>156823</v>
      </c>
      <c r="G15" s="172">
        <f t="shared" si="1"/>
        <v>83.32518623210737</v>
      </c>
      <c r="H15" s="173">
        <v>132858</v>
      </c>
      <c r="I15" s="174">
        <f t="shared" si="3"/>
        <v>84.718440534870524</v>
      </c>
      <c r="J15" s="173">
        <v>23965</v>
      </c>
      <c r="K15" s="174">
        <f t="shared" si="4"/>
        <v>15.281559465129476</v>
      </c>
      <c r="L15" s="175">
        <f>(H15+J15)/B15*100000</f>
        <v>672.48351059694448</v>
      </c>
      <c r="M15" s="455"/>
    </row>
    <row r="16" spans="1:13" s="216" customFormat="1" ht="28.5" customHeight="1">
      <c r="A16" s="21" t="s">
        <v>712</v>
      </c>
      <c r="B16" s="176">
        <v>23342541</v>
      </c>
      <c r="C16" s="176">
        <f>B16/B$7*100</f>
        <v>99.738955081123081</v>
      </c>
      <c r="D16" s="176">
        <v>11526202</v>
      </c>
      <c r="E16" s="176">
        <v>11816339</v>
      </c>
      <c r="F16" s="177">
        <v>173012</v>
      </c>
      <c r="G16" s="176">
        <f t="shared" si="1"/>
        <v>91.926931128656904</v>
      </c>
      <c r="H16" s="177">
        <v>145463</v>
      </c>
      <c r="I16" s="174">
        <f t="shared" si="3"/>
        <v>84.076827040898891</v>
      </c>
      <c r="J16" s="177">
        <v>27549</v>
      </c>
      <c r="K16" s="174">
        <f t="shared" si="4"/>
        <v>15.923172959101104</v>
      </c>
      <c r="L16" s="178">
        <f>(H16+J16)/B16*100000</f>
        <v>741.18751681747074</v>
      </c>
      <c r="M16" s="455"/>
    </row>
    <row r="17" spans="1:12" s="456" customFormat="1" ht="45.2" customHeight="1">
      <c r="A17" s="1037" t="s">
        <v>828</v>
      </c>
      <c r="B17" s="1037"/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</row>
    <row r="18" spans="1:12">
      <c r="A18" s="1036"/>
      <c r="B18" s="1036"/>
      <c r="C18" s="1036"/>
      <c r="D18" s="1036"/>
      <c r="E18" s="1036"/>
      <c r="F18" s="1036"/>
      <c r="G18" s="453"/>
      <c r="H18" s="453"/>
      <c r="I18" s="454"/>
      <c r="J18" s="453"/>
      <c r="K18" s="453"/>
      <c r="L18" s="453"/>
    </row>
    <row r="19" spans="1:12">
      <c r="A19" s="1036"/>
      <c r="B19" s="1036"/>
      <c r="C19" s="1036"/>
      <c r="D19" s="1036"/>
      <c r="E19" s="1036"/>
      <c r="F19" s="1036"/>
      <c r="G19" s="203"/>
      <c r="H19" s="203"/>
      <c r="I19" s="203"/>
      <c r="J19" s="203"/>
      <c r="K19" s="203"/>
      <c r="L19" s="203"/>
    </row>
  </sheetData>
  <mergeCells count="16">
    <mergeCell ref="A18:F19"/>
    <mergeCell ref="A17:L17"/>
    <mergeCell ref="A1:L1"/>
    <mergeCell ref="K2:L2"/>
    <mergeCell ref="A3:A6"/>
    <mergeCell ref="B3:E3"/>
    <mergeCell ref="F3:K3"/>
    <mergeCell ref="L3:L5"/>
    <mergeCell ref="B4:B6"/>
    <mergeCell ref="C4:C6"/>
    <mergeCell ref="D4:D6"/>
    <mergeCell ref="E4:E6"/>
    <mergeCell ref="F4:F6"/>
    <mergeCell ref="G4:G6"/>
    <mergeCell ref="H4:I5"/>
    <mergeCell ref="J4:K5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14"/>
  <sheetViews>
    <sheetView showGridLines="0" zoomScale="90" zoomScaleNormal="90" workbookViewId="0">
      <pane xSplit="1" ySplit="3" topLeftCell="B4" activePane="bottomRight" state="frozen"/>
      <selection activeCell="B75" sqref="B75"/>
      <selection pane="topRight" activeCell="B75" sqref="B75"/>
      <selection pane="bottomLeft" activeCell="B75" sqref="B75"/>
      <selection pane="bottomRight" sqref="A1:U1"/>
    </sheetView>
  </sheetViews>
  <sheetFormatPr defaultColWidth="10.5" defaultRowHeight="16.5"/>
  <cols>
    <col min="1" max="1" width="38.625" customWidth="1"/>
    <col min="2" max="21" width="10.625" customWidth="1"/>
    <col min="22" max="22" width="12.625" bestFit="1" customWidth="1"/>
    <col min="23" max="23" width="10.5" customWidth="1"/>
    <col min="25" max="25" width="10.5" customWidth="1"/>
    <col min="27" max="27" width="10.5" customWidth="1"/>
    <col min="29" max="29" width="10.5" customWidth="1"/>
    <col min="31" max="31" width="10.5" customWidth="1"/>
    <col min="33" max="33" width="10.5" customWidth="1"/>
    <col min="35" max="35" width="10.5" customWidth="1"/>
    <col min="37" max="37" width="10.5" customWidth="1"/>
    <col min="39" max="39" width="10.5" customWidth="1"/>
  </cols>
  <sheetData>
    <row r="1" spans="1:22" ht="23.1" customHeight="1">
      <c r="A1" s="892" t="s">
        <v>684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595" t="s">
        <v>670</v>
      </c>
    </row>
    <row r="2" spans="1:22" ht="23.1" customHeight="1">
      <c r="A2" s="457"/>
      <c r="B2" s="1060" t="s">
        <v>87</v>
      </c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</row>
    <row r="3" spans="1:22" ht="21" customHeight="1">
      <c r="A3" s="874"/>
      <c r="B3" s="911" t="s">
        <v>705</v>
      </c>
      <c r="C3" s="1058"/>
      <c r="D3" s="911" t="s">
        <v>706</v>
      </c>
      <c r="E3" s="1057"/>
      <c r="F3" s="911" t="s">
        <v>290</v>
      </c>
      <c r="G3" s="1058"/>
      <c r="H3" s="911" t="s">
        <v>291</v>
      </c>
      <c r="I3" s="1057"/>
      <c r="J3" s="911" t="s">
        <v>267</v>
      </c>
      <c r="K3" s="1058"/>
      <c r="L3" s="911" t="s">
        <v>268</v>
      </c>
      <c r="M3" s="1057"/>
      <c r="N3" s="911" t="s">
        <v>226</v>
      </c>
      <c r="O3" s="1058"/>
      <c r="P3" s="911" t="s">
        <v>227</v>
      </c>
      <c r="Q3" s="1057"/>
      <c r="R3" s="911" t="s">
        <v>707</v>
      </c>
      <c r="S3" s="1058"/>
      <c r="T3" s="911" t="s">
        <v>708</v>
      </c>
      <c r="U3" s="1057"/>
    </row>
    <row r="4" spans="1:22" ht="21" customHeight="1">
      <c r="A4" s="874"/>
      <c r="B4" s="684" t="s">
        <v>91</v>
      </c>
      <c r="C4" s="685" t="s">
        <v>52</v>
      </c>
      <c r="D4" s="684" t="s">
        <v>91</v>
      </c>
      <c r="E4" s="685" t="s">
        <v>52</v>
      </c>
      <c r="F4" s="684" t="s">
        <v>91</v>
      </c>
      <c r="G4" s="685" t="s">
        <v>52</v>
      </c>
      <c r="H4" s="684" t="s">
        <v>91</v>
      </c>
      <c r="I4" s="685" t="s">
        <v>52</v>
      </c>
      <c r="J4" s="684" t="s">
        <v>91</v>
      </c>
      <c r="K4" s="685" t="s">
        <v>52</v>
      </c>
      <c r="L4" s="684" t="s">
        <v>91</v>
      </c>
      <c r="M4" s="685" t="s">
        <v>52</v>
      </c>
      <c r="N4" s="684" t="s">
        <v>91</v>
      </c>
      <c r="O4" s="685" t="s">
        <v>52</v>
      </c>
      <c r="P4" s="684" t="s">
        <v>91</v>
      </c>
      <c r="Q4" s="685" t="s">
        <v>52</v>
      </c>
      <c r="R4" s="684" t="s">
        <v>91</v>
      </c>
      <c r="S4" s="685" t="s">
        <v>52</v>
      </c>
      <c r="T4" s="684" t="s">
        <v>91</v>
      </c>
      <c r="U4" s="685" t="s">
        <v>52</v>
      </c>
    </row>
    <row r="5" spans="1:22" ht="20.100000000000001" customHeight="1">
      <c r="A5" s="63" t="s">
        <v>343</v>
      </c>
      <c r="B5" s="179">
        <v>188557</v>
      </c>
      <c r="C5" s="180">
        <v>100</v>
      </c>
      <c r="D5" s="179">
        <v>185053</v>
      </c>
      <c r="E5" s="180">
        <v>100</v>
      </c>
      <c r="F5" s="179">
        <v>181128</v>
      </c>
      <c r="G5" s="180">
        <v>100</v>
      </c>
      <c r="H5" s="190">
        <v>192533</v>
      </c>
      <c r="I5" s="180">
        <v>100</v>
      </c>
      <c r="J5" s="190">
        <v>192554</v>
      </c>
      <c r="K5" s="180">
        <v>100</v>
      </c>
      <c r="L5" s="190">
        <v>183158</v>
      </c>
      <c r="M5" s="180">
        <v>100</v>
      </c>
      <c r="N5" s="190">
        <v>177862</v>
      </c>
      <c r="O5" s="180">
        <v>100</v>
      </c>
      <c r="P5" s="190">
        <v>139425</v>
      </c>
      <c r="Q5" s="180">
        <v>100</v>
      </c>
      <c r="R5" s="190">
        <v>157107</v>
      </c>
      <c r="S5" s="180">
        <v>100</v>
      </c>
      <c r="T5" s="190">
        <v>173290</v>
      </c>
      <c r="U5" s="180">
        <v>100</v>
      </c>
    </row>
    <row r="6" spans="1:22" ht="20.100000000000001" customHeight="1">
      <c r="A6" s="181" t="s">
        <v>404</v>
      </c>
      <c r="B6" s="179">
        <v>68147</v>
      </c>
      <c r="C6" s="180">
        <v>36.141325965092783</v>
      </c>
      <c r="D6" s="179">
        <v>64979</v>
      </c>
      <c r="E6" s="180">
        <v>35.113724176317056</v>
      </c>
      <c r="F6" s="179">
        <v>58518</v>
      </c>
      <c r="G6" s="180">
        <v>32.307539419636946</v>
      </c>
      <c r="H6" s="190">
        <v>58430</v>
      </c>
      <c r="I6" s="180">
        <v>30.34804423137852</v>
      </c>
      <c r="J6" s="190">
        <v>56242</v>
      </c>
      <c r="K6" s="180">
        <v>29.208429843057012</v>
      </c>
      <c r="L6" s="190">
        <v>50039</v>
      </c>
      <c r="M6" s="180">
        <v>27.320127976937947</v>
      </c>
      <c r="N6" s="190">
        <v>47868</v>
      </c>
      <c r="O6" s="180">
        <v>26.912999966265982</v>
      </c>
      <c r="P6" s="190">
        <v>36547</v>
      </c>
      <c r="Q6" s="180">
        <v>26.212659135736061</v>
      </c>
      <c r="R6" s="190">
        <v>36929</v>
      </c>
      <c r="S6" s="180">
        <v>23.50563628609801</v>
      </c>
      <c r="T6" s="190">
        <v>33730</v>
      </c>
      <c r="U6" s="180">
        <v>19.464481504991632</v>
      </c>
    </row>
    <row r="7" spans="1:22" ht="20.100000000000001" customHeight="1">
      <c r="A7" s="181" t="s">
        <v>35</v>
      </c>
      <c r="B7" s="179">
        <v>19930</v>
      </c>
      <c r="C7" s="180">
        <v>10.569748139819788</v>
      </c>
      <c r="D7" s="179">
        <v>20218</v>
      </c>
      <c r="E7" s="180">
        <v>10.925518635201808</v>
      </c>
      <c r="F7" s="179">
        <v>18900</v>
      </c>
      <c r="G7" s="180">
        <v>10.43460977872002</v>
      </c>
      <c r="H7" s="190">
        <v>21764</v>
      </c>
      <c r="I7" s="180">
        <v>11.304036191198392</v>
      </c>
      <c r="J7" s="190">
        <v>21724</v>
      </c>
      <c r="K7" s="180">
        <v>11.282029976006729</v>
      </c>
      <c r="L7" s="190">
        <v>21409</v>
      </c>
      <c r="M7" s="180">
        <v>11.68881512137062</v>
      </c>
      <c r="N7" s="190">
        <v>21853</v>
      </c>
      <c r="O7" s="180">
        <v>12.286491774521819</v>
      </c>
      <c r="P7" s="190">
        <v>20897</v>
      </c>
      <c r="Q7" s="180">
        <v>14.987986372601759</v>
      </c>
      <c r="R7" s="190">
        <v>23114</v>
      </c>
      <c r="S7" s="180">
        <v>14.712266162551638</v>
      </c>
      <c r="T7" s="190">
        <v>25971</v>
      </c>
      <c r="U7" s="180">
        <v>14.987015984765423</v>
      </c>
    </row>
    <row r="8" spans="1:22" ht="20.100000000000001" customHeight="1">
      <c r="A8" s="181" t="s">
        <v>32</v>
      </c>
      <c r="B8" s="179">
        <v>34672</v>
      </c>
      <c r="C8" s="180">
        <v>18.38807363290676</v>
      </c>
      <c r="D8" s="179">
        <v>35960</v>
      </c>
      <c r="E8" s="180">
        <v>19.432270754864824</v>
      </c>
      <c r="F8" s="179">
        <v>40625</v>
      </c>
      <c r="G8" s="180">
        <v>22.428890066693167</v>
      </c>
      <c r="H8" s="190">
        <v>43281</v>
      </c>
      <c r="I8" s="180">
        <v>22.479782686604374</v>
      </c>
      <c r="J8" s="190">
        <v>44541</v>
      </c>
      <c r="K8" s="180">
        <v>23.131692927698204</v>
      </c>
      <c r="L8" s="190">
        <v>42218</v>
      </c>
      <c r="M8" s="180">
        <v>23.050044224112515</v>
      </c>
      <c r="N8" s="190">
        <v>33031</v>
      </c>
      <c r="O8" s="180">
        <v>18.571139422698497</v>
      </c>
      <c r="P8" s="190">
        <v>12914</v>
      </c>
      <c r="Q8" s="180">
        <v>9.2623274161735694</v>
      </c>
      <c r="R8" s="190">
        <v>13439</v>
      </c>
      <c r="S8" s="180">
        <v>8.5540427861266526</v>
      </c>
      <c r="T8" s="190">
        <v>18368</v>
      </c>
      <c r="U8" s="180">
        <v>10.599572970165619</v>
      </c>
    </row>
    <row r="9" spans="1:22" ht="20.100000000000001" customHeight="1">
      <c r="A9" s="181" t="s">
        <v>30</v>
      </c>
      <c r="B9" s="179">
        <v>7520</v>
      </c>
      <c r="C9" s="180">
        <v>3.9881839443775622</v>
      </c>
      <c r="D9" s="179">
        <v>7714</v>
      </c>
      <c r="E9" s="180">
        <v>4.168535500640357</v>
      </c>
      <c r="F9" s="179">
        <v>8277</v>
      </c>
      <c r="G9" s="180">
        <v>4.5696965681727839</v>
      </c>
      <c r="H9" s="190">
        <v>12313</v>
      </c>
      <c r="I9" s="180">
        <v>6.3952673048256665</v>
      </c>
      <c r="J9" s="190">
        <v>14113</v>
      </c>
      <c r="K9" s="180">
        <v>7.3293725396512146</v>
      </c>
      <c r="L9" s="190">
        <v>13426</v>
      </c>
      <c r="M9" s="180">
        <v>7.3302831435154339</v>
      </c>
      <c r="N9" s="190">
        <v>15817</v>
      </c>
      <c r="O9" s="180">
        <v>8.8928495125434317</v>
      </c>
      <c r="P9" s="190">
        <v>14073</v>
      </c>
      <c r="Q9" s="180">
        <v>10.093598708983324</v>
      </c>
      <c r="R9" s="190">
        <v>15216</v>
      </c>
      <c r="S9" s="180">
        <v>9.6851190589852774</v>
      </c>
      <c r="T9" s="190">
        <v>16119</v>
      </c>
      <c r="U9" s="180">
        <v>9.3017485140515905</v>
      </c>
    </row>
    <row r="10" spans="1:22" ht="20.100000000000001" customHeight="1">
      <c r="A10" s="181" t="s">
        <v>33</v>
      </c>
      <c r="B10" s="182">
        <v>8503</v>
      </c>
      <c r="C10" s="183">
        <v>4.5095117126386182</v>
      </c>
      <c r="D10" s="182">
        <v>8879</v>
      </c>
      <c r="E10" s="183">
        <v>4.7980848729823347</v>
      </c>
      <c r="F10" s="182">
        <v>9545</v>
      </c>
      <c r="G10" s="183">
        <v>5.269753986131354</v>
      </c>
      <c r="H10" s="191">
        <v>10541</v>
      </c>
      <c r="I10" s="183">
        <v>5.4749056005983388</v>
      </c>
      <c r="J10" s="191">
        <v>11060</v>
      </c>
      <c r="K10" s="183">
        <v>5.7438432855199064</v>
      </c>
      <c r="L10" s="191">
        <v>11961</v>
      </c>
      <c r="M10" s="183">
        <v>6.5304272813636306</v>
      </c>
      <c r="N10" s="191">
        <v>13132</v>
      </c>
      <c r="O10" s="183">
        <v>7.3832521842776986</v>
      </c>
      <c r="P10" s="191">
        <v>12043</v>
      </c>
      <c r="Q10" s="183">
        <v>8.6376187914649449</v>
      </c>
      <c r="R10" s="191">
        <v>14923</v>
      </c>
      <c r="S10" s="183">
        <v>9.4986219582832092</v>
      </c>
      <c r="T10" s="191">
        <v>15416</v>
      </c>
      <c r="U10" s="183">
        <v>8.8960701713890007</v>
      </c>
    </row>
    <row r="11" spans="1:22" ht="20.100000000000001" customHeight="1">
      <c r="A11" s="181" t="s">
        <v>114</v>
      </c>
      <c r="B11" s="179">
        <v>27</v>
      </c>
      <c r="C11" s="180">
        <v>1.4319277459866248E-2</v>
      </c>
      <c r="D11" s="179">
        <v>7</v>
      </c>
      <c r="E11" s="180">
        <v>3.7827000913251878E-3</v>
      </c>
      <c r="F11" s="179">
        <v>9</v>
      </c>
      <c r="G11" s="180">
        <v>4.9688617993904867E-3</v>
      </c>
      <c r="H11" s="190">
        <v>3</v>
      </c>
      <c r="I11" s="180">
        <v>1.5581744428227889E-3</v>
      </c>
      <c r="J11" s="190">
        <v>160</v>
      </c>
      <c r="K11" s="180">
        <v>8.3093573750740057E-2</v>
      </c>
      <c r="L11" s="190">
        <v>281</v>
      </c>
      <c r="M11" s="180">
        <v>0.15341945205778618</v>
      </c>
      <c r="N11" s="190">
        <v>442</v>
      </c>
      <c r="O11" s="180">
        <v>0.24850726968098863</v>
      </c>
      <c r="P11" s="190">
        <v>2573</v>
      </c>
      <c r="Q11" s="180">
        <v>1.845436614667384</v>
      </c>
      <c r="R11" s="190">
        <v>8088</v>
      </c>
      <c r="S11" s="180">
        <v>5.1480837900284522</v>
      </c>
      <c r="T11" s="190">
        <v>14393</v>
      </c>
      <c r="U11" s="180">
        <v>8.3057302787235283</v>
      </c>
    </row>
    <row r="12" spans="1:22" ht="20.100000000000001" customHeight="1">
      <c r="A12" s="181" t="s">
        <v>37</v>
      </c>
      <c r="B12" s="179">
        <v>4044</v>
      </c>
      <c r="C12" s="180">
        <v>2.144709557322189</v>
      </c>
      <c r="D12" s="179">
        <v>3949</v>
      </c>
      <c r="E12" s="180">
        <v>2.1339832372347383</v>
      </c>
      <c r="F12" s="179">
        <v>4189</v>
      </c>
      <c r="G12" s="180">
        <v>2.3127291197385276</v>
      </c>
      <c r="H12" s="190">
        <v>4629</v>
      </c>
      <c r="I12" s="180">
        <v>2.4042631652755633</v>
      </c>
      <c r="J12" s="190">
        <v>4540</v>
      </c>
      <c r="K12" s="180">
        <v>2.3577801551772493</v>
      </c>
      <c r="L12" s="190">
        <v>4760</v>
      </c>
      <c r="M12" s="180">
        <v>2.5988490811212177</v>
      </c>
      <c r="N12" s="190">
        <v>5014</v>
      </c>
      <c r="O12" s="180">
        <v>2.8190394800463281</v>
      </c>
      <c r="P12" s="190">
        <v>4410</v>
      </c>
      <c r="Q12" s="180">
        <v>3.1629908552985473</v>
      </c>
      <c r="R12" s="190">
        <v>5615</v>
      </c>
      <c r="S12" s="180">
        <v>3.5739973393928981</v>
      </c>
      <c r="T12" s="190">
        <v>5941</v>
      </c>
      <c r="U12" s="180">
        <v>3.4283570892723181</v>
      </c>
    </row>
    <row r="13" spans="1:22" ht="20.100000000000001" customHeight="1">
      <c r="A13" s="181" t="s">
        <v>42</v>
      </c>
      <c r="B13" s="179">
        <v>8834</v>
      </c>
      <c r="C13" s="180">
        <v>4.6850554474243866</v>
      </c>
      <c r="D13" s="179">
        <v>8097</v>
      </c>
      <c r="E13" s="180">
        <v>4.375503234208578</v>
      </c>
      <c r="F13" s="179">
        <v>8262</v>
      </c>
      <c r="G13" s="180">
        <v>4.5614151318404659</v>
      </c>
      <c r="H13" s="190">
        <v>7279</v>
      </c>
      <c r="I13" s="180">
        <v>3.7806505897690266</v>
      </c>
      <c r="J13" s="190">
        <v>5400</v>
      </c>
      <c r="K13" s="180">
        <v>2.8044081140874768</v>
      </c>
      <c r="L13" s="190">
        <v>4823</v>
      </c>
      <c r="M13" s="180">
        <v>2.6332456130772339</v>
      </c>
      <c r="N13" s="190">
        <v>5971</v>
      </c>
      <c r="O13" s="180">
        <v>3.3570970752605955</v>
      </c>
      <c r="P13" s="190">
        <v>4193</v>
      </c>
      <c r="Q13" s="180">
        <v>3.007351622736238</v>
      </c>
      <c r="R13" s="190">
        <v>3421</v>
      </c>
      <c r="S13" s="180">
        <v>2.1774968651937852</v>
      </c>
      <c r="T13" s="190">
        <v>4338</v>
      </c>
      <c r="U13" s="180">
        <v>2.5033181372266142</v>
      </c>
    </row>
    <row r="14" spans="1:22" ht="20.100000000000001" customHeight="1">
      <c r="A14" s="181" t="s">
        <v>109</v>
      </c>
      <c r="B14" s="179">
        <v>42</v>
      </c>
      <c r="C14" s="180">
        <v>2.2274431604236384E-2</v>
      </c>
      <c r="D14" s="179">
        <v>47</v>
      </c>
      <c r="E14" s="180">
        <v>2.5398129184611977E-2</v>
      </c>
      <c r="F14" s="179">
        <v>53</v>
      </c>
      <c r="G14" s="180">
        <v>2.9261075040855084E-2</v>
      </c>
      <c r="H14" s="190">
        <v>51</v>
      </c>
      <c r="I14" s="180">
        <v>2.6488965527987414E-2</v>
      </c>
      <c r="J14" s="190">
        <v>49</v>
      </c>
      <c r="K14" s="180">
        <v>2.544740696116414E-2</v>
      </c>
      <c r="L14" s="190">
        <v>66</v>
      </c>
      <c r="M14" s="180">
        <v>3.6034462049159742E-2</v>
      </c>
      <c r="N14" s="190">
        <v>113</v>
      </c>
      <c r="O14" s="180">
        <v>6.353240152477764E-2</v>
      </c>
      <c r="P14" s="190">
        <v>641</v>
      </c>
      <c r="Q14" s="180">
        <v>0.45974538282230593</v>
      </c>
      <c r="R14" s="190">
        <v>1864</v>
      </c>
      <c r="S14" s="180">
        <v>1.1864525450807411</v>
      </c>
      <c r="T14" s="190">
        <v>3199</v>
      </c>
      <c r="U14" s="180">
        <v>1.8460384326850943</v>
      </c>
    </row>
    <row r="15" spans="1:22" ht="20.100000000000001" customHeight="1">
      <c r="A15" s="181" t="s">
        <v>38</v>
      </c>
      <c r="B15" s="179">
        <v>2684</v>
      </c>
      <c r="C15" s="180">
        <v>1.4234422482326299</v>
      </c>
      <c r="D15" s="179">
        <v>2202</v>
      </c>
      <c r="E15" s="180">
        <v>1.1899293715854378</v>
      </c>
      <c r="F15" s="179">
        <v>2217</v>
      </c>
      <c r="G15" s="180">
        <v>1.2239962899165231</v>
      </c>
      <c r="H15" s="190">
        <v>2511</v>
      </c>
      <c r="I15" s="180">
        <v>1.3041920086426744</v>
      </c>
      <c r="J15" s="190">
        <v>2667</v>
      </c>
      <c r="K15" s="180">
        <v>1.3850660074576482</v>
      </c>
      <c r="L15" s="190">
        <v>2639</v>
      </c>
      <c r="M15" s="180">
        <v>1.4408325052686752</v>
      </c>
      <c r="N15" s="190">
        <v>2809</v>
      </c>
      <c r="O15" s="180">
        <v>1.5793142998504459</v>
      </c>
      <c r="P15" s="190">
        <v>2634</v>
      </c>
      <c r="Q15" s="180">
        <v>1.8891877353415816</v>
      </c>
      <c r="R15" s="190">
        <v>3011</v>
      </c>
      <c r="S15" s="180">
        <v>1.9165282259861114</v>
      </c>
      <c r="T15" s="190">
        <v>3181</v>
      </c>
      <c r="U15" s="180">
        <v>1.835651220497432</v>
      </c>
    </row>
    <row r="16" spans="1:22" ht="20.100000000000001" customHeight="1">
      <c r="A16" s="181" t="s">
        <v>36</v>
      </c>
      <c r="B16" s="179">
        <v>4741</v>
      </c>
      <c r="C16" s="180">
        <v>2.5143590532305882</v>
      </c>
      <c r="D16" s="179">
        <v>3811</v>
      </c>
      <c r="E16" s="180">
        <v>2.0594100068628989</v>
      </c>
      <c r="F16" s="179">
        <v>3462</v>
      </c>
      <c r="G16" s="180">
        <v>1.9113555054988736</v>
      </c>
      <c r="H16" s="190">
        <v>3561</v>
      </c>
      <c r="I16" s="180">
        <v>1.8495530636306503</v>
      </c>
      <c r="J16" s="190">
        <v>3450</v>
      </c>
      <c r="K16" s="180">
        <v>1.7917051840003324</v>
      </c>
      <c r="L16" s="190">
        <v>3245</v>
      </c>
      <c r="M16" s="180">
        <v>1.7716943840836874</v>
      </c>
      <c r="N16" s="190">
        <v>3164</v>
      </c>
      <c r="O16" s="180">
        <v>1.7789072426937738</v>
      </c>
      <c r="P16" s="190">
        <v>2860</v>
      </c>
      <c r="Q16" s="180">
        <v>2.0512820512820511</v>
      </c>
      <c r="R16" s="190">
        <v>3059</v>
      </c>
      <c r="S16" s="180">
        <v>1.9470806520396926</v>
      </c>
      <c r="T16" s="190">
        <v>3096</v>
      </c>
      <c r="U16" s="180">
        <v>1.7866004962779156</v>
      </c>
    </row>
    <row r="17" spans="1:21" ht="20.100000000000001" customHeight="1">
      <c r="A17" s="181" t="s">
        <v>625</v>
      </c>
      <c r="B17" s="179">
        <v>2794</v>
      </c>
      <c r="C17" s="180">
        <v>1.4817800452913441</v>
      </c>
      <c r="D17" s="179">
        <v>2809</v>
      </c>
      <c r="E17" s="180">
        <v>1.5179435080760646</v>
      </c>
      <c r="F17" s="179">
        <v>2689</v>
      </c>
      <c r="G17" s="180">
        <v>1.4845854865067798</v>
      </c>
      <c r="H17" s="190">
        <v>2952</v>
      </c>
      <c r="I17" s="180">
        <v>1.5332436517376242</v>
      </c>
      <c r="J17" s="190">
        <v>2802</v>
      </c>
      <c r="K17" s="180">
        <v>1.4551762103098351</v>
      </c>
      <c r="L17" s="190">
        <v>2655</v>
      </c>
      <c r="M17" s="180">
        <v>1.4495681324321079</v>
      </c>
      <c r="N17" s="190">
        <v>2570</v>
      </c>
      <c r="O17" s="180">
        <v>1.4449404594573321</v>
      </c>
      <c r="P17" s="190">
        <v>2314</v>
      </c>
      <c r="Q17" s="180">
        <v>1.6596736596736599</v>
      </c>
      <c r="R17" s="190">
        <v>2730</v>
      </c>
      <c r="S17" s="180">
        <v>1.7376692317974376</v>
      </c>
      <c r="T17" s="190">
        <v>2718</v>
      </c>
      <c r="U17" s="180">
        <v>1.5684690403370074</v>
      </c>
    </row>
    <row r="18" spans="1:21" ht="20.100000000000001" customHeight="1">
      <c r="A18" s="181" t="s">
        <v>41</v>
      </c>
      <c r="B18" s="179">
        <v>927</v>
      </c>
      <c r="C18" s="180">
        <v>0.49162852612207447</v>
      </c>
      <c r="D18" s="179">
        <v>992</v>
      </c>
      <c r="E18" s="180">
        <v>0.53606264151351235</v>
      </c>
      <c r="F18" s="179">
        <v>1061</v>
      </c>
      <c r="G18" s="180">
        <v>0.58577359657258954</v>
      </c>
      <c r="H18" s="190">
        <v>1362</v>
      </c>
      <c r="I18" s="180">
        <v>0.7074111970415462</v>
      </c>
      <c r="J18" s="190">
        <v>1587</v>
      </c>
      <c r="K18" s="180">
        <v>0.82418438464015287</v>
      </c>
      <c r="L18" s="190">
        <v>1762</v>
      </c>
      <c r="M18" s="180">
        <v>0.96201094137302223</v>
      </c>
      <c r="N18" s="190">
        <v>1942</v>
      </c>
      <c r="O18" s="180">
        <v>1.0918577323992757</v>
      </c>
      <c r="P18" s="190">
        <v>1774</v>
      </c>
      <c r="Q18" s="180">
        <v>1.2723686569840416</v>
      </c>
      <c r="R18" s="190">
        <v>2343</v>
      </c>
      <c r="S18" s="180">
        <v>1.4913402967404379</v>
      </c>
      <c r="T18" s="190">
        <v>2386</v>
      </c>
      <c r="U18" s="180">
        <v>1.3768826822090139</v>
      </c>
    </row>
    <row r="19" spans="1:21" ht="20.100000000000001" customHeight="1">
      <c r="A19" s="184" t="s">
        <v>123</v>
      </c>
      <c r="B19" s="182">
        <v>1458</v>
      </c>
      <c r="C19" s="183">
        <v>0.77324098283277731</v>
      </c>
      <c r="D19" s="182">
        <v>1571</v>
      </c>
      <c r="E19" s="183">
        <v>0.8489459776388385</v>
      </c>
      <c r="F19" s="182">
        <v>1673</v>
      </c>
      <c r="G19" s="183">
        <v>0.9236561989311427</v>
      </c>
      <c r="H19" s="191">
        <v>1847</v>
      </c>
      <c r="I19" s="183">
        <v>0.95931606529789692</v>
      </c>
      <c r="J19" s="191">
        <v>1754</v>
      </c>
      <c r="K19" s="183">
        <v>0.91091330224248779</v>
      </c>
      <c r="L19" s="191">
        <v>1778</v>
      </c>
      <c r="M19" s="183">
        <v>0.9707465685364548</v>
      </c>
      <c r="N19" s="191">
        <v>1710</v>
      </c>
      <c r="O19" s="183">
        <v>0.9614195274988474</v>
      </c>
      <c r="P19" s="191">
        <v>1709</v>
      </c>
      <c r="Q19" s="183">
        <v>1.225748610363995</v>
      </c>
      <c r="R19" s="191">
        <v>2168</v>
      </c>
      <c r="S19" s="183">
        <v>1.3799512434200896</v>
      </c>
      <c r="T19" s="191">
        <v>2194</v>
      </c>
      <c r="U19" s="183">
        <v>1.2660857522072826</v>
      </c>
    </row>
    <row r="20" spans="1:21" ht="20.100000000000001" customHeight="1">
      <c r="A20" s="184" t="s">
        <v>40</v>
      </c>
      <c r="B20" s="179">
        <v>1145</v>
      </c>
      <c r="C20" s="180">
        <v>0.60724343302025374</v>
      </c>
      <c r="D20" s="179">
        <v>1144</v>
      </c>
      <c r="E20" s="180">
        <v>0.61820127206800213</v>
      </c>
      <c r="F20" s="179">
        <v>1194</v>
      </c>
      <c r="G20" s="180">
        <v>0.65920233205247114</v>
      </c>
      <c r="H20" s="190">
        <v>1414</v>
      </c>
      <c r="I20" s="180">
        <v>0.73441955405047443</v>
      </c>
      <c r="J20" s="190">
        <v>1734</v>
      </c>
      <c r="K20" s="180">
        <v>0.90052660552364538</v>
      </c>
      <c r="L20" s="190">
        <v>1712</v>
      </c>
      <c r="M20" s="180">
        <v>0.93471210648729508</v>
      </c>
      <c r="N20" s="190">
        <v>1887</v>
      </c>
      <c r="O20" s="180">
        <v>1.0609348820996054</v>
      </c>
      <c r="P20" s="190">
        <v>1839</v>
      </c>
      <c r="Q20" s="180">
        <v>1.3189887036040884</v>
      </c>
      <c r="R20" s="190">
        <v>2263</v>
      </c>
      <c r="S20" s="180">
        <v>1.440419586651136</v>
      </c>
      <c r="T20" s="190">
        <v>2150</v>
      </c>
      <c r="U20" s="180">
        <v>1.240694789081886</v>
      </c>
    </row>
    <row r="21" spans="1:21" ht="20.100000000000001" customHeight="1">
      <c r="A21" s="181" t="s">
        <v>62</v>
      </c>
      <c r="B21" s="179">
        <v>1253</v>
      </c>
      <c r="C21" s="180">
        <v>0.66452054285971884</v>
      </c>
      <c r="D21" s="179">
        <v>1282</v>
      </c>
      <c r="E21" s="180">
        <v>0.69277450243984151</v>
      </c>
      <c r="F21" s="179">
        <v>1496</v>
      </c>
      <c r="G21" s="180">
        <v>0.8259352502097963</v>
      </c>
      <c r="H21" s="190">
        <v>1857</v>
      </c>
      <c r="I21" s="180">
        <v>0.96450998010730626</v>
      </c>
      <c r="J21" s="190">
        <v>1894</v>
      </c>
      <c r="K21" s="180">
        <v>0.98362017927438539</v>
      </c>
      <c r="L21" s="190">
        <v>1824</v>
      </c>
      <c r="M21" s="180">
        <v>0.99586149663132373</v>
      </c>
      <c r="N21" s="190">
        <v>1851</v>
      </c>
      <c r="O21" s="180">
        <v>1.0406944709943664</v>
      </c>
      <c r="P21" s="190">
        <v>1580</v>
      </c>
      <c r="Q21" s="180">
        <v>1.1332257486103641</v>
      </c>
      <c r="R21" s="190">
        <v>1544</v>
      </c>
      <c r="S21" s="180">
        <v>0.98276970472353231</v>
      </c>
      <c r="T21" s="190">
        <v>1416</v>
      </c>
      <c r="U21" s="180">
        <v>0.81712735876276754</v>
      </c>
    </row>
    <row r="22" spans="1:21" ht="20.100000000000001" customHeight="1">
      <c r="A22" s="181" t="s">
        <v>292</v>
      </c>
      <c r="B22" s="179">
        <v>1345</v>
      </c>
      <c r="C22" s="180">
        <v>0.71331215494518896</v>
      </c>
      <c r="D22" s="179">
        <v>1365</v>
      </c>
      <c r="E22" s="180">
        <v>0.73762651780841171</v>
      </c>
      <c r="F22" s="179">
        <v>1344</v>
      </c>
      <c r="G22" s="180">
        <v>0.74201669537564596</v>
      </c>
      <c r="H22" s="190">
        <v>1377</v>
      </c>
      <c r="I22" s="180">
        <v>0.7152020692556601</v>
      </c>
      <c r="J22" s="190">
        <v>1346</v>
      </c>
      <c r="K22" s="180">
        <v>0.69902468917810068</v>
      </c>
      <c r="L22" s="190">
        <v>1373</v>
      </c>
      <c r="M22" s="180">
        <v>0.74962600596206552</v>
      </c>
      <c r="N22" s="190">
        <v>1404</v>
      </c>
      <c r="O22" s="180">
        <v>0.78937603310431681</v>
      </c>
      <c r="P22" s="190">
        <v>1197</v>
      </c>
      <c r="Q22" s="180">
        <v>0.85852608929532004</v>
      </c>
      <c r="R22" s="190">
        <v>1500</v>
      </c>
      <c r="S22" s="180">
        <v>0.95476331417441618</v>
      </c>
      <c r="T22" s="190">
        <v>1385</v>
      </c>
      <c r="U22" s="180">
        <v>0.79923827110623802</v>
      </c>
    </row>
    <row r="23" spans="1:21" ht="20.100000000000001" customHeight="1">
      <c r="A23" s="181" t="s">
        <v>44</v>
      </c>
      <c r="B23" s="179">
        <v>1221</v>
      </c>
      <c r="C23" s="180">
        <v>0.6475495473517292</v>
      </c>
      <c r="D23" s="179">
        <v>1207</v>
      </c>
      <c r="E23" s="180">
        <v>0.65224557288992879</v>
      </c>
      <c r="F23" s="179">
        <v>1243</v>
      </c>
      <c r="G23" s="180">
        <v>0.68625502407137495</v>
      </c>
      <c r="H23" s="190">
        <v>1444</v>
      </c>
      <c r="I23" s="180">
        <v>0.75000129847870234</v>
      </c>
      <c r="J23" s="190">
        <v>1708</v>
      </c>
      <c r="K23" s="180">
        <v>0.88702389978915008</v>
      </c>
      <c r="L23" s="190">
        <v>1502</v>
      </c>
      <c r="M23" s="180">
        <v>0.82005699996724135</v>
      </c>
      <c r="N23" s="190">
        <v>1486</v>
      </c>
      <c r="O23" s="180">
        <v>0.83547919173291663</v>
      </c>
      <c r="P23" s="190">
        <v>1208</v>
      </c>
      <c r="Q23" s="180">
        <v>0.86641563564640489</v>
      </c>
      <c r="R23" s="190">
        <v>1271</v>
      </c>
      <c r="S23" s="180">
        <v>0.80900278154378868</v>
      </c>
      <c r="T23" s="190">
        <v>1231</v>
      </c>
      <c r="U23" s="180">
        <v>0.71036990016734958</v>
      </c>
    </row>
    <row r="24" spans="1:21" ht="20.100000000000001" customHeight="1">
      <c r="A24" s="181" t="s">
        <v>120</v>
      </c>
      <c r="B24" s="179">
        <v>367</v>
      </c>
      <c r="C24" s="180">
        <v>0.19463610473225604</v>
      </c>
      <c r="D24" s="179">
        <v>300</v>
      </c>
      <c r="E24" s="180">
        <v>0.1621157181996509</v>
      </c>
      <c r="F24" s="179">
        <v>357</v>
      </c>
      <c r="G24" s="180">
        <v>0.19709818470915594</v>
      </c>
      <c r="H24" s="190">
        <v>425</v>
      </c>
      <c r="I24" s="180">
        <v>0.22074137939989508</v>
      </c>
      <c r="J24" s="190">
        <v>432</v>
      </c>
      <c r="K24" s="180">
        <v>0.22435264912699812</v>
      </c>
      <c r="L24" s="190">
        <v>506</v>
      </c>
      <c r="M24" s="180">
        <v>0.27626420904355803</v>
      </c>
      <c r="N24" s="190">
        <v>591</v>
      </c>
      <c r="O24" s="180">
        <v>0.3322800823110052</v>
      </c>
      <c r="P24" s="190">
        <v>694</v>
      </c>
      <c r="Q24" s="180">
        <v>0.49775865160480542</v>
      </c>
      <c r="R24" s="190">
        <v>1058</v>
      </c>
      <c r="S24" s="180">
        <v>0.67342639093102152</v>
      </c>
      <c r="T24" s="190">
        <v>1183</v>
      </c>
      <c r="U24" s="180">
        <v>0.68267066766691675</v>
      </c>
    </row>
    <row r="25" spans="1:21" ht="20.100000000000001" customHeight="1">
      <c r="A25" s="181" t="s">
        <v>885</v>
      </c>
      <c r="B25" s="179">
        <v>1451</v>
      </c>
      <c r="C25" s="180">
        <v>0.7695285775654046</v>
      </c>
      <c r="D25" s="179">
        <v>1175</v>
      </c>
      <c r="E25" s="180">
        <v>0.63495322961529943</v>
      </c>
      <c r="F25" s="179">
        <v>1068</v>
      </c>
      <c r="G25" s="180">
        <v>0.5896382668610044</v>
      </c>
      <c r="H25" s="190">
        <v>998</v>
      </c>
      <c r="I25" s="180">
        <v>0.51835269797904782</v>
      </c>
      <c r="J25" s="190">
        <v>996</v>
      </c>
      <c r="K25" s="180">
        <v>0.51725749659835685</v>
      </c>
      <c r="L25" s="190">
        <v>946</v>
      </c>
      <c r="M25" s="180">
        <v>0.51649395603795634</v>
      </c>
      <c r="N25" s="190">
        <v>906</v>
      </c>
      <c r="O25" s="180">
        <v>0.50938367948184549</v>
      </c>
      <c r="P25" s="190">
        <v>904</v>
      </c>
      <c r="Q25" s="180">
        <v>0.64837726376187921</v>
      </c>
      <c r="R25" s="190">
        <v>1000</v>
      </c>
      <c r="S25" s="180">
        <v>0.63650887611627749</v>
      </c>
      <c r="T25" s="190">
        <v>960</v>
      </c>
      <c r="U25" s="180">
        <v>0.55398465000865604</v>
      </c>
    </row>
    <row r="26" spans="1:21" ht="20.100000000000001" customHeight="1">
      <c r="A26" s="181" t="s">
        <v>137</v>
      </c>
      <c r="B26" s="179">
        <v>1094</v>
      </c>
      <c r="C26" s="180">
        <v>0.58019590892939543</v>
      </c>
      <c r="D26" s="179">
        <v>1113</v>
      </c>
      <c r="E26" s="180">
        <v>0.60144931452070483</v>
      </c>
      <c r="F26" s="179">
        <v>1086</v>
      </c>
      <c r="G26" s="180">
        <v>0.59957599045978527</v>
      </c>
      <c r="H26" s="190">
        <v>1120</v>
      </c>
      <c r="I26" s="180">
        <v>0.5817184586538412</v>
      </c>
      <c r="J26" s="190">
        <v>1370</v>
      </c>
      <c r="K26" s="180">
        <v>0.71148872524071172</v>
      </c>
      <c r="L26" s="190">
        <v>1209</v>
      </c>
      <c r="M26" s="180">
        <v>0.66008582753688072</v>
      </c>
      <c r="N26" s="190">
        <v>1178</v>
      </c>
      <c r="O26" s="180">
        <v>0.66231123005476156</v>
      </c>
      <c r="P26" s="190">
        <v>1124</v>
      </c>
      <c r="Q26" s="180">
        <v>0.80616819078357538</v>
      </c>
      <c r="R26" s="190">
        <v>1182</v>
      </c>
      <c r="S26" s="180">
        <v>0.75235349156943998</v>
      </c>
      <c r="T26" s="190">
        <v>871</v>
      </c>
      <c r="U26" s="180">
        <v>0.50262565641410351</v>
      </c>
    </row>
    <row r="27" spans="1:21" ht="20.100000000000001" customHeight="1">
      <c r="A27" s="181" t="s">
        <v>119</v>
      </c>
      <c r="B27" s="179">
        <v>503</v>
      </c>
      <c r="C27" s="180">
        <v>0.26676283564121195</v>
      </c>
      <c r="D27" s="179">
        <v>388</v>
      </c>
      <c r="E27" s="180">
        <v>0.20966966220488187</v>
      </c>
      <c r="F27" s="179">
        <v>351</v>
      </c>
      <c r="G27" s="180">
        <v>0.19378561017622897</v>
      </c>
      <c r="H27" s="190">
        <v>334</v>
      </c>
      <c r="I27" s="180">
        <v>0.17347675463427048</v>
      </c>
      <c r="J27" s="190">
        <v>362</v>
      </c>
      <c r="K27" s="180">
        <v>0.18799921061104938</v>
      </c>
      <c r="L27" s="190">
        <v>293</v>
      </c>
      <c r="M27" s="180">
        <v>0.15997117243036066</v>
      </c>
      <c r="N27" s="190">
        <v>307</v>
      </c>
      <c r="O27" s="180">
        <v>0.17260572803634278</v>
      </c>
      <c r="P27" s="190">
        <v>352</v>
      </c>
      <c r="Q27" s="180">
        <v>0.25246548323471396</v>
      </c>
      <c r="R27" s="190">
        <v>326</v>
      </c>
      <c r="S27" s="180">
        <v>0.20750189361390645</v>
      </c>
      <c r="T27" s="190">
        <v>779</v>
      </c>
      <c r="U27" s="180">
        <v>0.449535460788274</v>
      </c>
    </row>
    <row r="28" spans="1:21" ht="20.100000000000001" customHeight="1">
      <c r="A28" s="181" t="s">
        <v>64</v>
      </c>
      <c r="B28" s="179">
        <v>2134</v>
      </c>
      <c r="C28" s="180">
        <v>1.1317532629390583</v>
      </c>
      <c r="D28" s="179">
        <v>1976</v>
      </c>
      <c r="E28" s="180">
        <v>1.0678021972083673</v>
      </c>
      <c r="F28" s="179">
        <v>1660</v>
      </c>
      <c r="G28" s="180">
        <v>0.91647895410980085</v>
      </c>
      <c r="H28" s="190">
        <v>1429</v>
      </c>
      <c r="I28" s="180">
        <v>0.74221042626458844</v>
      </c>
      <c r="J28" s="190">
        <v>1358</v>
      </c>
      <c r="K28" s="180">
        <v>0.70525670720940614</v>
      </c>
      <c r="L28" s="190">
        <v>1042</v>
      </c>
      <c r="M28" s="180">
        <v>0.5689077190185523</v>
      </c>
      <c r="N28" s="190">
        <v>997</v>
      </c>
      <c r="O28" s="180">
        <v>0.56054694088675494</v>
      </c>
      <c r="P28" s="190">
        <v>900</v>
      </c>
      <c r="Q28" s="180">
        <v>0.64550833781603012</v>
      </c>
      <c r="R28" s="190">
        <v>762</v>
      </c>
      <c r="S28" s="180">
        <v>0.48501976360060339</v>
      </c>
      <c r="T28" s="190">
        <v>698</v>
      </c>
      <c r="U28" s="180">
        <v>0.40279300594379364</v>
      </c>
    </row>
    <row r="29" spans="1:21" ht="20.100000000000001" customHeight="1">
      <c r="A29" s="181" t="s">
        <v>136</v>
      </c>
      <c r="B29" s="182">
        <v>965</v>
      </c>
      <c r="C29" s="183">
        <v>0.5117815832878122</v>
      </c>
      <c r="D29" s="182">
        <v>877</v>
      </c>
      <c r="E29" s="183">
        <v>0.47391828287031285</v>
      </c>
      <c r="F29" s="182">
        <v>712</v>
      </c>
      <c r="G29" s="183">
        <v>0.39309217790733625</v>
      </c>
      <c r="H29" s="191">
        <v>754</v>
      </c>
      <c r="I29" s="183">
        <v>0.39162117662946094</v>
      </c>
      <c r="J29" s="191">
        <v>606</v>
      </c>
      <c r="K29" s="183">
        <v>0.31471691058092793</v>
      </c>
      <c r="L29" s="191">
        <v>563</v>
      </c>
      <c r="M29" s="183">
        <v>0.30738488081328691</v>
      </c>
      <c r="N29" s="191">
        <v>927</v>
      </c>
      <c r="O29" s="183">
        <v>0.52119058595990142</v>
      </c>
      <c r="P29" s="191">
        <v>824</v>
      </c>
      <c r="Q29" s="183">
        <v>0.59099874484489867</v>
      </c>
      <c r="R29" s="191">
        <v>767</v>
      </c>
      <c r="S29" s="183">
        <v>0.4882023079811848</v>
      </c>
      <c r="T29" s="191">
        <v>671</v>
      </c>
      <c r="U29" s="183">
        <v>0.38721218766230014</v>
      </c>
    </row>
    <row r="30" spans="1:21" ht="20.100000000000001" customHeight="1">
      <c r="A30" s="181" t="s">
        <v>293</v>
      </c>
      <c r="B30" s="179">
        <v>677</v>
      </c>
      <c r="C30" s="180">
        <v>0.35904262371590551</v>
      </c>
      <c r="D30" s="179">
        <v>595</v>
      </c>
      <c r="E30" s="180">
        <v>0.32152950776264094</v>
      </c>
      <c r="F30" s="179">
        <v>479</v>
      </c>
      <c r="G30" s="180">
        <v>0.26445386687867145</v>
      </c>
      <c r="H30" s="190">
        <v>498</v>
      </c>
      <c r="I30" s="180">
        <v>0.25865695750858297</v>
      </c>
      <c r="J30" s="190">
        <v>517</v>
      </c>
      <c r="K30" s="180">
        <v>0.26849611018207881</v>
      </c>
      <c r="L30" s="190">
        <v>481</v>
      </c>
      <c r="M30" s="180">
        <v>0.26261479160069451</v>
      </c>
      <c r="N30" s="190">
        <v>577</v>
      </c>
      <c r="O30" s="180">
        <v>0.32440881132563448</v>
      </c>
      <c r="P30" s="190">
        <v>499</v>
      </c>
      <c r="Q30" s="180">
        <v>0.35789851174466558</v>
      </c>
      <c r="R30" s="190">
        <v>587</v>
      </c>
      <c r="S30" s="180">
        <v>0.37363071028025485</v>
      </c>
      <c r="T30" s="190">
        <v>582</v>
      </c>
      <c r="U30" s="180">
        <v>0.33585319406774772</v>
      </c>
    </row>
    <row r="31" spans="1:21" ht="20.100000000000001" customHeight="1">
      <c r="A31" s="181" t="s">
        <v>294</v>
      </c>
      <c r="B31" s="179">
        <v>784</v>
      </c>
      <c r="C31" s="180">
        <v>0.41578938994574582</v>
      </c>
      <c r="D31" s="179">
        <v>809</v>
      </c>
      <c r="E31" s="180">
        <v>0.43717205341172527</v>
      </c>
      <c r="F31" s="179">
        <v>725</v>
      </c>
      <c r="G31" s="180">
        <v>0.40026942272867805</v>
      </c>
      <c r="H31" s="190">
        <v>568</v>
      </c>
      <c r="I31" s="180">
        <v>0.29501436117444801</v>
      </c>
      <c r="J31" s="190">
        <v>610</v>
      </c>
      <c r="K31" s="180">
        <v>0.31679424992469646</v>
      </c>
      <c r="L31" s="190">
        <v>646</v>
      </c>
      <c r="M31" s="180">
        <v>0.35270094672359387</v>
      </c>
      <c r="N31" s="190">
        <v>664</v>
      </c>
      <c r="O31" s="180">
        <v>0.37332313816329515</v>
      </c>
      <c r="P31" s="190">
        <v>489</v>
      </c>
      <c r="Q31" s="180">
        <v>0.35072619688004303</v>
      </c>
      <c r="R31" s="190">
        <v>550</v>
      </c>
      <c r="S31" s="180">
        <v>0.35007988186395256</v>
      </c>
      <c r="T31" s="190">
        <v>576</v>
      </c>
      <c r="U31" s="180">
        <v>0.33239079000519361</v>
      </c>
    </row>
    <row r="32" spans="1:21" ht="20.100000000000001" customHeight="1">
      <c r="A32" s="181" t="s">
        <v>144</v>
      </c>
      <c r="B32" s="179">
        <v>18</v>
      </c>
      <c r="C32" s="180">
        <v>9.546184973244165E-3</v>
      </c>
      <c r="D32" s="179">
        <v>49</v>
      </c>
      <c r="E32" s="180">
        <v>2.6478900639276312E-2</v>
      </c>
      <c r="F32" s="179">
        <v>69</v>
      </c>
      <c r="G32" s="180">
        <v>3.8094607128660397E-2</v>
      </c>
      <c r="H32" s="190">
        <v>56</v>
      </c>
      <c r="I32" s="180">
        <v>2.9085922932692059E-2</v>
      </c>
      <c r="J32" s="190">
        <v>133</v>
      </c>
      <c r="K32" s="180">
        <v>6.907153318030268E-2</v>
      </c>
      <c r="L32" s="190">
        <v>147</v>
      </c>
      <c r="M32" s="180">
        <v>8.0258574564037607E-2</v>
      </c>
      <c r="N32" s="190">
        <v>158</v>
      </c>
      <c r="O32" s="180">
        <v>8.8832915406326263E-2</v>
      </c>
      <c r="P32" s="190">
        <v>185</v>
      </c>
      <c r="Q32" s="180">
        <v>0.13268782499551729</v>
      </c>
      <c r="R32" s="190">
        <v>372</v>
      </c>
      <c r="S32" s="180">
        <v>0.23678130191525523</v>
      </c>
      <c r="T32" s="190">
        <v>540</v>
      </c>
      <c r="U32" s="180">
        <v>0.311616365629869</v>
      </c>
    </row>
    <row r="33" spans="1:21" ht="20.100000000000001" customHeight="1">
      <c r="A33" s="181" t="s">
        <v>140</v>
      </c>
      <c r="B33" s="179">
        <v>29</v>
      </c>
      <c r="C33" s="180">
        <v>1.5379964679115598E-2</v>
      </c>
      <c r="D33" s="179">
        <v>686</v>
      </c>
      <c r="E33" s="180">
        <v>0.37070460894986845</v>
      </c>
      <c r="F33" s="179">
        <v>256</v>
      </c>
      <c r="G33" s="180">
        <v>0.14133651340488496</v>
      </c>
      <c r="H33" s="190">
        <v>134</v>
      </c>
      <c r="I33" s="180">
        <v>6.9598458446084574E-2</v>
      </c>
      <c r="J33" s="190">
        <v>40</v>
      </c>
      <c r="K33" s="180">
        <v>2.0773393437685014E-2</v>
      </c>
      <c r="L33" s="190">
        <v>528</v>
      </c>
      <c r="M33" s="180">
        <v>0.28827569639327794</v>
      </c>
      <c r="N33" s="190">
        <v>241</v>
      </c>
      <c r="O33" s="180">
        <v>0.13549830767673815</v>
      </c>
      <c r="P33" s="190">
        <v>99</v>
      </c>
      <c r="Q33" s="180">
        <v>7.1005917159763315E-2</v>
      </c>
      <c r="R33" s="190">
        <v>26</v>
      </c>
      <c r="S33" s="180">
        <v>1.6549230779023212E-2</v>
      </c>
      <c r="T33" s="190">
        <v>501</v>
      </c>
      <c r="U33" s="180">
        <v>0.28911073922326735</v>
      </c>
    </row>
    <row r="34" spans="1:21" ht="20.100000000000001" customHeight="1">
      <c r="A34" s="181" t="s">
        <v>121</v>
      </c>
      <c r="B34" s="179">
        <v>439</v>
      </c>
      <c r="C34" s="180">
        <v>0.23282084462523267</v>
      </c>
      <c r="D34" s="179">
        <v>318</v>
      </c>
      <c r="E34" s="180">
        <v>0.17184266129162995</v>
      </c>
      <c r="F34" s="179">
        <v>261</v>
      </c>
      <c r="G34" s="180">
        <v>0.14409699218232411</v>
      </c>
      <c r="H34" s="190">
        <v>286</v>
      </c>
      <c r="I34" s="180">
        <v>0.14854596354910585</v>
      </c>
      <c r="J34" s="190">
        <v>320</v>
      </c>
      <c r="K34" s="180">
        <v>0.16618714750148011</v>
      </c>
      <c r="L34" s="190">
        <v>276</v>
      </c>
      <c r="M34" s="180">
        <v>0.15068956856921348</v>
      </c>
      <c r="N34" s="190">
        <v>359</v>
      </c>
      <c r="O34" s="180">
        <v>0.20184187741057674</v>
      </c>
      <c r="P34" s="190">
        <v>378</v>
      </c>
      <c r="Q34" s="180">
        <v>0.27111350188273264</v>
      </c>
      <c r="R34" s="190">
        <v>356</v>
      </c>
      <c r="S34" s="180">
        <v>0.22659715989739476</v>
      </c>
      <c r="T34" s="190">
        <v>469</v>
      </c>
      <c r="U34" s="180">
        <v>0.27064458422297882</v>
      </c>
    </row>
    <row r="35" spans="1:21" ht="20.100000000000001" customHeight="1">
      <c r="A35" s="181" t="s">
        <v>134</v>
      </c>
      <c r="B35" s="179">
        <v>226</v>
      </c>
      <c r="C35" s="180">
        <v>0.11985765577517674</v>
      </c>
      <c r="D35" s="179">
        <v>211</v>
      </c>
      <c r="E35" s="180">
        <v>0.11402138846708781</v>
      </c>
      <c r="F35" s="179">
        <v>241</v>
      </c>
      <c r="G35" s="180">
        <v>0.13305507707256747</v>
      </c>
      <c r="H35" s="190">
        <v>190</v>
      </c>
      <c r="I35" s="180">
        <v>9.8684381378776623E-2</v>
      </c>
      <c r="J35" s="190">
        <v>198</v>
      </c>
      <c r="K35" s="180">
        <v>0.10282829751654082</v>
      </c>
      <c r="L35" s="190">
        <v>213</v>
      </c>
      <c r="M35" s="180">
        <v>0.11629303661319734</v>
      </c>
      <c r="N35" s="190">
        <v>348</v>
      </c>
      <c r="O35" s="180">
        <v>0.19565730735064263</v>
      </c>
      <c r="P35" s="190">
        <v>430</v>
      </c>
      <c r="Q35" s="180">
        <v>0.30840953917876995</v>
      </c>
      <c r="R35" s="190">
        <v>360</v>
      </c>
      <c r="S35" s="180">
        <v>0.2291431954018599</v>
      </c>
      <c r="T35" s="190">
        <v>454</v>
      </c>
      <c r="U35" s="180">
        <v>0.26198857406659359</v>
      </c>
    </row>
    <row r="36" spans="1:21" ht="20.100000000000001" customHeight="1">
      <c r="A36" s="181" t="s">
        <v>105</v>
      </c>
      <c r="B36" s="179">
        <v>342</v>
      </c>
      <c r="C36" s="180">
        <v>0.18137751449163914</v>
      </c>
      <c r="D36" s="179">
        <v>373</v>
      </c>
      <c r="E36" s="180">
        <v>0.20156387629489933</v>
      </c>
      <c r="F36" s="179">
        <v>377</v>
      </c>
      <c r="G36" s="180">
        <v>0.20814009981891257</v>
      </c>
      <c r="H36" s="190">
        <v>342</v>
      </c>
      <c r="I36" s="180">
        <v>0.17763188648179792</v>
      </c>
      <c r="J36" s="190">
        <v>395</v>
      </c>
      <c r="K36" s="180">
        <v>0.20513726019713951</v>
      </c>
      <c r="L36" s="190">
        <v>329</v>
      </c>
      <c r="M36" s="180">
        <v>0.17962633354808416</v>
      </c>
      <c r="N36" s="190">
        <v>355</v>
      </c>
      <c r="O36" s="180">
        <v>0.19959294284332799</v>
      </c>
      <c r="P36" s="190">
        <v>284</v>
      </c>
      <c r="Q36" s="180">
        <v>0.2036937421552806</v>
      </c>
      <c r="R36" s="190">
        <v>305</v>
      </c>
      <c r="S36" s="180">
        <v>0.19413520721546462</v>
      </c>
      <c r="T36" s="190">
        <v>339</v>
      </c>
      <c r="U36" s="180">
        <v>0.19562582953430666</v>
      </c>
    </row>
    <row r="37" spans="1:21" ht="20.100000000000001" customHeight="1">
      <c r="A37" s="181" t="s">
        <v>614</v>
      </c>
      <c r="B37" s="179">
        <v>488</v>
      </c>
      <c r="C37" s="180">
        <v>0.2588076814968418</v>
      </c>
      <c r="D37" s="179">
        <v>425</v>
      </c>
      <c r="E37" s="180">
        <v>0.22966393411617214</v>
      </c>
      <c r="F37" s="179">
        <v>337</v>
      </c>
      <c r="G37" s="180">
        <v>0.18605626959939933</v>
      </c>
      <c r="H37" s="190">
        <v>390</v>
      </c>
      <c r="I37" s="180">
        <v>0.20256267756696253</v>
      </c>
      <c r="J37" s="190">
        <v>372</v>
      </c>
      <c r="K37" s="180">
        <v>0.19319255897047061</v>
      </c>
      <c r="L37" s="190">
        <v>298</v>
      </c>
      <c r="M37" s="180">
        <v>0.16270105591893338</v>
      </c>
      <c r="N37" s="190">
        <v>376</v>
      </c>
      <c r="O37" s="180">
        <v>0.21139984932138398</v>
      </c>
      <c r="P37" s="190">
        <v>327</v>
      </c>
      <c r="Q37" s="180">
        <v>0.23453469607315763</v>
      </c>
      <c r="R37" s="190">
        <v>280</v>
      </c>
      <c r="S37" s="180">
        <v>0.17822248531255769</v>
      </c>
      <c r="T37" s="190">
        <v>293</v>
      </c>
      <c r="U37" s="180">
        <v>0.16908073172139187</v>
      </c>
    </row>
    <row r="38" spans="1:21" ht="20.100000000000001" customHeight="1">
      <c r="A38" s="181" t="s">
        <v>63</v>
      </c>
      <c r="B38" s="179">
        <v>74</v>
      </c>
      <c r="C38" s="180">
        <v>3.9245427112226013E-2</v>
      </c>
      <c r="D38" s="179">
        <v>112</v>
      </c>
      <c r="E38" s="180">
        <v>6.0523201461203005E-2</v>
      </c>
      <c r="F38" s="179">
        <v>116</v>
      </c>
      <c r="G38" s="180">
        <v>6.4043107636588492E-2</v>
      </c>
      <c r="H38" s="190">
        <v>151</v>
      </c>
      <c r="I38" s="180">
        <v>7.8428113622080367E-2</v>
      </c>
      <c r="J38" s="190">
        <v>145</v>
      </c>
      <c r="K38" s="180">
        <v>7.5303551211608172E-2</v>
      </c>
      <c r="L38" s="190">
        <v>167</v>
      </c>
      <c r="M38" s="180">
        <v>9.117810851832843E-2</v>
      </c>
      <c r="N38" s="190">
        <v>213</v>
      </c>
      <c r="O38" s="180">
        <v>0.11975576570599678</v>
      </c>
      <c r="P38" s="190">
        <v>216</v>
      </c>
      <c r="Q38" s="180">
        <v>0.15492200107584722</v>
      </c>
      <c r="R38" s="190">
        <v>281</v>
      </c>
      <c r="S38" s="180">
        <v>0.17885899418867396</v>
      </c>
      <c r="T38" s="190">
        <v>285</v>
      </c>
      <c r="U38" s="180">
        <v>0.16446419297131976</v>
      </c>
    </row>
    <row r="39" spans="1:21" ht="20.100000000000001" customHeight="1">
      <c r="A39" s="181" t="s">
        <v>130</v>
      </c>
      <c r="B39" s="179">
        <v>130</v>
      </c>
      <c r="C39" s="180">
        <v>6.8944669251207846E-2</v>
      </c>
      <c r="D39" s="179">
        <v>144</v>
      </c>
      <c r="E39" s="180">
        <v>7.7815544735832437E-2</v>
      </c>
      <c r="F39" s="179">
        <v>181</v>
      </c>
      <c r="G39" s="180">
        <v>9.9929331743297559E-2</v>
      </c>
      <c r="H39" s="190">
        <v>232</v>
      </c>
      <c r="I39" s="180">
        <v>0.12049882357829567</v>
      </c>
      <c r="J39" s="190">
        <v>228</v>
      </c>
      <c r="K39" s="180">
        <v>0.11840834259480458</v>
      </c>
      <c r="L39" s="190">
        <v>288</v>
      </c>
      <c r="M39" s="180">
        <v>0.15724128894178796</v>
      </c>
      <c r="N39" s="190">
        <v>374</v>
      </c>
      <c r="O39" s="180">
        <v>0.21027538203775964</v>
      </c>
      <c r="P39" s="190">
        <v>409</v>
      </c>
      <c r="Q39" s="180">
        <v>0.29334767796306255</v>
      </c>
      <c r="R39" s="190">
        <v>404</v>
      </c>
      <c r="S39" s="180">
        <v>0.25714958595097609</v>
      </c>
      <c r="T39" s="190">
        <v>281</v>
      </c>
      <c r="U39" s="180">
        <v>0.16215592359628367</v>
      </c>
    </row>
    <row r="40" spans="1:21" ht="20.100000000000001" customHeight="1">
      <c r="A40" s="181" t="s">
        <v>110</v>
      </c>
      <c r="B40" s="179">
        <v>23</v>
      </c>
      <c r="C40" s="180">
        <v>1.2197903021367544E-2</v>
      </c>
      <c r="D40" s="179">
        <v>537</v>
      </c>
      <c r="E40" s="180">
        <v>0.29018713557737513</v>
      </c>
      <c r="F40" s="179">
        <v>295</v>
      </c>
      <c r="G40" s="180">
        <v>0.16286824786891038</v>
      </c>
      <c r="H40" s="190">
        <v>176</v>
      </c>
      <c r="I40" s="180">
        <v>9.1412900645603604E-2</v>
      </c>
      <c r="J40" s="190">
        <v>45</v>
      </c>
      <c r="K40" s="180">
        <v>2.3370067617395639E-2</v>
      </c>
      <c r="L40" s="190">
        <v>397</v>
      </c>
      <c r="M40" s="180">
        <v>0.21675274899267299</v>
      </c>
      <c r="N40" s="190">
        <v>332</v>
      </c>
      <c r="O40" s="180">
        <v>0.18666156908164758</v>
      </c>
      <c r="P40" s="190">
        <v>85</v>
      </c>
      <c r="Q40" s="180">
        <v>6.0964676349291737E-2</v>
      </c>
      <c r="R40" s="190">
        <v>9</v>
      </c>
      <c r="S40" s="180">
        <v>5.7285798850464972E-3</v>
      </c>
      <c r="T40" s="190">
        <v>265</v>
      </c>
      <c r="U40" s="180">
        <v>0.1529228460961394</v>
      </c>
    </row>
    <row r="41" spans="1:21" ht="20.100000000000001" customHeight="1">
      <c r="A41" s="181" t="s">
        <v>295</v>
      </c>
      <c r="B41" s="179">
        <v>327</v>
      </c>
      <c r="C41" s="180">
        <v>0.17342236034726899</v>
      </c>
      <c r="D41" s="179">
        <v>322</v>
      </c>
      <c r="E41" s="180">
        <v>0.17400420420095863</v>
      </c>
      <c r="F41" s="179">
        <v>282</v>
      </c>
      <c r="G41" s="180">
        <v>0.15569100304756855</v>
      </c>
      <c r="H41" s="190">
        <v>325</v>
      </c>
      <c r="I41" s="180">
        <v>0.16880223130580213</v>
      </c>
      <c r="J41" s="190">
        <v>310</v>
      </c>
      <c r="K41" s="180">
        <v>0.16099379914205886</v>
      </c>
      <c r="L41" s="190">
        <v>313</v>
      </c>
      <c r="M41" s="180">
        <v>0.17089070638465151</v>
      </c>
      <c r="N41" s="190">
        <v>298</v>
      </c>
      <c r="O41" s="180">
        <v>0.16754562526003305</v>
      </c>
      <c r="P41" s="190">
        <v>271</v>
      </c>
      <c r="Q41" s="180">
        <v>0.19436973283127129</v>
      </c>
      <c r="R41" s="190">
        <v>287</v>
      </c>
      <c r="S41" s="180">
        <v>0.18267804744537161</v>
      </c>
      <c r="T41" s="190">
        <v>261</v>
      </c>
      <c r="U41" s="180">
        <v>0.15061457672110337</v>
      </c>
    </row>
    <row r="42" spans="1:21" ht="20.100000000000001" customHeight="1">
      <c r="A42" s="181" t="s">
        <v>142</v>
      </c>
      <c r="B42" s="179">
        <v>516</v>
      </c>
      <c r="C42" s="180">
        <v>0.27365730256633275</v>
      </c>
      <c r="D42" s="179">
        <v>521</v>
      </c>
      <c r="E42" s="180">
        <v>0.2815409639400604</v>
      </c>
      <c r="F42" s="179">
        <v>488</v>
      </c>
      <c r="G42" s="180">
        <v>0.26942272867806194</v>
      </c>
      <c r="H42" s="190">
        <v>452</v>
      </c>
      <c r="I42" s="180">
        <v>0.23476494938530018</v>
      </c>
      <c r="J42" s="190">
        <v>331</v>
      </c>
      <c r="K42" s="180">
        <v>0.17189983069684348</v>
      </c>
      <c r="L42" s="190">
        <v>376</v>
      </c>
      <c r="M42" s="180">
        <v>0.20528723834066762</v>
      </c>
      <c r="N42" s="190">
        <v>326</v>
      </c>
      <c r="O42" s="180">
        <v>0.18328816723077443</v>
      </c>
      <c r="P42" s="190">
        <v>242</v>
      </c>
      <c r="Q42" s="180">
        <v>0.17357001972386588</v>
      </c>
      <c r="R42" s="190">
        <v>225</v>
      </c>
      <c r="S42" s="180">
        <v>0.14321449712616244</v>
      </c>
      <c r="T42" s="190">
        <v>252</v>
      </c>
      <c r="U42" s="180">
        <v>0.14542097062727222</v>
      </c>
    </row>
    <row r="43" spans="1:21" ht="20.100000000000001" customHeight="1">
      <c r="A43" s="181" t="s">
        <v>117</v>
      </c>
      <c r="B43" s="179">
        <v>553</v>
      </c>
      <c r="C43" s="180">
        <v>0.2932800161224457</v>
      </c>
      <c r="D43" s="179">
        <v>484</v>
      </c>
      <c r="E43" s="180">
        <v>0.26154669202877012</v>
      </c>
      <c r="F43" s="179">
        <v>407</v>
      </c>
      <c r="G43" s="180">
        <v>0.22470297248354754</v>
      </c>
      <c r="H43" s="190">
        <v>382</v>
      </c>
      <c r="I43" s="180">
        <v>0.19840754571943511</v>
      </c>
      <c r="J43" s="190">
        <v>345</v>
      </c>
      <c r="K43" s="180">
        <v>0.17917051840003323</v>
      </c>
      <c r="L43" s="190">
        <v>313</v>
      </c>
      <c r="M43" s="180">
        <v>0.17089070638465151</v>
      </c>
      <c r="N43" s="190">
        <v>252</v>
      </c>
      <c r="O43" s="180">
        <v>0.14168287773667226</v>
      </c>
      <c r="P43" s="190">
        <v>301</v>
      </c>
      <c r="Q43" s="180">
        <v>0.21588667742513898</v>
      </c>
      <c r="R43" s="190">
        <v>207</v>
      </c>
      <c r="S43" s="180">
        <v>0.13175733735606943</v>
      </c>
      <c r="T43" s="190">
        <v>230</v>
      </c>
      <c r="U43" s="180">
        <v>0.13272548906457382</v>
      </c>
    </row>
    <row r="44" spans="1:21" ht="20.100000000000001" customHeight="1">
      <c r="A44" s="181" t="s">
        <v>31</v>
      </c>
      <c r="B44" s="179">
        <v>277</v>
      </c>
      <c r="C44" s="180">
        <v>0.14690517986603521</v>
      </c>
      <c r="D44" s="179">
        <v>287</v>
      </c>
      <c r="E44" s="180">
        <v>0.1550907037443327</v>
      </c>
      <c r="F44" s="179">
        <v>253</v>
      </c>
      <c r="G44" s="180">
        <v>0.13968022613842146</v>
      </c>
      <c r="H44" s="190">
        <v>232</v>
      </c>
      <c r="I44" s="180">
        <v>0.12049882357829567</v>
      </c>
      <c r="J44" s="190">
        <v>251</v>
      </c>
      <c r="K44" s="180">
        <v>0.13035304382147345</v>
      </c>
      <c r="L44" s="190">
        <v>242</v>
      </c>
      <c r="M44" s="180">
        <v>0.13212636084691903</v>
      </c>
      <c r="N44" s="190">
        <v>318</v>
      </c>
      <c r="O44" s="180">
        <v>0.17879029809627689</v>
      </c>
      <c r="P44" s="190">
        <v>257</v>
      </c>
      <c r="Q44" s="180">
        <v>0.18432849202079971</v>
      </c>
      <c r="R44" s="190">
        <v>247</v>
      </c>
      <c r="S44" s="180">
        <v>0.15721769240072053</v>
      </c>
      <c r="T44" s="190">
        <v>228</v>
      </c>
      <c r="U44" s="180">
        <v>0.1315713543770558</v>
      </c>
    </row>
    <row r="45" spans="1:21" ht="20.100000000000001" customHeight="1">
      <c r="A45" s="181" t="s">
        <v>159</v>
      </c>
      <c r="B45" s="182">
        <v>901</v>
      </c>
      <c r="C45" s="183">
        <v>0.47783959227183292</v>
      </c>
      <c r="D45" s="182">
        <v>739</v>
      </c>
      <c r="E45" s="183">
        <v>0.39934505249847346</v>
      </c>
      <c r="F45" s="182">
        <v>561</v>
      </c>
      <c r="G45" s="183">
        <v>0.30972571882867367</v>
      </c>
      <c r="H45" s="191">
        <v>641</v>
      </c>
      <c r="I45" s="183">
        <v>0.33292993928313591</v>
      </c>
      <c r="J45" s="191">
        <v>520</v>
      </c>
      <c r="K45" s="183">
        <v>0.2700541146899052</v>
      </c>
      <c r="L45" s="191">
        <v>382</v>
      </c>
      <c r="M45" s="183">
        <v>0.2085630985269549</v>
      </c>
      <c r="N45" s="191">
        <v>270</v>
      </c>
      <c r="O45" s="183">
        <v>0.15180308328929171</v>
      </c>
      <c r="P45" s="191">
        <v>217</v>
      </c>
      <c r="Q45" s="183">
        <v>0.15563923256230949</v>
      </c>
      <c r="R45" s="191">
        <v>232</v>
      </c>
      <c r="S45" s="183">
        <v>0.14767005925897636</v>
      </c>
      <c r="T45" s="191">
        <v>226</v>
      </c>
      <c r="U45" s="183">
        <v>0.13041721968953779</v>
      </c>
    </row>
    <row r="46" spans="1:21" ht="20.100000000000001" customHeight="1">
      <c r="A46" s="181" t="s">
        <v>297</v>
      </c>
      <c r="B46" s="179">
        <v>252</v>
      </c>
      <c r="C46" s="180">
        <v>0.13364658962541831</v>
      </c>
      <c r="D46" s="179">
        <v>233</v>
      </c>
      <c r="E46" s="180">
        <v>0.12590987446839555</v>
      </c>
      <c r="F46" s="179">
        <v>154</v>
      </c>
      <c r="G46" s="180">
        <v>8.5022746345126105E-2</v>
      </c>
      <c r="H46" s="190">
        <v>177</v>
      </c>
      <c r="I46" s="180">
        <v>9.1932292126544538E-2</v>
      </c>
      <c r="J46" s="190">
        <v>212</v>
      </c>
      <c r="K46" s="180">
        <v>0.11009898521973056</v>
      </c>
      <c r="L46" s="190">
        <v>197</v>
      </c>
      <c r="M46" s="180">
        <v>0.10755740944976469</v>
      </c>
      <c r="N46" s="190">
        <v>221</v>
      </c>
      <c r="O46" s="180">
        <v>0.12425363484049431</v>
      </c>
      <c r="P46" s="190">
        <v>170</v>
      </c>
      <c r="Q46" s="180">
        <v>0.12192935269858347</v>
      </c>
      <c r="R46" s="190">
        <v>251</v>
      </c>
      <c r="S46" s="180">
        <v>0.15976372790518564</v>
      </c>
      <c r="T46" s="190">
        <v>214</v>
      </c>
      <c r="U46" s="180">
        <v>0.12349241156442957</v>
      </c>
    </row>
    <row r="47" spans="1:21" ht="20.100000000000001" customHeight="1">
      <c r="A47" s="181" t="s">
        <v>104</v>
      </c>
      <c r="B47" s="179">
        <v>150</v>
      </c>
      <c r="C47" s="180">
        <v>7.9551541443701385E-2</v>
      </c>
      <c r="D47" s="179">
        <v>147</v>
      </c>
      <c r="E47" s="180">
        <v>7.9436701917828936E-2</v>
      </c>
      <c r="F47" s="179">
        <v>176</v>
      </c>
      <c r="G47" s="180">
        <v>9.7168852965858393E-2</v>
      </c>
      <c r="H47" s="190">
        <v>178</v>
      </c>
      <c r="I47" s="180">
        <v>9.2451683607485471E-2</v>
      </c>
      <c r="J47" s="190">
        <v>175</v>
      </c>
      <c r="K47" s="180">
        <v>9.0883596289871929E-2</v>
      </c>
      <c r="L47" s="190">
        <v>188</v>
      </c>
      <c r="M47" s="180">
        <v>0.10264361917033381</v>
      </c>
      <c r="N47" s="190">
        <v>189</v>
      </c>
      <c r="O47" s="180">
        <v>0.10626215830250418</v>
      </c>
      <c r="P47" s="190">
        <v>198</v>
      </c>
      <c r="Q47" s="180">
        <v>0.14201183431952663</v>
      </c>
      <c r="R47" s="190">
        <v>198</v>
      </c>
      <c r="S47" s="180">
        <v>0.12602875747102293</v>
      </c>
      <c r="T47" s="190">
        <v>200</v>
      </c>
      <c r="U47" s="180">
        <v>0.11541346875180335</v>
      </c>
    </row>
    <row r="48" spans="1:21" ht="20.100000000000001" customHeight="1">
      <c r="A48" s="184" t="s">
        <v>122</v>
      </c>
      <c r="B48" s="179">
        <v>10</v>
      </c>
      <c r="C48" s="180">
        <v>5.3034360962467587E-3</v>
      </c>
      <c r="D48" s="179">
        <v>6</v>
      </c>
      <c r="E48" s="180">
        <v>3.2423143639930181E-3</v>
      </c>
      <c r="F48" s="179">
        <v>7</v>
      </c>
      <c r="G48" s="180">
        <v>3.8646702884148226E-3</v>
      </c>
      <c r="H48" s="190">
        <v>6</v>
      </c>
      <c r="I48" s="180">
        <v>3.1163488856455778E-3</v>
      </c>
      <c r="J48" s="190">
        <v>32</v>
      </c>
      <c r="K48" s="180">
        <v>1.6618714750148009E-2</v>
      </c>
      <c r="L48" s="190">
        <v>47</v>
      </c>
      <c r="M48" s="180">
        <v>2.5660904792583452E-2</v>
      </c>
      <c r="N48" s="190">
        <v>115</v>
      </c>
      <c r="O48" s="180">
        <v>6.4656868808402018E-2</v>
      </c>
      <c r="P48" s="190">
        <v>284</v>
      </c>
      <c r="Q48" s="180">
        <v>0.2036937421552806</v>
      </c>
      <c r="R48" s="190">
        <v>202</v>
      </c>
      <c r="S48" s="180">
        <v>0.12857479297548804</v>
      </c>
      <c r="T48" s="190">
        <v>200</v>
      </c>
      <c r="U48" s="180">
        <v>0.11541346875180335</v>
      </c>
    </row>
    <row r="49" spans="1:21" ht="20.100000000000001" customHeight="1">
      <c r="A49" s="181" t="s">
        <v>132</v>
      </c>
      <c r="B49" s="179">
        <v>158</v>
      </c>
      <c r="C49" s="180">
        <v>8.379429032069878E-2</v>
      </c>
      <c r="D49" s="179">
        <v>250</v>
      </c>
      <c r="E49" s="180">
        <v>0.13509643183304243</v>
      </c>
      <c r="F49" s="179">
        <v>157</v>
      </c>
      <c r="G49" s="180">
        <v>8.6679033611589601E-2</v>
      </c>
      <c r="H49" s="190">
        <v>198</v>
      </c>
      <c r="I49" s="180">
        <v>0.10283951322630407</v>
      </c>
      <c r="J49" s="190">
        <v>184</v>
      </c>
      <c r="K49" s="180">
        <v>9.5557609813351069E-2</v>
      </c>
      <c r="L49" s="190">
        <v>124</v>
      </c>
      <c r="M49" s="180">
        <v>6.7701110516603158E-2</v>
      </c>
      <c r="N49" s="190">
        <v>201</v>
      </c>
      <c r="O49" s="180">
        <v>0.11300896200425049</v>
      </c>
      <c r="P49" s="190">
        <v>162</v>
      </c>
      <c r="Q49" s="180">
        <v>0.11619150080688544</v>
      </c>
      <c r="R49" s="190">
        <v>146</v>
      </c>
      <c r="S49" s="180">
        <v>9.293029591297651E-2</v>
      </c>
      <c r="T49" s="190">
        <v>199</v>
      </c>
      <c r="U49" s="180">
        <v>0.11483640140804433</v>
      </c>
    </row>
    <row r="50" spans="1:21" ht="20.100000000000001" customHeight="1">
      <c r="A50" s="181" t="s">
        <v>146</v>
      </c>
      <c r="B50" s="179">
        <v>224</v>
      </c>
      <c r="C50" s="180">
        <v>0.11879696855592739</v>
      </c>
      <c r="D50" s="179">
        <v>224</v>
      </c>
      <c r="E50" s="180">
        <v>0.12104640292240601</v>
      </c>
      <c r="F50" s="179">
        <v>234</v>
      </c>
      <c r="G50" s="180">
        <v>0.12919040678415264</v>
      </c>
      <c r="H50" s="190">
        <v>256</v>
      </c>
      <c r="I50" s="180">
        <v>0.13296421912087797</v>
      </c>
      <c r="J50" s="190">
        <v>247</v>
      </c>
      <c r="K50" s="180">
        <v>0.12827570447770495</v>
      </c>
      <c r="L50" s="190">
        <v>227</v>
      </c>
      <c r="M50" s="180">
        <v>0.12393671038120092</v>
      </c>
      <c r="N50" s="190">
        <v>215</v>
      </c>
      <c r="O50" s="180">
        <v>0.12088023298962117</v>
      </c>
      <c r="P50" s="190">
        <v>135</v>
      </c>
      <c r="Q50" s="180">
        <v>9.6826250672404524E-2</v>
      </c>
      <c r="R50" s="190">
        <v>134</v>
      </c>
      <c r="S50" s="180">
        <v>8.5292189399581178E-2</v>
      </c>
      <c r="T50" s="190">
        <v>188</v>
      </c>
      <c r="U50" s="180">
        <v>0.10848866062669513</v>
      </c>
    </row>
    <row r="51" spans="1:21" ht="20.100000000000001" customHeight="1">
      <c r="A51" s="181" t="s">
        <v>296</v>
      </c>
      <c r="B51" s="179">
        <v>447</v>
      </c>
      <c r="C51" s="180">
        <v>0.23706359350223008</v>
      </c>
      <c r="D51" s="179">
        <v>339</v>
      </c>
      <c r="E51" s="180">
        <v>0.18319076156560551</v>
      </c>
      <c r="F51" s="179">
        <v>294</v>
      </c>
      <c r="G51" s="180">
        <v>0.16231615211342254</v>
      </c>
      <c r="H51" s="190">
        <v>318</v>
      </c>
      <c r="I51" s="180">
        <v>0.16516649093921562</v>
      </c>
      <c r="J51" s="190">
        <v>323</v>
      </c>
      <c r="K51" s="180">
        <v>0.16774515200930648</v>
      </c>
      <c r="L51" s="190">
        <v>319</v>
      </c>
      <c r="M51" s="180">
        <v>0.17416656657093874</v>
      </c>
      <c r="N51" s="190">
        <v>289</v>
      </c>
      <c r="O51" s="180">
        <v>0.16248552248372333</v>
      </c>
      <c r="P51" s="190">
        <v>214</v>
      </c>
      <c r="Q51" s="180">
        <v>0.15348753810292273</v>
      </c>
      <c r="R51" s="190">
        <v>213</v>
      </c>
      <c r="S51" s="180">
        <v>0.13557639061276711</v>
      </c>
      <c r="T51" s="190">
        <v>187</v>
      </c>
      <c r="U51" s="180">
        <v>0.10791159328293612</v>
      </c>
    </row>
    <row r="52" spans="1:21" ht="20.100000000000001" customHeight="1">
      <c r="A52" s="181" t="s">
        <v>613</v>
      </c>
      <c r="B52" s="179">
        <v>961</v>
      </c>
      <c r="C52" s="180">
        <v>0.50966020884931351</v>
      </c>
      <c r="D52" s="179">
        <v>718</v>
      </c>
      <c r="E52" s="180">
        <v>0.38799695222449787</v>
      </c>
      <c r="F52" s="179">
        <v>638</v>
      </c>
      <c r="G52" s="180">
        <v>0.35223709200123671</v>
      </c>
      <c r="H52" s="190">
        <v>513</v>
      </c>
      <c r="I52" s="180">
        <v>0.26644782972269687</v>
      </c>
      <c r="J52" s="190">
        <v>375</v>
      </c>
      <c r="K52" s="180">
        <v>0.194750563478297</v>
      </c>
      <c r="L52" s="190">
        <v>264</v>
      </c>
      <c r="M52" s="180">
        <v>0.14413784819663897</v>
      </c>
      <c r="N52" s="190">
        <v>306</v>
      </c>
      <c r="O52" s="180">
        <v>0.17204349439453059</v>
      </c>
      <c r="P52" s="190">
        <v>267</v>
      </c>
      <c r="Q52" s="180">
        <v>0.19150080688542226</v>
      </c>
      <c r="R52" s="190">
        <v>275</v>
      </c>
      <c r="S52" s="180">
        <v>0.17503994093197628</v>
      </c>
      <c r="T52" s="190">
        <v>174</v>
      </c>
      <c r="U52" s="180">
        <v>0.10040971781406891</v>
      </c>
    </row>
    <row r="53" spans="1:21" ht="20.100000000000001" customHeight="1">
      <c r="A53" s="181" t="s">
        <v>454</v>
      </c>
      <c r="B53" s="179">
        <v>436</v>
      </c>
      <c r="C53" s="180">
        <v>0.23122981379635868</v>
      </c>
      <c r="D53" s="179">
        <v>393</v>
      </c>
      <c r="E53" s="180">
        <v>0.2123715908415427</v>
      </c>
      <c r="F53" s="179">
        <v>379</v>
      </c>
      <c r="G53" s="180">
        <v>0.20924429132988825</v>
      </c>
      <c r="H53" s="190">
        <v>353</v>
      </c>
      <c r="I53" s="180">
        <v>0.18334519277214814</v>
      </c>
      <c r="J53" s="190">
        <v>275</v>
      </c>
      <c r="K53" s="180">
        <v>0.14281707988408446</v>
      </c>
      <c r="L53" s="190">
        <v>195</v>
      </c>
      <c r="M53" s="180">
        <v>0.10646545605433561</v>
      </c>
      <c r="N53" s="190">
        <v>183</v>
      </c>
      <c r="O53" s="180">
        <v>0.10288875645163105</v>
      </c>
      <c r="P53" s="190">
        <v>154</v>
      </c>
      <c r="Q53" s="180">
        <v>0.11045364891518737</v>
      </c>
      <c r="R53" s="190">
        <v>171</v>
      </c>
      <c r="S53" s="180">
        <v>0.10884301781588346</v>
      </c>
      <c r="T53" s="190">
        <v>172</v>
      </c>
      <c r="U53" s="180">
        <v>9.9255583126550861E-2</v>
      </c>
    </row>
    <row r="54" spans="1:21" ht="20.100000000000001" customHeight="1">
      <c r="A54" s="181" t="s">
        <v>43</v>
      </c>
      <c r="B54" s="179">
        <v>362</v>
      </c>
      <c r="C54" s="180">
        <v>0.19198438668413265</v>
      </c>
      <c r="D54" s="179">
        <v>262</v>
      </c>
      <c r="E54" s="180">
        <v>0.14158106056102845</v>
      </c>
      <c r="F54" s="179">
        <v>258</v>
      </c>
      <c r="G54" s="180">
        <v>0.14244070491586061</v>
      </c>
      <c r="H54" s="190">
        <v>216</v>
      </c>
      <c r="I54" s="180">
        <v>0.11218855988324079</v>
      </c>
      <c r="J54" s="190">
        <v>198</v>
      </c>
      <c r="K54" s="180">
        <v>0.10282829751654082</v>
      </c>
      <c r="L54" s="190">
        <v>171</v>
      </c>
      <c r="M54" s="180">
        <v>9.33620153091866E-2</v>
      </c>
      <c r="N54" s="190">
        <v>181</v>
      </c>
      <c r="O54" s="180">
        <v>0.10176428916800666</v>
      </c>
      <c r="P54" s="190">
        <v>148</v>
      </c>
      <c r="Q54" s="180">
        <v>0.10615025999641385</v>
      </c>
      <c r="R54" s="190">
        <v>185</v>
      </c>
      <c r="S54" s="180">
        <v>0.11775414208151133</v>
      </c>
      <c r="T54" s="190">
        <v>166</v>
      </c>
      <c r="U54" s="180">
        <v>9.5793179063996758E-2</v>
      </c>
    </row>
    <row r="55" spans="1:21" ht="20.100000000000001" customHeight="1">
      <c r="A55" s="181" t="s">
        <v>131</v>
      </c>
      <c r="B55" s="179">
        <v>109</v>
      </c>
      <c r="C55" s="180">
        <v>5.780745344908967E-2</v>
      </c>
      <c r="D55" s="179">
        <v>89</v>
      </c>
      <c r="E55" s="180">
        <v>4.8094329732563106E-2</v>
      </c>
      <c r="F55" s="179">
        <v>105</v>
      </c>
      <c r="G55" s="180">
        <v>5.7970054326222348E-2</v>
      </c>
      <c r="H55" s="190">
        <v>110</v>
      </c>
      <c r="I55" s="180">
        <v>5.7133062903502251E-2</v>
      </c>
      <c r="J55" s="190">
        <v>122</v>
      </c>
      <c r="K55" s="180">
        <v>6.3358849984939292E-2</v>
      </c>
      <c r="L55" s="190">
        <v>173</v>
      </c>
      <c r="M55" s="180">
        <v>9.4453968704615685E-2</v>
      </c>
      <c r="N55" s="190">
        <v>161</v>
      </c>
      <c r="O55" s="180">
        <v>9.0519616331762823E-2</v>
      </c>
      <c r="P55" s="190">
        <v>96</v>
      </c>
      <c r="Q55" s="180">
        <v>6.8854222700376555E-2</v>
      </c>
      <c r="R55" s="190">
        <v>104</v>
      </c>
      <c r="S55" s="180">
        <v>6.6196923116092848E-2</v>
      </c>
      <c r="T55" s="190">
        <v>126</v>
      </c>
      <c r="U55" s="180">
        <v>7.2710485313636108E-2</v>
      </c>
    </row>
    <row r="56" spans="1:21" ht="20.100000000000001" customHeight="1">
      <c r="A56" s="181" t="s">
        <v>611</v>
      </c>
      <c r="B56" s="179">
        <v>217</v>
      </c>
      <c r="C56" s="180">
        <v>0.11508456328855467</v>
      </c>
      <c r="D56" s="179">
        <v>183</v>
      </c>
      <c r="E56" s="180">
        <v>9.8890588101787066E-2</v>
      </c>
      <c r="F56" s="179">
        <v>159</v>
      </c>
      <c r="G56" s="180">
        <v>8.7783225122565256E-2</v>
      </c>
      <c r="H56" s="190">
        <v>159</v>
      </c>
      <c r="I56" s="180">
        <v>8.2583245469607811E-2</v>
      </c>
      <c r="J56" s="190">
        <v>136</v>
      </c>
      <c r="K56" s="180">
        <v>7.0629537688129046E-2</v>
      </c>
      <c r="L56" s="190">
        <v>182</v>
      </c>
      <c r="M56" s="180">
        <v>9.9367758984046567E-2</v>
      </c>
      <c r="N56" s="190">
        <v>179</v>
      </c>
      <c r="O56" s="180">
        <v>0.10063982188438228</v>
      </c>
      <c r="P56" s="190">
        <v>148</v>
      </c>
      <c r="Q56" s="180">
        <v>0.10615025999641385</v>
      </c>
      <c r="R56" s="190">
        <v>150</v>
      </c>
      <c r="S56" s="180">
        <v>9.5476331417441621E-2</v>
      </c>
      <c r="T56" s="190">
        <v>115</v>
      </c>
      <c r="U56" s="180">
        <v>6.636274453228691E-2</v>
      </c>
    </row>
    <row r="57" spans="1:21" ht="20.100000000000001" customHeight="1">
      <c r="A57" s="181" t="s">
        <v>717</v>
      </c>
      <c r="B57" s="179">
        <v>0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179">
        <v>0</v>
      </c>
      <c r="P57" s="179">
        <v>0</v>
      </c>
      <c r="Q57" s="179">
        <v>0</v>
      </c>
      <c r="R57" s="190">
        <v>4</v>
      </c>
      <c r="S57" s="180">
        <v>2.5460355044651098E-3</v>
      </c>
      <c r="T57" s="190">
        <v>114</v>
      </c>
      <c r="U57" s="180">
        <v>6.5785677188527902E-2</v>
      </c>
    </row>
    <row r="58" spans="1:21" ht="20.100000000000001" customHeight="1">
      <c r="A58" s="181" t="s">
        <v>112</v>
      </c>
      <c r="B58" s="179">
        <v>43</v>
      </c>
      <c r="C58" s="180">
        <v>2.280477521386106E-2</v>
      </c>
      <c r="D58" s="179">
        <v>43</v>
      </c>
      <c r="E58" s="180">
        <v>2.3236586275283296E-2</v>
      </c>
      <c r="F58" s="179">
        <v>39</v>
      </c>
      <c r="G58" s="180">
        <v>2.153173446402544E-2</v>
      </c>
      <c r="H58" s="190">
        <v>56</v>
      </c>
      <c r="I58" s="180">
        <v>2.9085922932692059E-2</v>
      </c>
      <c r="J58" s="190">
        <v>59</v>
      </c>
      <c r="K58" s="180">
        <v>3.0640755320585394E-2</v>
      </c>
      <c r="L58" s="190">
        <v>60</v>
      </c>
      <c r="M58" s="180">
        <v>3.2758601862872494E-2</v>
      </c>
      <c r="N58" s="190">
        <v>70</v>
      </c>
      <c r="O58" s="180">
        <v>3.9356354926853403E-2</v>
      </c>
      <c r="P58" s="190">
        <v>71</v>
      </c>
      <c r="Q58" s="180">
        <v>5.0923435538820151E-2</v>
      </c>
      <c r="R58" s="190">
        <v>87</v>
      </c>
      <c r="S58" s="180">
        <v>5.5376272222116142E-2</v>
      </c>
      <c r="T58" s="190">
        <v>98</v>
      </c>
      <c r="U58" s="180">
        <v>5.655259968838363E-2</v>
      </c>
    </row>
    <row r="59" spans="1:21" ht="20.100000000000001" customHeight="1">
      <c r="A59" s="181" t="s">
        <v>116</v>
      </c>
      <c r="B59" s="179">
        <v>72</v>
      </c>
      <c r="C59" s="180">
        <v>3.818473989297666E-2</v>
      </c>
      <c r="D59" s="179">
        <v>140</v>
      </c>
      <c r="E59" s="180">
        <v>7.5654001826503753E-2</v>
      </c>
      <c r="F59" s="179">
        <v>53</v>
      </c>
      <c r="G59" s="180">
        <v>2.9261075040855084E-2</v>
      </c>
      <c r="H59" s="190">
        <v>84</v>
      </c>
      <c r="I59" s="180">
        <v>4.3628884399038087E-2</v>
      </c>
      <c r="J59" s="190">
        <v>85</v>
      </c>
      <c r="K59" s="180">
        <v>4.414346105508065E-2</v>
      </c>
      <c r="L59" s="190">
        <v>97</v>
      </c>
      <c r="M59" s="180">
        <v>5.2959739678310531E-2</v>
      </c>
      <c r="N59" s="190">
        <v>57</v>
      </c>
      <c r="O59" s="180">
        <v>3.2047317583294918E-2</v>
      </c>
      <c r="P59" s="190">
        <v>70</v>
      </c>
      <c r="Q59" s="180">
        <v>5.02062040523579E-2</v>
      </c>
      <c r="R59" s="190">
        <v>87</v>
      </c>
      <c r="S59" s="180">
        <v>5.5376272222116142E-2</v>
      </c>
      <c r="T59" s="190">
        <v>97</v>
      </c>
      <c r="U59" s="180">
        <v>5.5975532344624615E-2</v>
      </c>
    </row>
    <row r="60" spans="1:21" ht="20.100000000000001" customHeight="1">
      <c r="A60" s="184" t="s">
        <v>45</v>
      </c>
      <c r="B60" s="179">
        <v>185</v>
      </c>
      <c r="C60" s="180">
        <v>9.8113567780565028E-2</v>
      </c>
      <c r="D60" s="179">
        <v>194</v>
      </c>
      <c r="E60" s="180">
        <v>0.10483483110244093</v>
      </c>
      <c r="F60" s="179">
        <v>96</v>
      </c>
      <c r="G60" s="180">
        <v>5.3001192526831852E-2</v>
      </c>
      <c r="H60" s="190">
        <v>63</v>
      </c>
      <c r="I60" s="180">
        <v>3.2721663299278565E-2</v>
      </c>
      <c r="J60" s="190">
        <v>93</v>
      </c>
      <c r="K60" s="180">
        <v>4.8298139742617652E-2</v>
      </c>
      <c r="L60" s="190">
        <v>75</v>
      </c>
      <c r="M60" s="180">
        <v>4.0948252328590617E-2</v>
      </c>
      <c r="N60" s="190">
        <v>86</v>
      </c>
      <c r="O60" s="180">
        <v>4.8352093195848461E-2</v>
      </c>
      <c r="P60" s="190">
        <v>100</v>
      </c>
      <c r="Q60" s="180">
        <v>7.1723148646225574E-2</v>
      </c>
      <c r="R60" s="190">
        <v>82</v>
      </c>
      <c r="S60" s="180">
        <v>5.2193727841534754E-2</v>
      </c>
      <c r="T60" s="190">
        <v>90</v>
      </c>
      <c r="U60" s="180">
        <v>5.1936060938311497E-2</v>
      </c>
    </row>
    <row r="61" spans="1:21" ht="20.100000000000001" customHeight="1">
      <c r="A61" s="181" t="s">
        <v>135</v>
      </c>
      <c r="B61" s="179">
        <v>109</v>
      </c>
      <c r="C61" s="180">
        <v>5.780745344908967E-2</v>
      </c>
      <c r="D61" s="179">
        <v>129</v>
      </c>
      <c r="E61" s="180">
        <v>6.9709758825849885E-2</v>
      </c>
      <c r="F61" s="179">
        <v>129</v>
      </c>
      <c r="G61" s="180">
        <v>7.1220352457930305E-2</v>
      </c>
      <c r="H61" s="190">
        <v>127</v>
      </c>
      <c r="I61" s="180">
        <v>6.5962718079498064E-2</v>
      </c>
      <c r="J61" s="190">
        <v>144</v>
      </c>
      <c r="K61" s="180">
        <v>7.4784216375666041E-2</v>
      </c>
      <c r="L61" s="190">
        <v>193</v>
      </c>
      <c r="M61" s="180">
        <v>0.10537350265890652</v>
      </c>
      <c r="N61" s="190">
        <v>138</v>
      </c>
      <c r="O61" s="180">
        <v>7.7588242570082414E-2</v>
      </c>
      <c r="P61" s="190">
        <v>102</v>
      </c>
      <c r="Q61" s="180">
        <v>7.3157611619150076E-2</v>
      </c>
      <c r="R61" s="190">
        <v>93</v>
      </c>
      <c r="S61" s="180">
        <v>5.9195325478813808E-2</v>
      </c>
      <c r="T61" s="190">
        <v>89</v>
      </c>
      <c r="U61" s="180">
        <v>5.1358993594552482E-2</v>
      </c>
    </row>
    <row r="62" spans="1:21" ht="20.100000000000001" customHeight="1">
      <c r="A62" s="181" t="s">
        <v>127</v>
      </c>
      <c r="B62" s="179">
        <v>147</v>
      </c>
      <c r="C62" s="180">
        <v>7.7960510614827352E-2</v>
      </c>
      <c r="D62" s="179">
        <v>112</v>
      </c>
      <c r="E62" s="180">
        <v>6.0523201461203005E-2</v>
      </c>
      <c r="F62" s="179">
        <v>73</v>
      </c>
      <c r="G62" s="180">
        <v>4.0302990150611721E-2</v>
      </c>
      <c r="H62" s="190">
        <v>79</v>
      </c>
      <c r="I62" s="180">
        <v>4.1031926994333438E-2</v>
      </c>
      <c r="J62" s="190">
        <v>101</v>
      </c>
      <c r="K62" s="180">
        <v>5.245281843015466E-2</v>
      </c>
      <c r="L62" s="190">
        <v>145</v>
      </c>
      <c r="M62" s="180">
        <v>7.9166621168608522E-2</v>
      </c>
      <c r="N62" s="190">
        <v>105</v>
      </c>
      <c r="O62" s="180">
        <v>5.9034532390280101E-2</v>
      </c>
      <c r="P62" s="190">
        <v>97</v>
      </c>
      <c r="Q62" s="180">
        <v>6.9571454186838799E-2</v>
      </c>
      <c r="R62" s="190">
        <v>87</v>
      </c>
      <c r="S62" s="180">
        <v>5.5376272222116142E-2</v>
      </c>
      <c r="T62" s="190">
        <v>78</v>
      </c>
      <c r="U62" s="180">
        <v>4.5011252813203305E-2</v>
      </c>
    </row>
    <row r="63" spans="1:21" ht="20.100000000000001" customHeight="1">
      <c r="A63" s="181" t="s">
        <v>115</v>
      </c>
      <c r="B63" s="179">
        <v>22</v>
      </c>
      <c r="C63" s="180">
        <v>1.1667559411742868E-2</v>
      </c>
      <c r="D63" s="179">
        <v>30</v>
      </c>
      <c r="E63" s="180">
        <v>1.621157181996509E-2</v>
      </c>
      <c r="F63" s="179">
        <v>153</v>
      </c>
      <c r="G63" s="180">
        <v>8.4470650589638263E-2</v>
      </c>
      <c r="H63" s="190">
        <v>193</v>
      </c>
      <c r="I63" s="180">
        <v>0.10024255582159942</v>
      </c>
      <c r="J63" s="190">
        <v>238</v>
      </c>
      <c r="K63" s="180">
        <v>0.12360169095422582</v>
      </c>
      <c r="L63" s="190">
        <v>295</v>
      </c>
      <c r="M63" s="180">
        <v>0.16106312582578977</v>
      </c>
      <c r="N63" s="190">
        <v>94</v>
      </c>
      <c r="O63" s="180">
        <v>5.2849962330345994E-2</v>
      </c>
      <c r="P63" s="190">
        <v>73</v>
      </c>
      <c r="Q63" s="180">
        <v>5.235789851174466E-2</v>
      </c>
      <c r="R63" s="190">
        <v>70</v>
      </c>
      <c r="S63" s="180">
        <v>4.4555621328139422E-2</v>
      </c>
      <c r="T63" s="190">
        <v>77</v>
      </c>
      <c r="U63" s="180">
        <v>4.4434185469444283E-2</v>
      </c>
    </row>
    <row r="64" spans="1:21" ht="20.100000000000001" customHeight="1">
      <c r="A64" s="181" t="s">
        <v>138</v>
      </c>
      <c r="B64" s="179">
        <v>274</v>
      </c>
      <c r="C64" s="180">
        <v>0.14531414903716119</v>
      </c>
      <c r="D64" s="179">
        <v>244</v>
      </c>
      <c r="E64" s="180">
        <v>0.1318541174690494</v>
      </c>
      <c r="F64" s="179">
        <v>289</v>
      </c>
      <c r="G64" s="180">
        <v>0.15955567333598339</v>
      </c>
      <c r="H64" s="190">
        <v>267</v>
      </c>
      <c r="I64" s="180">
        <v>0.13867752541122821</v>
      </c>
      <c r="J64" s="190">
        <v>230</v>
      </c>
      <c r="K64" s="180">
        <v>0.11944701226668882</v>
      </c>
      <c r="L64" s="190">
        <v>159</v>
      </c>
      <c r="M64" s="180">
        <v>8.6810294936612104E-2</v>
      </c>
      <c r="N64" s="190">
        <v>134</v>
      </c>
      <c r="O64" s="180">
        <v>7.5339308002833658E-2</v>
      </c>
      <c r="P64" s="190">
        <v>86</v>
      </c>
      <c r="Q64" s="180">
        <v>6.1681907835753988E-2</v>
      </c>
      <c r="R64" s="190">
        <v>116</v>
      </c>
      <c r="S64" s="180">
        <v>7.383502962948818E-2</v>
      </c>
      <c r="T64" s="190">
        <v>62</v>
      </c>
      <c r="U64" s="180">
        <v>3.5778175313059032E-2</v>
      </c>
    </row>
    <row r="65" spans="1:21" ht="20.100000000000001" customHeight="1">
      <c r="A65" s="181" t="s">
        <v>143</v>
      </c>
      <c r="B65" s="179">
        <v>37</v>
      </c>
      <c r="C65" s="180">
        <v>1.9622713556113006E-2</v>
      </c>
      <c r="D65" s="179">
        <v>20</v>
      </c>
      <c r="E65" s="180">
        <v>1.0807714546643395E-2</v>
      </c>
      <c r="F65" s="179">
        <v>29</v>
      </c>
      <c r="G65" s="180">
        <v>1.6010776909147123E-2</v>
      </c>
      <c r="H65" s="190">
        <v>12</v>
      </c>
      <c r="I65" s="180">
        <v>6.2326977712911557E-3</v>
      </c>
      <c r="J65" s="190">
        <v>45</v>
      </c>
      <c r="K65" s="180">
        <v>2.3370067617395639E-2</v>
      </c>
      <c r="L65" s="190">
        <v>19</v>
      </c>
      <c r="M65" s="180">
        <v>1.0373557256576288E-2</v>
      </c>
      <c r="N65" s="190">
        <v>27</v>
      </c>
      <c r="O65" s="180">
        <v>1.5180308328929169E-2</v>
      </c>
      <c r="P65" s="190">
        <v>27</v>
      </c>
      <c r="Q65" s="180">
        <v>1.9365250134480903E-2</v>
      </c>
      <c r="R65" s="190">
        <v>36</v>
      </c>
      <c r="S65" s="180">
        <v>2.2914319540185989E-2</v>
      </c>
      <c r="T65" s="190">
        <v>54</v>
      </c>
      <c r="U65" s="180">
        <v>3.11616365629869E-2</v>
      </c>
    </row>
    <row r="66" spans="1:21" ht="20.100000000000001" customHeight="1">
      <c r="A66" s="181" t="s">
        <v>155</v>
      </c>
      <c r="B66" s="179">
        <v>4</v>
      </c>
      <c r="C66" s="180">
        <v>2.1213744384987031E-3</v>
      </c>
      <c r="D66" s="179">
        <v>5</v>
      </c>
      <c r="E66" s="180">
        <v>2.7019286366608487E-3</v>
      </c>
      <c r="F66" s="179">
        <v>5</v>
      </c>
      <c r="G66" s="180">
        <v>2.7604787774391589E-3</v>
      </c>
      <c r="H66" s="190">
        <v>6</v>
      </c>
      <c r="I66" s="180">
        <v>3.1163488856455778E-3</v>
      </c>
      <c r="J66" s="190">
        <v>17</v>
      </c>
      <c r="K66" s="180">
        <v>8.8286922110161307E-3</v>
      </c>
      <c r="L66" s="190">
        <v>25</v>
      </c>
      <c r="M66" s="180">
        <v>1.3649417442863538E-2</v>
      </c>
      <c r="N66" s="190">
        <v>26</v>
      </c>
      <c r="O66" s="180">
        <v>1.461807468711698E-2</v>
      </c>
      <c r="P66" s="190">
        <v>22</v>
      </c>
      <c r="Q66" s="180">
        <v>1.5779092702169623E-2</v>
      </c>
      <c r="R66" s="190">
        <v>44</v>
      </c>
      <c r="S66" s="180">
        <v>2.8006390549116206E-2</v>
      </c>
      <c r="T66" s="190">
        <v>53</v>
      </c>
      <c r="U66" s="180">
        <v>3.0584569219227881E-2</v>
      </c>
    </row>
    <row r="67" spans="1:21" ht="20.100000000000001" customHeight="1">
      <c r="A67" s="181" t="s">
        <v>129</v>
      </c>
      <c r="B67" s="179">
        <v>84</v>
      </c>
      <c r="C67" s="180">
        <v>4.4548863208472768E-2</v>
      </c>
      <c r="D67" s="179">
        <v>59</v>
      </c>
      <c r="E67" s="180">
        <v>3.1882757912598016E-2</v>
      </c>
      <c r="F67" s="179">
        <v>82</v>
      </c>
      <c r="G67" s="180">
        <v>4.5271851950002204E-2</v>
      </c>
      <c r="H67" s="190">
        <v>39</v>
      </c>
      <c r="I67" s="180">
        <v>2.0256267756696256E-2</v>
      </c>
      <c r="J67" s="190">
        <v>50</v>
      </c>
      <c r="K67" s="180">
        <v>2.5966741797106264E-2</v>
      </c>
      <c r="L67" s="190">
        <v>63</v>
      </c>
      <c r="M67" s="180">
        <v>3.4396531956016115E-2</v>
      </c>
      <c r="N67" s="190">
        <v>74</v>
      </c>
      <c r="O67" s="180">
        <v>4.1605289494102173E-2</v>
      </c>
      <c r="P67" s="190">
        <v>83</v>
      </c>
      <c r="Q67" s="180">
        <v>5.9530213376367228E-2</v>
      </c>
      <c r="R67" s="190">
        <v>73</v>
      </c>
      <c r="S67" s="180">
        <v>4.6465147956488255E-2</v>
      </c>
      <c r="T67" s="190">
        <v>53</v>
      </c>
      <c r="U67" s="180">
        <v>3.0584569219227881E-2</v>
      </c>
    </row>
    <row r="68" spans="1:21" ht="20.100000000000001" customHeight="1">
      <c r="A68" s="181" t="s">
        <v>133</v>
      </c>
      <c r="B68" s="179">
        <v>68</v>
      </c>
      <c r="C68" s="180">
        <v>3.6063365454477955E-2</v>
      </c>
      <c r="D68" s="179">
        <v>71</v>
      </c>
      <c r="E68" s="180">
        <v>3.8367386640584047E-2</v>
      </c>
      <c r="F68" s="179">
        <v>75</v>
      </c>
      <c r="G68" s="180">
        <v>4.1407181661587383E-2</v>
      </c>
      <c r="H68" s="190">
        <v>49</v>
      </c>
      <c r="I68" s="180">
        <v>2.545018256610555E-2</v>
      </c>
      <c r="J68" s="190">
        <v>52</v>
      </c>
      <c r="K68" s="180">
        <v>2.700541146899052E-2</v>
      </c>
      <c r="L68" s="190">
        <v>49</v>
      </c>
      <c r="M68" s="180">
        <v>2.6752858188012537E-2</v>
      </c>
      <c r="N68" s="190">
        <v>24</v>
      </c>
      <c r="O68" s="180">
        <v>1.3493607403492595E-2</v>
      </c>
      <c r="P68" s="190">
        <v>35</v>
      </c>
      <c r="Q68" s="180">
        <v>2.510310202617895E-2</v>
      </c>
      <c r="R68" s="190">
        <v>45</v>
      </c>
      <c r="S68" s="180">
        <v>2.8642899425232488E-2</v>
      </c>
      <c r="T68" s="190">
        <v>51</v>
      </c>
      <c r="U68" s="180">
        <v>2.9430434531709848E-2</v>
      </c>
    </row>
    <row r="69" spans="1:21" ht="20.100000000000001" customHeight="1">
      <c r="A69" s="181" t="s">
        <v>141</v>
      </c>
      <c r="B69" s="179">
        <v>33</v>
      </c>
      <c r="C69" s="180">
        <v>1.7501339117614305E-2</v>
      </c>
      <c r="D69" s="179">
        <v>40</v>
      </c>
      <c r="E69" s="180">
        <v>2.161542909328679E-2</v>
      </c>
      <c r="F69" s="179">
        <v>60</v>
      </c>
      <c r="G69" s="180">
        <v>3.3125745329269908E-2</v>
      </c>
      <c r="H69" s="190">
        <v>60</v>
      </c>
      <c r="I69" s="180">
        <v>3.1163488856455774E-2</v>
      </c>
      <c r="J69" s="190">
        <v>49</v>
      </c>
      <c r="K69" s="180">
        <v>2.544740696116414E-2</v>
      </c>
      <c r="L69" s="190">
        <v>59</v>
      </c>
      <c r="M69" s="180">
        <v>3.2212625165157951E-2</v>
      </c>
      <c r="N69" s="190">
        <v>53</v>
      </c>
      <c r="O69" s="180">
        <v>2.9798383016046145E-2</v>
      </c>
      <c r="P69" s="190">
        <v>60</v>
      </c>
      <c r="Q69" s="180">
        <v>4.3033889187735347E-2</v>
      </c>
      <c r="R69" s="190">
        <v>52</v>
      </c>
      <c r="S69" s="180">
        <v>3.3098461558046424E-2</v>
      </c>
      <c r="T69" s="190">
        <v>47</v>
      </c>
      <c r="U69" s="180">
        <v>2.7122165156673782E-2</v>
      </c>
    </row>
    <row r="70" spans="1:21" ht="20.100000000000001" customHeight="1">
      <c r="A70" s="181" t="s">
        <v>124</v>
      </c>
      <c r="B70" s="179">
        <v>28</v>
      </c>
      <c r="C70" s="180">
        <v>1.4849621069490924E-2</v>
      </c>
      <c r="D70" s="179">
        <v>39</v>
      </c>
      <c r="E70" s="180">
        <v>2.1075043365954619E-2</v>
      </c>
      <c r="F70" s="179">
        <v>14</v>
      </c>
      <c r="G70" s="180">
        <v>7.7293405768296452E-3</v>
      </c>
      <c r="H70" s="190">
        <v>55</v>
      </c>
      <c r="I70" s="180">
        <v>2.8566531451751125E-2</v>
      </c>
      <c r="J70" s="190">
        <v>64</v>
      </c>
      <c r="K70" s="180">
        <v>3.3237429500296019E-2</v>
      </c>
      <c r="L70" s="190">
        <v>66</v>
      </c>
      <c r="M70" s="180">
        <v>3.6034462049159742E-2</v>
      </c>
      <c r="N70" s="190">
        <v>45</v>
      </c>
      <c r="O70" s="180">
        <v>2.5300513881548616E-2</v>
      </c>
      <c r="P70" s="190">
        <v>24</v>
      </c>
      <c r="Q70" s="180">
        <v>1.7213555675094139E-2</v>
      </c>
      <c r="R70" s="190">
        <v>28</v>
      </c>
      <c r="S70" s="180">
        <v>1.7822248531255767E-2</v>
      </c>
      <c r="T70" s="190">
        <v>44</v>
      </c>
      <c r="U70" s="180">
        <v>2.5390963125396737E-2</v>
      </c>
    </row>
    <row r="71" spans="1:21" ht="20.100000000000001" customHeight="1">
      <c r="A71" s="181" t="s">
        <v>302</v>
      </c>
      <c r="B71" s="179">
        <v>22</v>
      </c>
      <c r="C71" s="180">
        <v>1.1667559411742868E-2</v>
      </c>
      <c r="D71" s="179">
        <v>21</v>
      </c>
      <c r="E71" s="180">
        <v>1.1348100273975564E-2</v>
      </c>
      <c r="F71" s="179">
        <v>27</v>
      </c>
      <c r="G71" s="180">
        <v>1.4906585398171459E-2</v>
      </c>
      <c r="H71" s="190">
        <v>16</v>
      </c>
      <c r="I71" s="180">
        <v>8.3102636950548731E-3</v>
      </c>
      <c r="J71" s="190">
        <v>18</v>
      </c>
      <c r="K71" s="180">
        <v>9.3480270469582551E-3</v>
      </c>
      <c r="L71" s="190">
        <v>14</v>
      </c>
      <c r="M71" s="180">
        <v>7.6436737680035819E-3</v>
      </c>
      <c r="N71" s="190">
        <v>20</v>
      </c>
      <c r="O71" s="180">
        <v>1.1244672836243828E-2</v>
      </c>
      <c r="P71" s="190">
        <v>19</v>
      </c>
      <c r="Q71" s="180">
        <v>1.3627398242782859E-2</v>
      </c>
      <c r="R71" s="190">
        <v>18</v>
      </c>
      <c r="S71" s="180">
        <v>1.1457159770092994E-2</v>
      </c>
      <c r="T71" s="190">
        <v>43</v>
      </c>
      <c r="U71" s="180">
        <v>2.4813895781637715E-2</v>
      </c>
    </row>
    <row r="72" spans="1:21" ht="20.100000000000001" customHeight="1">
      <c r="A72" s="181" t="s">
        <v>125</v>
      </c>
      <c r="B72" s="179">
        <v>11</v>
      </c>
      <c r="C72" s="180">
        <v>5.8337797058714341E-3</v>
      </c>
      <c r="D72" s="179">
        <v>28</v>
      </c>
      <c r="E72" s="180">
        <v>1.5130800365300751E-2</v>
      </c>
      <c r="F72" s="179">
        <v>27</v>
      </c>
      <c r="G72" s="180">
        <v>1.4906585398171459E-2</v>
      </c>
      <c r="H72" s="190">
        <v>17</v>
      </c>
      <c r="I72" s="180">
        <v>8.8296551759958035E-3</v>
      </c>
      <c r="J72" s="190">
        <v>22</v>
      </c>
      <c r="K72" s="180">
        <v>1.1425366390726758E-2</v>
      </c>
      <c r="L72" s="190">
        <v>28</v>
      </c>
      <c r="M72" s="180">
        <v>1.5287347536007164E-2</v>
      </c>
      <c r="N72" s="190">
        <v>30</v>
      </c>
      <c r="O72" s="180">
        <v>1.6867009254365743E-2</v>
      </c>
      <c r="P72" s="190">
        <v>31</v>
      </c>
      <c r="Q72" s="180">
        <v>2.2234176080329928E-2</v>
      </c>
      <c r="R72" s="190">
        <v>25</v>
      </c>
      <c r="S72" s="180">
        <v>1.5912721902906934E-2</v>
      </c>
      <c r="T72" s="190">
        <v>40</v>
      </c>
      <c r="U72" s="180">
        <v>2.3082693750360667E-2</v>
      </c>
    </row>
    <row r="73" spans="1:21" ht="20.100000000000001" customHeight="1">
      <c r="A73" s="181" t="s">
        <v>126</v>
      </c>
      <c r="B73" s="179">
        <v>17</v>
      </c>
      <c r="C73" s="180">
        <v>9.0158413636194888E-3</v>
      </c>
      <c r="D73" s="179">
        <v>28</v>
      </c>
      <c r="E73" s="180">
        <v>1.5130800365300751E-2</v>
      </c>
      <c r="F73" s="179">
        <v>47</v>
      </c>
      <c r="G73" s="180">
        <v>2.5948500507928095E-2</v>
      </c>
      <c r="H73" s="190">
        <v>58</v>
      </c>
      <c r="I73" s="180">
        <v>3.0124705894573917E-2</v>
      </c>
      <c r="J73" s="190">
        <v>62</v>
      </c>
      <c r="K73" s="180">
        <v>3.219875982841177E-2</v>
      </c>
      <c r="L73" s="190">
        <v>57</v>
      </c>
      <c r="M73" s="180">
        <v>3.1120671769728867E-2</v>
      </c>
      <c r="N73" s="190">
        <v>47</v>
      </c>
      <c r="O73" s="180">
        <v>2.6424981165172997E-2</v>
      </c>
      <c r="P73" s="190">
        <v>49</v>
      </c>
      <c r="Q73" s="180">
        <v>3.5144342836650529E-2</v>
      </c>
      <c r="R73" s="190">
        <v>37</v>
      </c>
      <c r="S73" s="180">
        <v>2.3550828416302263E-2</v>
      </c>
      <c r="T73" s="190">
        <v>36</v>
      </c>
      <c r="U73" s="180">
        <v>2.0774424375324601E-2</v>
      </c>
    </row>
    <row r="74" spans="1:21" ht="20.100000000000001" customHeight="1">
      <c r="A74" s="181" t="s">
        <v>303</v>
      </c>
      <c r="B74" s="179">
        <v>82</v>
      </c>
      <c r="C74" s="180">
        <v>4.3488175989223415E-2</v>
      </c>
      <c r="D74" s="179">
        <v>48</v>
      </c>
      <c r="E74" s="180">
        <v>2.5938514911944145E-2</v>
      </c>
      <c r="F74" s="179">
        <v>41</v>
      </c>
      <c r="G74" s="180">
        <v>2.2635925975001102E-2</v>
      </c>
      <c r="H74" s="190">
        <v>26</v>
      </c>
      <c r="I74" s="180">
        <v>1.350417850446417E-2</v>
      </c>
      <c r="J74" s="190">
        <v>18</v>
      </c>
      <c r="K74" s="180">
        <v>9.3480270469582551E-3</v>
      </c>
      <c r="L74" s="190">
        <v>19</v>
      </c>
      <c r="M74" s="180">
        <v>1.0373557256576288E-2</v>
      </c>
      <c r="N74" s="190">
        <v>19</v>
      </c>
      <c r="O74" s="180">
        <v>1.0682439194431638E-2</v>
      </c>
      <c r="P74" s="190">
        <v>10</v>
      </c>
      <c r="Q74" s="180">
        <v>7.1723148646225567E-3</v>
      </c>
      <c r="R74" s="190">
        <v>12</v>
      </c>
      <c r="S74" s="180">
        <v>7.6381065133953301E-3</v>
      </c>
      <c r="T74" s="190">
        <v>29</v>
      </c>
      <c r="U74" s="180">
        <v>1.6734952969011483E-2</v>
      </c>
    </row>
    <row r="75" spans="1:21" ht="20.100000000000001" customHeight="1">
      <c r="A75" s="181" t="s">
        <v>154</v>
      </c>
      <c r="B75" s="179">
        <v>40</v>
      </c>
      <c r="C75" s="180">
        <v>2.1213744384987035E-2</v>
      </c>
      <c r="D75" s="179">
        <v>54</v>
      </c>
      <c r="E75" s="180">
        <v>2.9180829275937167E-2</v>
      </c>
      <c r="F75" s="179">
        <v>51</v>
      </c>
      <c r="G75" s="180">
        <v>2.8156883529879422E-2</v>
      </c>
      <c r="H75" s="179">
        <v>57</v>
      </c>
      <c r="I75" s="180">
        <v>2.960531441363299E-2</v>
      </c>
      <c r="J75" s="179">
        <v>36</v>
      </c>
      <c r="K75" s="180">
        <v>1.869605409391651E-2</v>
      </c>
      <c r="L75" s="179">
        <v>33</v>
      </c>
      <c r="M75" s="180">
        <v>1.8017231024579871E-2</v>
      </c>
      <c r="N75" s="179">
        <v>43</v>
      </c>
      <c r="O75" s="180">
        <v>2.4176046597924231E-2</v>
      </c>
      <c r="P75" s="179">
        <v>23</v>
      </c>
      <c r="Q75" s="180">
        <v>1.6496324188631881E-2</v>
      </c>
      <c r="R75" s="179">
        <v>17</v>
      </c>
      <c r="S75" s="180">
        <v>1.0820650893976717E-2</v>
      </c>
      <c r="T75" s="179">
        <v>26</v>
      </c>
      <c r="U75" s="180">
        <v>1.5003750937734435E-2</v>
      </c>
    </row>
    <row r="76" spans="1:21" ht="20.100000000000001" customHeight="1">
      <c r="A76" s="181" t="s">
        <v>298</v>
      </c>
      <c r="B76" s="179">
        <v>23</v>
      </c>
      <c r="C76" s="180">
        <v>1.2197903021367544E-2</v>
      </c>
      <c r="D76" s="179">
        <v>22</v>
      </c>
      <c r="E76" s="180">
        <v>1.1888486001307734E-2</v>
      </c>
      <c r="F76" s="179">
        <v>9</v>
      </c>
      <c r="G76" s="180">
        <v>4.9688617993904867E-3</v>
      </c>
      <c r="H76" s="179">
        <v>15</v>
      </c>
      <c r="I76" s="180">
        <v>7.7908722141139435E-3</v>
      </c>
      <c r="J76" s="179">
        <v>5</v>
      </c>
      <c r="K76" s="180">
        <v>2.5966741797106268E-3</v>
      </c>
      <c r="L76" s="179">
        <v>3</v>
      </c>
      <c r="M76" s="180">
        <v>1.6379300931436247E-3</v>
      </c>
      <c r="N76" s="179">
        <v>15</v>
      </c>
      <c r="O76" s="180">
        <v>8.4335046271828713E-3</v>
      </c>
      <c r="P76" s="179">
        <v>8</v>
      </c>
      <c r="Q76" s="180">
        <v>5.7378518916980457E-3</v>
      </c>
      <c r="R76" s="179">
        <v>11</v>
      </c>
      <c r="S76" s="180">
        <v>7.0015976372790516E-3</v>
      </c>
      <c r="T76" s="179">
        <v>23</v>
      </c>
      <c r="U76" s="180">
        <v>1.3272548906457385E-2</v>
      </c>
    </row>
    <row r="77" spans="1:21" ht="20.100000000000001" customHeight="1">
      <c r="A77" s="181" t="s">
        <v>160</v>
      </c>
      <c r="B77" s="179">
        <v>26</v>
      </c>
      <c r="C77" s="180">
        <v>1.3788933850241571E-2</v>
      </c>
      <c r="D77" s="179">
        <v>27</v>
      </c>
      <c r="E77" s="180">
        <v>1.4590414637968584E-2</v>
      </c>
      <c r="F77" s="179">
        <v>41</v>
      </c>
      <c r="G77" s="180">
        <v>2.2635925975001102E-2</v>
      </c>
      <c r="H77" s="179">
        <v>41</v>
      </c>
      <c r="I77" s="180">
        <v>2.1295050718578113E-2</v>
      </c>
      <c r="J77" s="179">
        <v>20</v>
      </c>
      <c r="K77" s="180">
        <v>1.0386696718842507E-2</v>
      </c>
      <c r="L77" s="179">
        <v>21</v>
      </c>
      <c r="M77" s="180">
        <v>1.1465510652005373E-2</v>
      </c>
      <c r="N77" s="179">
        <v>25</v>
      </c>
      <c r="O77" s="180">
        <v>1.4055841045304787E-2</v>
      </c>
      <c r="P77" s="179">
        <v>27</v>
      </c>
      <c r="Q77" s="180">
        <v>1.9365250134480903E-2</v>
      </c>
      <c r="R77" s="179">
        <v>17</v>
      </c>
      <c r="S77" s="180">
        <v>1.0820650893976717E-2</v>
      </c>
      <c r="T77" s="179">
        <v>22</v>
      </c>
      <c r="U77" s="180">
        <v>1.2695481562698369E-2</v>
      </c>
    </row>
    <row r="78" spans="1:21" ht="20.100000000000001" customHeight="1">
      <c r="A78" s="181" t="s">
        <v>157</v>
      </c>
      <c r="B78" s="179">
        <v>18</v>
      </c>
      <c r="C78" s="180">
        <v>9.546184973244165E-3</v>
      </c>
      <c r="D78" s="179">
        <v>20</v>
      </c>
      <c r="E78" s="180">
        <v>1.0807714546643395E-2</v>
      </c>
      <c r="F78" s="179">
        <v>18</v>
      </c>
      <c r="G78" s="180">
        <v>9.9377235987809735E-3</v>
      </c>
      <c r="H78" s="179">
        <v>8</v>
      </c>
      <c r="I78" s="180">
        <v>4.1551318475274365E-3</v>
      </c>
      <c r="J78" s="179">
        <v>17</v>
      </c>
      <c r="K78" s="180">
        <v>8.8286922110161307E-3</v>
      </c>
      <c r="L78" s="179">
        <v>13</v>
      </c>
      <c r="M78" s="180">
        <v>7.0976970702890402E-3</v>
      </c>
      <c r="N78" s="179">
        <v>17</v>
      </c>
      <c r="O78" s="180">
        <v>9.5579719108072562E-3</v>
      </c>
      <c r="P78" s="179">
        <v>27</v>
      </c>
      <c r="Q78" s="180">
        <v>1.9365250134480903E-2</v>
      </c>
      <c r="R78" s="179">
        <v>10</v>
      </c>
      <c r="S78" s="180">
        <v>6.365088761162774E-3</v>
      </c>
      <c r="T78" s="179">
        <v>16</v>
      </c>
      <c r="U78" s="180">
        <v>9.2330775001442673E-3</v>
      </c>
    </row>
    <row r="79" spans="1:21" ht="20.100000000000001" customHeight="1">
      <c r="A79" s="181" t="s">
        <v>46</v>
      </c>
      <c r="B79" s="179">
        <v>354</v>
      </c>
      <c r="C79" s="180">
        <v>0.18774163780713524</v>
      </c>
      <c r="D79" s="179">
        <v>319</v>
      </c>
      <c r="E79" s="180">
        <v>0.17238304701896215</v>
      </c>
      <c r="F79" s="179">
        <v>327</v>
      </c>
      <c r="G79" s="180">
        <v>0.180535312044521</v>
      </c>
      <c r="H79" s="179">
        <v>347</v>
      </c>
      <c r="I79" s="180">
        <v>0.18022884388650257</v>
      </c>
      <c r="J79" s="179">
        <v>342</v>
      </c>
      <c r="K79" s="180">
        <v>0.17761251389220686</v>
      </c>
      <c r="L79" s="179">
        <v>329</v>
      </c>
      <c r="M79" s="180">
        <v>0.17962633354808416</v>
      </c>
      <c r="N79" s="179">
        <v>135</v>
      </c>
      <c r="O79" s="180">
        <v>7.5901541644645854E-2</v>
      </c>
      <c r="P79" s="179">
        <v>6</v>
      </c>
      <c r="Q79" s="180">
        <v>4.3033889187735347E-3</v>
      </c>
      <c r="R79" s="179">
        <v>15</v>
      </c>
      <c r="S79" s="180">
        <v>9.5476331417441614E-3</v>
      </c>
      <c r="T79" s="179">
        <v>16</v>
      </c>
      <c r="U79" s="180">
        <v>9.2330775001442673E-3</v>
      </c>
    </row>
    <row r="80" spans="1:21" ht="20.100000000000001" customHeight="1">
      <c r="A80" s="181" t="s">
        <v>118</v>
      </c>
      <c r="B80" s="179">
        <v>33</v>
      </c>
      <c r="C80" s="180">
        <v>1.7501339117614305E-2</v>
      </c>
      <c r="D80" s="179">
        <v>40</v>
      </c>
      <c r="E80" s="180">
        <v>2.161542909328679E-2</v>
      </c>
      <c r="F80" s="179">
        <v>22</v>
      </c>
      <c r="G80" s="180">
        <v>1.2146106620732299E-2</v>
      </c>
      <c r="H80" s="179">
        <v>20</v>
      </c>
      <c r="I80" s="180">
        <v>1.0387829618818593E-2</v>
      </c>
      <c r="J80" s="179">
        <v>43</v>
      </c>
      <c r="K80" s="180">
        <v>2.2331397945511387E-2</v>
      </c>
      <c r="L80" s="179">
        <v>16</v>
      </c>
      <c r="M80" s="180">
        <v>8.735627163432666E-3</v>
      </c>
      <c r="N80" s="179">
        <v>31</v>
      </c>
      <c r="O80" s="180">
        <v>1.7429242896177935E-2</v>
      </c>
      <c r="P80" s="179">
        <v>20</v>
      </c>
      <c r="Q80" s="180">
        <v>1.4344629729245113E-2</v>
      </c>
      <c r="R80" s="179">
        <v>14</v>
      </c>
      <c r="S80" s="180">
        <v>8.9111242656278837E-3</v>
      </c>
      <c r="T80" s="179">
        <v>15</v>
      </c>
      <c r="U80" s="180">
        <v>8.6560101563852507E-3</v>
      </c>
    </row>
    <row r="81" spans="1:21" ht="20.100000000000001" customHeight="1">
      <c r="A81" s="181" t="s">
        <v>145</v>
      </c>
      <c r="B81" s="179">
        <v>1</v>
      </c>
      <c r="C81" s="180">
        <v>5.3034360962467579E-4</v>
      </c>
      <c r="D81" s="179">
        <v>12</v>
      </c>
      <c r="E81" s="180">
        <v>6.4846287279860361E-3</v>
      </c>
      <c r="F81" s="179">
        <v>18</v>
      </c>
      <c r="G81" s="180">
        <v>9.9377235987809735E-3</v>
      </c>
      <c r="H81" s="179">
        <v>42</v>
      </c>
      <c r="I81" s="180">
        <v>2.1814442199519044E-2</v>
      </c>
      <c r="J81" s="179">
        <v>27</v>
      </c>
      <c r="K81" s="180">
        <v>1.4022040570437383E-2</v>
      </c>
      <c r="L81" s="179">
        <v>34</v>
      </c>
      <c r="M81" s="180">
        <v>1.8563207722294413E-2</v>
      </c>
      <c r="N81" s="179">
        <v>41</v>
      </c>
      <c r="O81" s="180">
        <v>2.3051579314299849E-2</v>
      </c>
      <c r="P81" s="179">
        <v>19</v>
      </c>
      <c r="Q81" s="180">
        <v>1.3627398242782859E-2</v>
      </c>
      <c r="R81" s="179">
        <v>29</v>
      </c>
      <c r="S81" s="180">
        <v>1.8458757407372045E-2</v>
      </c>
      <c r="T81" s="179">
        <v>13</v>
      </c>
      <c r="U81" s="180">
        <v>7.5018754688672175E-3</v>
      </c>
    </row>
    <row r="82" spans="1:21" ht="20.100000000000001" customHeight="1">
      <c r="A82" s="181" t="s">
        <v>621</v>
      </c>
      <c r="B82" s="179">
        <v>13</v>
      </c>
      <c r="C82" s="180">
        <v>6.8944669251207857E-3</v>
      </c>
      <c r="D82" s="179">
        <v>8</v>
      </c>
      <c r="E82" s="180">
        <v>4.3230858186573571E-3</v>
      </c>
      <c r="F82" s="179">
        <v>11</v>
      </c>
      <c r="G82" s="180">
        <v>6.0730533103661496E-3</v>
      </c>
      <c r="H82" s="179">
        <v>5</v>
      </c>
      <c r="I82" s="180">
        <v>2.5969574047046483E-3</v>
      </c>
      <c r="J82" s="179">
        <v>5</v>
      </c>
      <c r="K82" s="180">
        <v>2.5966741797106268E-3</v>
      </c>
      <c r="L82" s="179">
        <v>8</v>
      </c>
      <c r="M82" s="180">
        <v>4.367813581716333E-3</v>
      </c>
      <c r="N82" s="179">
        <v>14</v>
      </c>
      <c r="O82" s="180">
        <v>7.8712709853706805E-3</v>
      </c>
      <c r="P82" s="179">
        <v>10</v>
      </c>
      <c r="Q82" s="180">
        <v>7.1723148646225567E-3</v>
      </c>
      <c r="R82" s="179">
        <v>8</v>
      </c>
      <c r="S82" s="180">
        <v>5.0920710089302195E-3</v>
      </c>
      <c r="T82" s="179">
        <v>13</v>
      </c>
      <c r="U82" s="180">
        <v>7.5018754688672175E-3</v>
      </c>
    </row>
    <row r="83" spans="1:21" ht="20.100000000000001" customHeight="1">
      <c r="A83" s="181" t="s">
        <v>153</v>
      </c>
      <c r="B83" s="179">
        <v>26</v>
      </c>
      <c r="C83" s="180">
        <v>1.3788933850241571E-2</v>
      </c>
      <c r="D83" s="179">
        <v>16</v>
      </c>
      <c r="E83" s="180">
        <v>8.6461716373147143E-3</v>
      </c>
      <c r="F83" s="179">
        <v>16</v>
      </c>
      <c r="G83" s="180">
        <v>8.8335320878053097E-3</v>
      </c>
      <c r="H83" s="179">
        <v>19</v>
      </c>
      <c r="I83" s="180">
        <v>9.8684381378776626E-3</v>
      </c>
      <c r="J83" s="179">
        <v>21</v>
      </c>
      <c r="K83" s="180">
        <v>1.0906031554784631E-2</v>
      </c>
      <c r="L83" s="179">
        <v>14</v>
      </c>
      <c r="M83" s="180">
        <v>7.6436737680035819E-3</v>
      </c>
      <c r="N83" s="179">
        <v>13</v>
      </c>
      <c r="O83" s="180">
        <v>7.3090373435584898E-3</v>
      </c>
      <c r="P83" s="179">
        <v>3</v>
      </c>
      <c r="Q83" s="180">
        <v>2.1516944593867673E-3</v>
      </c>
      <c r="R83" s="179">
        <v>8</v>
      </c>
      <c r="S83" s="180">
        <v>5.0920710089302195E-3</v>
      </c>
      <c r="T83" s="179">
        <v>12</v>
      </c>
      <c r="U83" s="180">
        <v>6.9248081251082009E-3</v>
      </c>
    </row>
    <row r="84" spans="1:21" ht="20.100000000000001" customHeight="1">
      <c r="A84" s="181" t="s">
        <v>773</v>
      </c>
      <c r="B84" s="179">
        <v>0</v>
      </c>
      <c r="C84" s="179">
        <v>0</v>
      </c>
      <c r="D84" s="179">
        <v>0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79">
        <v>0</v>
      </c>
      <c r="N84" s="179">
        <v>0</v>
      </c>
      <c r="O84" s="179">
        <v>0</v>
      </c>
      <c r="P84" s="179">
        <v>0</v>
      </c>
      <c r="Q84" s="179">
        <v>0</v>
      </c>
      <c r="R84" s="179">
        <v>0</v>
      </c>
      <c r="S84" s="179">
        <v>0</v>
      </c>
      <c r="T84" s="179">
        <v>12</v>
      </c>
      <c r="U84" s="180">
        <v>6.9248081251082009E-3</v>
      </c>
    </row>
    <row r="85" spans="1:21" ht="20.100000000000001" customHeight="1">
      <c r="A85" s="181" t="s">
        <v>128</v>
      </c>
      <c r="B85" s="179">
        <v>8</v>
      </c>
      <c r="C85" s="180">
        <v>4.2427488769974063E-3</v>
      </c>
      <c r="D85" s="179">
        <v>29</v>
      </c>
      <c r="E85" s="180">
        <v>1.5671186092632922E-2</v>
      </c>
      <c r="F85" s="179">
        <v>31</v>
      </c>
      <c r="G85" s="180">
        <v>1.7114968420122788E-2</v>
      </c>
      <c r="H85" s="179">
        <v>31</v>
      </c>
      <c r="I85" s="180">
        <v>1.6101135909168819E-2</v>
      </c>
      <c r="J85" s="179">
        <v>38</v>
      </c>
      <c r="K85" s="180">
        <v>1.9734723765800762E-2</v>
      </c>
      <c r="L85" s="179">
        <v>24</v>
      </c>
      <c r="M85" s="180">
        <v>1.3103440745148997E-2</v>
      </c>
      <c r="N85" s="179">
        <v>29</v>
      </c>
      <c r="O85" s="180">
        <v>1.630477561255355E-2</v>
      </c>
      <c r="P85" s="179">
        <v>20</v>
      </c>
      <c r="Q85" s="180">
        <v>1.4344629729245113E-2</v>
      </c>
      <c r="R85" s="179">
        <v>13</v>
      </c>
      <c r="S85" s="180">
        <v>8.2746153895116061E-3</v>
      </c>
      <c r="T85" s="179">
        <v>11</v>
      </c>
      <c r="U85" s="180">
        <v>6.3477407813491843E-3</v>
      </c>
    </row>
    <row r="86" spans="1:21" ht="20.100000000000001" customHeight="1">
      <c r="A86" s="181" t="s">
        <v>158</v>
      </c>
      <c r="B86" s="179">
        <v>23</v>
      </c>
      <c r="C86" s="180">
        <v>1.2197903021367544E-2</v>
      </c>
      <c r="D86" s="179">
        <v>30</v>
      </c>
      <c r="E86" s="180">
        <v>1.621157181996509E-2</v>
      </c>
      <c r="F86" s="179">
        <v>12</v>
      </c>
      <c r="G86" s="180">
        <v>6.6251490658539814E-3</v>
      </c>
      <c r="H86" s="179">
        <v>31</v>
      </c>
      <c r="I86" s="180">
        <v>1.6101135909168819E-2</v>
      </c>
      <c r="J86" s="179">
        <v>25</v>
      </c>
      <c r="K86" s="180">
        <v>1.2983370898553132E-2</v>
      </c>
      <c r="L86" s="179">
        <v>20</v>
      </c>
      <c r="M86" s="180">
        <v>1.0919533954290831E-2</v>
      </c>
      <c r="N86" s="179">
        <v>21</v>
      </c>
      <c r="O86" s="180">
        <v>1.1806906478056021E-2</v>
      </c>
      <c r="P86" s="179">
        <v>15</v>
      </c>
      <c r="Q86" s="180">
        <v>1.0758472296933837E-2</v>
      </c>
      <c r="R86" s="179">
        <v>9</v>
      </c>
      <c r="S86" s="180">
        <v>5.7285798850464972E-3</v>
      </c>
      <c r="T86" s="179">
        <v>9</v>
      </c>
      <c r="U86" s="180">
        <v>5.1936060938311502E-3</v>
      </c>
    </row>
    <row r="87" spans="1:21" ht="20.100000000000001" customHeight="1">
      <c r="A87" s="181" t="s">
        <v>156</v>
      </c>
      <c r="B87" s="179">
        <v>10</v>
      </c>
      <c r="C87" s="180">
        <v>5.3034360962467587E-3</v>
      </c>
      <c r="D87" s="179">
        <v>19</v>
      </c>
      <c r="E87" s="180">
        <v>1.0267328819311226E-2</v>
      </c>
      <c r="F87" s="179">
        <v>7</v>
      </c>
      <c r="G87" s="180">
        <v>3.8646702884148226E-3</v>
      </c>
      <c r="H87" s="179">
        <v>8</v>
      </c>
      <c r="I87" s="180">
        <v>4.1551318475274365E-3</v>
      </c>
      <c r="J87" s="179">
        <v>19</v>
      </c>
      <c r="K87" s="180">
        <v>9.8673618829003811E-3</v>
      </c>
      <c r="L87" s="179">
        <v>7</v>
      </c>
      <c r="M87" s="180">
        <v>3.8218368840017909E-3</v>
      </c>
      <c r="N87" s="179">
        <v>10</v>
      </c>
      <c r="O87" s="180">
        <v>5.6223364181219142E-3</v>
      </c>
      <c r="P87" s="179">
        <v>19</v>
      </c>
      <c r="Q87" s="180">
        <v>1.3627398242782859E-2</v>
      </c>
      <c r="R87" s="179">
        <v>5</v>
      </c>
      <c r="S87" s="180">
        <v>3.182544380581387E-3</v>
      </c>
      <c r="T87" s="179">
        <v>9</v>
      </c>
      <c r="U87" s="180">
        <v>5.1936060938311502E-3</v>
      </c>
    </row>
    <row r="88" spans="1:21" ht="20.100000000000001" customHeight="1">
      <c r="A88" s="181" t="s">
        <v>167</v>
      </c>
      <c r="B88" s="179">
        <v>0</v>
      </c>
      <c r="C88" s="179">
        <v>0</v>
      </c>
      <c r="D88" s="179">
        <v>1</v>
      </c>
      <c r="E88" s="180">
        <v>5.4038572733216964E-4</v>
      </c>
      <c r="F88" s="179">
        <v>1</v>
      </c>
      <c r="G88" s="180">
        <v>5.5209575548783186E-4</v>
      </c>
      <c r="H88" s="179">
        <v>4</v>
      </c>
      <c r="I88" s="180">
        <v>2.0775659237637183E-3</v>
      </c>
      <c r="J88" s="179">
        <v>9</v>
      </c>
      <c r="K88" s="180">
        <v>4.6740135234791275E-3</v>
      </c>
      <c r="L88" s="179">
        <v>11</v>
      </c>
      <c r="M88" s="180">
        <v>6.005743674859957E-3</v>
      </c>
      <c r="N88" s="179">
        <v>22</v>
      </c>
      <c r="O88" s="180">
        <v>1.2369140119868213E-2</v>
      </c>
      <c r="P88" s="179">
        <v>10</v>
      </c>
      <c r="Q88" s="180">
        <v>7.1723148646225567E-3</v>
      </c>
      <c r="R88" s="179">
        <v>24</v>
      </c>
      <c r="S88" s="180">
        <v>1.527621302679066E-2</v>
      </c>
      <c r="T88" s="179">
        <v>9</v>
      </c>
      <c r="U88" s="180">
        <v>5.1936060938311502E-3</v>
      </c>
    </row>
    <row r="89" spans="1:21" ht="20.100000000000001" customHeight="1">
      <c r="A89" s="181" t="s">
        <v>612</v>
      </c>
      <c r="B89" s="179">
        <v>4</v>
      </c>
      <c r="C89" s="180">
        <v>2.1213744384987031E-3</v>
      </c>
      <c r="D89" s="179">
        <v>11</v>
      </c>
      <c r="E89" s="180">
        <v>5.9442430006538668E-3</v>
      </c>
      <c r="F89" s="179">
        <v>8</v>
      </c>
      <c r="G89" s="180">
        <v>4.4167660439026549E-3</v>
      </c>
      <c r="H89" s="179">
        <v>4</v>
      </c>
      <c r="I89" s="180">
        <v>2.0775659237637183E-3</v>
      </c>
      <c r="J89" s="179">
        <v>8</v>
      </c>
      <c r="K89" s="180">
        <v>4.1546786875370023E-3</v>
      </c>
      <c r="L89" s="179">
        <v>2</v>
      </c>
      <c r="M89" s="180">
        <v>1.0919533954290832E-3</v>
      </c>
      <c r="N89" s="179">
        <v>7</v>
      </c>
      <c r="O89" s="180">
        <v>3.9356354926853403E-3</v>
      </c>
      <c r="P89" s="179">
        <v>6</v>
      </c>
      <c r="Q89" s="180">
        <v>4.3033889187735347E-3</v>
      </c>
      <c r="R89" s="179">
        <v>10</v>
      </c>
      <c r="S89" s="180">
        <v>6.365088761162774E-3</v>
      </c>
      <c r="T89" s="179">
        <v>8</v>
      </c>
      <c r="U89" s="180">
        <v>4.6165387500721336E-3</v>
      </c>
    </row>
    <row r="90" spans="1:21" ht="20.100000000000001" customHeight="1">
      <c r="A90" s="181" t="s">
        <v>166</v>
      </c>
      <c r="B90" s="179">
        <v>32</v>
      </c>
      <c r="C90" s="180">
        <v>1.6970995507989625E-2</v>
      </c>
      <c r="D90" s="179">
        <v>19</v>
      </c>
      <c r="E90" s="180">
        <v>1.0267328819311226E-2</v>
      </c>
      <c r="F90" s="179">
        <v>34</v>
      </c>
      <c r="G90" s="180">
        <v>1.8771255686586281E-2</v>
      </c>
      <c r="H90" s="179">
        <v>26</v>
      </c>
      <c r="I90" s="180">
        <v>1.350417850446417E-2</v>
      </c>
      <c r="J90" s="179">
        <v>16</v>
      </c>
      <c r="K90" s="180">
        <v>8.3093573750740047E-3</v>
      </c>
      <c r="L90" s="179">
        <v>5</v>
      </c>
      <c r="M90" s="180">
        <v>2.7298834885727077E-3</v>
      </c>
      <c r="N90" s="179">
        <v>6</v>
      </c>
      <c r="O90" s="180">
        <v>3.3734018508731487E-3</v>
      </c>
      <c r="P90" s="179">
        <v>5</v>
      </c>
      <c r="Q90" s="180">
        <v>3.5861574323112783E-3</v>
      </c>
      <c r="R90" s="179">
        <v>9</v>
      </c>
      <c r="S90" s="180">
        <v>5.7285798850464972E-3</v>
      </c>
      <c r="T90" s="179">
        <v>7</v>
      </c>
      <c r="U90" s="180">
        <v>4.039471406313117E-3</v>
      </c>
    </row>
    <row r="91" spans="1:21" ht="20.100000000000001" customHeight="1">
      <c r="A91" s="181" t="s">
        <v>165</v>
      </c>
      <c r="B91" s="179">
        <v>13</v>
      </c>
      <c r="C91" s="180">
        <v>6.8944669251207857E-3</v>
      </c>
      <c r="D91" s="179">
        <v>20</v>
      </c>
      <c r="E91" s="180">
        <v>1.0807714546643395E-2</v>
      </c>
      <c r="F91" s="179">
        <v>9</v>
      </c>
      <c r="G91" s="180">
        <v>4.9688617993904867E-3</v>
      </c>
      <c r="H91" s="179">
        <v>5</v>
      </c>
      <c r="I91" s="180">
        <v>2.5969574047046483E-3</v>
      </c>
      <c r="J91" s="179">
        <v>6</v>
      </c>
      <c r="K91" s="180">
        <v>3.116009015652752E-3</v>
      </c>
      <c r="L91" s="179">
        <v>5</v>
      </c>
      <c r="M91" s="180">
        <v>2.7298834885727077E-3</v>
      </c>
      <c r="N91" s="179">
        <v>4</v>
      </c>
      <c r="O91" s="180">
        <v>2.2489345672487659E-3</v>
      </c>
      <c r="P91" s="179">
        <v>5</v>
      </c>
      <c r="Q91" s="180">
        <v>3.5861574323112783E-3</v>
      </c>
      <c r="R91" s="179">
        <v>3</v>
      </c>
      <c r="S91" s="180">
        <v>1.9095266283488325E-3</v>
      </c>
      <c r="T91" s="179">
        <v>5</v>
      </c>
      <c r="U91" s="180">
        <v>2.8853367187950834E-3</v>
      </c>
    </row>
    <row r="92" spans="1:21" ht="20.100000000000001" customHeight="1">
      <c r="A92" s="181" t="s">
        <v>164</v>
      </c>
      <c r="B92" s="179">
        <v>0</v>
      </c>
      <c r="C92" s="179">
        <v>0</v>
      </c>
      <c r="D92" s="179">
        <v>0</v>
      </c>
      <c r="E92" s="179">
        <v>0</v>
      </c>
      <c r="F92" s="179">
        <v>2</v>
      </c>
      <c r="G92" s="180">
        <v>1.1041915109756637E-3</v>
      </c>
      <c r="H92" s="179">
        <v>0</v>
      </c>
      <c r="I92" s="179">
        <v>0</v>
      </c>
      <c r="J92" s="179">
        <v>0</v>
      </c>
      <c r="K92" s="179">
        <v>0</v>
      </c>
      <c r="L92" s="179">
        <v>0</v>
      </c>
      <c r="M92" s="179">
        <v>0</v>
      </c>
      <c r="N92" s="179">
        <v>13</v>
      </c>
      <c r="O92" s="180">
        <v>7.3090373435584898E-3</v>
      </c>
      <c r="P92" s="179">
        <v>1</v>
      </c>
      <c r="Q92" s="180">
        <v>7.1723148646225571E-4</v>
      </c>
      <c r="R92" s="179">
        <v>0</v>
      </c>
      <c r="S92" s="179">
        <v>0</v>
      </c>
      <c r="T92" s="179">
        <v>5</v>
      </c>
      <c r="U92" s="180">
        <v>2.8853367187950834E-3</v>
      </c>
    </row>
    <row r="93" spans="1:21" ht="20.100000000000001" customHeight="1">
      <c r="A93" s="181" t="s">
        <v>168</v>
      </c>
      <c r="B93" s="179">
        <v>10</v>
      </c>
      <c r="C93" s="180">
        <v>5.3034360962467587E-3</v>
      </c>
      <c r="D93" s="179">
        <v>12</v>
      </c>
      <c r="E93" s="180">
        <v>6.4846287279860361E-3</v>
      </c>
      <c r="F93" s="179">
        <v>6</v>
      </c>
      <c r="G93" s="180">
        <v>3.3125745329269907E-3</v>
      </c>
      <c r="H93" s="179">
        <v>10</v>
      </c>
      <c r="I93" s="180">
        <v>5.1939148094092965E-3</v>
      </c>
      <c r="J93" s="179">
        <v>3</v>
      </c>
      <c r="K93" s="180">
        <v>1.558004507826376E-3</v>
      </c>
      <c r="L93" s="179">
        <v>7</v>
      </c>
      <c r="M93" s="180">
        <v>3.8218368840017909E-3</v>
      </c>
      <c r="N93" s="179">
        <v>10</v>
      </c>
      <c r="O93" s="180">
        <v>5.6223364181219142E-3</v>
      </c>
      <c r="P93" s="179">
        <v>9</v>
      </c>
      <c r="Q93" s="180">
        <v>6.4550833781603012E-3</v>
      </c>
      <c r="R93" s="179">
        <v>10</v>
      </c>
      <c r="S93" s="180">
        <v>6.365088761162774E-3</v>
      </c>
      <c r="T93" s="179">
        <v>4</v>
      </c>
      <c r="U93" s="180">
        <v>2.3082693750360668E-3</v>
      </c>
    </row>
    <row r="94" spans="1:21" ht="20.100000000000001" customHeight="1">
      <c r="A94" s="181" t="s">
        <v>306</v>
      </c>
      <c r="B94" s="179">
        <v>5</v>
      </c>
      <c r="C94" s="180">
        <v>2.6517180481233794E-3</v>
      </c>
      <c r="D94" s="179">
        <v>4</v>
      </c>
      <c r="E94" s="180">
        <v>2.1615429093286786E-3</v>
      </c>
      <c r="F94" s="179">
        <v>6</v>
      </c>
      <c r="G94" s="180">
        <v>3.3125745329269907E-3</v>
      </c>
      <c r="H94" s="179">
        <v>4</v>
      </c>
      <c r="I94" s="180">
        <v>2.0775659237637183E-3</v>
      </c>
      <c r="J94" s="179">
        <v>7</v>
      </c>
      <c r="K94" s="180">
        <v>3.6353438515948776E-3</v>
      </c>
      <c r="L94" s="179">
        <v>6</v>
      </c>
      <c r="M94" s="180">
        <v>3.2758601862872493E-3</v>
      </c>
      <c r="N94" s="179">
        <v>8</v>
      </c>
      <c r="O94" s="180">
        <v>4.4978691344975319E-3</v>
      </c>
      <c r="P94" s="179">
        <v>9</v>
      </c>
      <c r="Q94" s="180">
        <v>6.4550833781603012E-3</v>
      </c>
      <c r="R94" s="179">
        <v>11</v>
      </c>
      <c r="S94" s="180">
        <v>7.0015976372790516E-3</v>
      </c>
      <c r="T94" s="179">
        <v>4</v>
      </c>
      <c r="U94" s="180">
        <v>2.3082693750360668E-3</v>
      </c>
    </row>
    <row r="95" spans="1:21" ht="20.100000000000001" customHeight="1">
      <c r="A95" s="181" t="s">
        <v>139</v>
      </c>
      <c r="B95" s="179">
        <v>51</v>
      </c>
      <c r="C95" s="180">
        <v>2.704752409085847E-2</v>
      </c>
      <c r="D95" s="179">
        <v>41</v>
      </c>
      <c r="E95" s="180">
        <v>2.2155814820618958E-2</v>
      </c>
      <c r="F95" s="179">
        <v>13</v>
      </c>
      <c r="G95" s="180">
        <v>7.1772448213418142E-3</v>
      </c>
      <c r="H95" s="179">
        <v>18</v>
      </c>
      <c r="I95" s="180">
        <v>9.3490466569367322E-3</v>
      </c>
      <c r="J95" s="179">
        <v>117</v>
      </c>
      <c r="K95" s="180">
        <v>6.0762175805228663E-2</v>
      </c>
      <c r="L95" s="179">
        <v>23</v>
      </c>
      <c r="M95" s="180">
        <v>1.2557464047434455E-2</v>
      </c>
      <c r="N95" s="179">
        <v>36</v>
      </c>
      <c r="O95" s="180">
        <v>2.0240411105238894E-2</v>
      </c>
      <c r="P95" s="179">
        <v>32</v>
      </c>
      <c r="Q95" s="180">
        <v>2.2951407566792183E-2</v>
      </c>
      <c r="R95" s="179">
        <v>30</v>
      </c>
      <c r="S95" s="180">
        <v>1.9095266283488323E-2</v>
      </c>
      <c r="T95" s="179">
        <v>3</v>
      </c>
      <c r="U95" s="180">
        <v>1.7312020312770502E-3</v>
      </c>
    </row>
    <row r="96" spans="1:21" ht="20.100000000000001" customHeight="1">
      <c r="A96" s="181" t="s">
        <v>305</v>
      </c>
      <c r="B96" s="179">
        <v>1</v>
      </c>
      <c r="C96" s="180">
        <v>5.3034360962467579E-4</v>
      </c>
      <c r="D96" s="179">
        <v>3</v>
      </c>
      <c r="E96" s="180">
        <v>1.621157181996509E-3</v>
      </c>
      <c r="F96" s="179">
        <v>3</v>
      </c>
      <c r="G96" s="180">
        <v>1.6562872664634954E-3</v>
      </c>
      <c r="H96" s="179">
        <v>1</v>
      </c>
      <c r="I96" s="180">
        <v>5.1939148094092957E-4</v>
      </c>
      <c r="J96" s="179">
        <v>1</v>
      </c>
      <c r="K96" s="180">
        <v>5.1933483594212529E-4</v>
      </c>
      <c r="L96" s="179">
        <v>1</v>
      </c>
      <c r="M96" s="180">
        <v>5.4597669771454162E-4</v>
      </c>
      <c r="N96" s="179">
        <v>1</v>
      </c>
      <c r="O96" s="180">
        <v>5.6223364181219148E-4</v>
      </c>
      <c r="P96" s="179">
        <v>3</v>
      </c>
      <c r="Q96" s="180">
        <v>2.1516944593867673E-3</v>
      </c>
      <c r="R96" s="179">
        <v>2</v>
      </c>
      <c r="S96" s="180">
        <v>1.2730177522325549E-3</v>
      </c>
      <c r="T96" s="179">
        <v>2</v>
      </c>
      <c r="U96" s="180">
        <v>1.1541346875180334E-3</v>
      </c>
    </row>
    <row r="97" spans="1:21" ht="20.100000000000001" customHeight="1">
      <c r="A97" s="181" t="s">
        <v>147</v>
      </c>
      <c r="B97" s="179">
        <v>3</v>
      </c>
      <c r="C97" s="180">
        <v>1.5910308288740276E-3</v>
      </c>
      <c r="D97" s="179">
        <v>1</v>
      </c>
      <c r="E97" s="180">
        <v>5.4038572733216964E-4</v>
      </c>
      <c r="F97" s="179">
        <v>4</v>
      </c>
      <c r="G97" s="180">
        <v>2.2083830219513274E-3</v>
      </c>
      <c r="H97" s="179">
        <v>4</v>
      </c>
      <c r="I97" s="180">
        <v>2.0775659237637183E-3</v>
      </c>
      <c r="J97" s="179">
        <v>14</v>
      </c>
      <c r="K97" s="180">
        <v>7.2706877031897552E-3</v>
      </c>
      <c r="L97" s="179">
        <v>4</v>
      </c>
      <c r="M97" s="180">
        <v>2.1839067908581665E-3</v>
      </c>
      <c r="N97" s="179">
        <v>4</v>
      </c>
      <c r="O97" s="180">
        <v>2.2489345672487659E-3</v>
      </c>
      <c r="P97" s="179">
        <v>5</v>
      </c>
      <c r="Q97" s="180">
        <v>3.5861574323112783E-3</v>
      </c>
      <c r="R97" s="179">
        <v>3</v>
      </c>
      <c r="S97" s="180">
        <v>1.9095266283488325E-3</v>
      </c>
      <c r="T97" s="179">
        <v>2</v>
      </c>
      <c r="U97" s="180">
        <v>1.1541346875180334E-3</v>
      </c>
    </row>
    <row r="98" spans="1:21" ht="20.100000000000001" customHeight="1">
      <c r="A98" s="181" t="s">
        <v>616</v>
      </c>
      <c r="B98" s="179">
        <v>5</v>
      </c>
      <c r="C98" s="180">
        <v>2.6517180481233794E-3</v>
      </c>
      <c r="D98" s="179">
        <v>30</v>
      </c>
      <c r="E98" s="180">
        <v>1.621157181996509E-2</v>
      </c>
      <c r="F98" s="179">
        <v>3</v>
      </c>
      <c r="G98" s="180">
        <v>1.6562872664634954E-3</v>
      </c>
      <c r="H98" s="179">
        <v>1</v>
      </c>
      <c r="I98" s="180">
        <v>5.1939148094092957E-4</v>
      </c>
      <c r="J98" s="179">
        <v>3</v>
      </c>
      <c r="K98" s="180">
        <v>1.558004507826376E-3</v>
      </c>
      <c r="L98" s="179">
        <v>15</v>
      </c>
      <c r="M98" s="180">
        <v>8.1896504657181235E-3</v>
      </c>
      <c r="N98" s="179">
        <v>2</v>
      </c>
      <c r="O98" s="180">
        <v>1.124467283624383E-3</v>
      </c>
      <c r="P98" s="179">
        <v>1</v>
      </c>
      <c r="Q98" s="180">
        <v>7.1723148646225571E-4</v>
      </c>
      <c r="R98" s="179">
        <v>3</v>
      </c>
      <c r="S98" s="180">
        <v>1.9095266283488325E-3</v>
      </c>
      <c r="T98" s="179">
        <v>2</v>
      </c>
      <c r="U98" s="180">
        <v>1.1541346875180334E-3</v>
      </c>
    </row>
    <row r="99" spans="1:21" ht="20.100000000000001" customHeight="1">
      <c r="A99" s="181" t="s">
        <v>615</v>
      </c>
      <c r="B99" s="179">
        <v>5</v>
      </c>
      <c r="C99" s="180">
        <v>2.6517180481233794E-3</v>
      </c>
      <c r="D99" s="179">
        <v>0</v>
      </c>
      <c r="E99" s="179">
        <v>0</v>
      </c>
      <c r="F99" s="179">
        <v>1</v>
      </c>
      <c r="G99" s="180">
        <v>5.5209575548783186E-4</v>
      </c>
      <c r="H99" s="179">
        <v>0</v>
      </c>
      <c r="I99" s="179">
        <v>0</v>
      </c>
      <c r="J99" s="179">
        <v>0</v>
      </c>
      <c r="K99" s="179">
        <v>0</v>
      </c>
      <c r="L99" s="179">
        <v>4</v>
      </c>
      <c r="M99" s="180">
        <v>2.1839067908581665E-3</v>
      </c>
      <c r="N99" s="179">
        <v>1</v>
      </c>
      <c r="O99" s="180">
        <v>5.6223364181219148E-4</v>
      </c>
      <c r="P99" s="179">
        <v>0</v>
      </c>
      <c r="Q99" s="179">
        <v>0</v>
      </c>
      <c r="R99" s="179">
        <v>0</v>
      </c>
      <c r="S99" s="179">
        <v>0</v>
      </c>
      <c r="T99" s="179">
        <v>1</v>
      </c>
      <c r="U99" s="180">
        <v>5.770673437590167E-4</v>
      </c>
    </row>
    <row r="100" spans="1:21" ht="20.100000000000001" customHeight="1">
      <c r="A100" s="181" t="s">
        <v>610</v>
      </c>
      <c r="B100" s="179">
        <v>1</v>
      </c>
      <c r="C100" s="180">
        <v>5.3034360962467579E-4</v>
      </c>
      <c r="D100" s="179">
        <v>0</v>
      </c>
      <c r="E100" s="179">
        <v>0</v>
      </c>
      <c r="F100" s="179">
        <v>0</v>
      </c>
      <c r="G100" s="179">
        <v>0</v>
      </c>
      <c r="H100" s="179">
        <v>1</v>
      </c>
      <c r="I100" s="180">
        <v>5.1939148094092957E-4</v>
      </c>
      <c r="J100" s="179">
        <v>0</v>
      </c>
      <c r="K100" s="179">
        <v>0</v>
      </c>
      <c r="L100" s="179">
        <v>0</v>
      </c>
      <c r="M100" s="179">
        <v>0</v>
      </c>
      <c r="N100" s="179">
        <v>1</v>
      </c>
      <c r="O100" s="180">
        <v>5.6223364181219148E-4</v>
      </c>
      <c r="P100" s="179">
        <v>0</v>
      </c>
      <c r="Q100" s="179">
        <v>0</v>
      </c>
      <c r="R100" s="179">
        <v>4</v>
      </c>
      <c r="S100" s="180">
        <v>2.5460355044651098E-3</v>
      </c>
      <c r="T100" s="179">
        <v>1</v>
      </c>
      <c r="U100" s="180">
        <v>5.770673437590167E-4</v>
      </c>
    </row>
    <row r="101" spans="1:21" ht="20.100000000000001" customHeight="1">
      <c r="A101" s="181" t="s">
        <v>618</v>
      </c>
      <c r="B101" s="179">
        <v>2</v>
      </c>
      <c r="C101" s="180">
        <v>1.0606872192493516E-3</v>
      </c>
      <c r="D101" s="179">
        <v>0</v>
      </c>
      <c r="E101" s="179">
        <v>0</v>
      </c>
      <c r="F101" s="179">
        <v>1</v>
      </c>
      <c r="G101" s="180">
        <v>5.5209575548783186E-4</v>
      </c>
      <c r="H101" s="179">
        <v>0</v>
      </c>
      <c r="I101" s="179">
        <v>0</v>
      </c>
      <c r="J101" s="179">
        <v>0</v>
      </c>
      <c r="K101" s="179">
        <v>0</v>
      </c>
      <c r="L101" s="179">
        <v>4</v>
      </c>
      <c r="M101" s="180">
        <v>2.1839067908581665E-3</v>
      </c>
      <c r="N101" s="179">
        <v>2</v>
      </c>
      <c r="O101" s="180">
        <v>1.124467283624383E-3</v>
      </c>
      <c r="P101" s="179">
        <v>1</v>
      </c>
      <c r="Q101" s="180">
        <v>7.1723148646225571E-4</v>
      </c>
      <c r="R101" s="179">
        <v>0</v>
      </c>
      <c r="S101" s="179">
        <v>0</v>
      </c>
      <c r="T101" s="179">
        <v>1</v>
      </c>
      <c r="U101" s="180">
        <v>5.770673437590167E-4</v>
      </c>
    </row>
    <row r="102" spans="1:21" ht="20.100000000000001" customHeight="1">
      <c r="A102" s="181" t="s">
        <v>304</v>
      </c>
      <c r="B102" s="179">
        <v>7</v>
      </c>
      <c r="C102" s="180">
        <v>3.7124052673727309E-3</v>
      </c>
      <c r="D102" s="179">
        <v>5</v>
      </c>
      <c r="E102" s="180">
        <v>2.7019286366608487E-3</v>
      </c>
      <c r="F102" s="179">
        <v>9</v>
      </c>
      <c r="G102" s="180">
        <v>4.9688617993904867E-3</v>
      </c>
      <c r="H102" s="179">
        <v>6</v>
      </c>
      <c r="I102" s="180">
        <v>3.1163488856455778E-3</v>
      </c>
      <c r="J102" s="179">
        <v>8</v>
      </c>
      <c r="K102" s="180">
        <v>4.1546786875370023E-3</v>
      </c>
      <c r="L102" s="179">
        <v>1</v>
      </c>
      <c r="M102" s="180">
        <v>5.4597669771454162E-4</v>
      </c>
      <c r="N102" s="179">
        <v>7</v>
      </c>
      <c r="O102" s="180">
        <v>3.9356354926853403E-3</v>
      </c>
      <c r="P102" s="179">
        <v>7</v>
      </c>
      <c r="Q102" s="180">
        <v>5.0206204052357893E-3</v>
      </c>
      <c r="R102" s="179">
        <v>2</v>
      </c>
      <c r="S102" s="180">
        <v>1.2730177522325549E-3</v>
      </c>
      <c r="T102" s="179">
        <v>1</v>
      </c>
      <c r="U102" s="180">
        <v>5.770673437590167E-4</v>
      </c>
    </row>
    <row r="103" spans="1:21" ht="20.100000000000001" customHeight="1">
      <c r="A103" s="181" t="s">
        <v>163</v>
      </c>
      <c r="B103" s="179">
        <v>29</v>
      </c>
      <c r="C103" s="180">
        <v>1.5379964679115598E-2</v>
      </c>
      <c r="D103" s="179">
        <v>42</v>
      </c>
      <c r="E103" s="180">
        <v>2.2696200547951129E-2</v>
      </c>
      <c r="F103" s="179">
        <v>41</v>
      </c>
      <c r="G103" s="180">
        <v>2.2635925975001102E-2</v>
      </c>
      <c r="H103" s="179">
        <v>48</v>
      </c>
      <c r="I103" s="180">
        <v>2.4930791085164623E-2</v>
      </c>
      <c r="J103" s="179">
        <v>19</v>
      </c>
      <c r="K103" s="180">
        <v>9.8673618829003811E-3</v>
      </c>
      <c r="L103" s="179">
        <v>33</v>
      </c>
      <c r="M103" s="180">
        <v>1.8017231024579871E-2</v>
      </c>
      <c r="N103" s="179">
        <v>29</v>
      </c>
      <c r="O103" s="180">
        <v>1.630477561255355E-2</v>
      </c>
      <c r="P103" s="179">
        <v>10</v>
      </c>
      <c r="Q103" s="180">
        <v>7.1723148646225567E-3</v>
      </c>
      <c r="R103" s="179">
        <v>6</v>
      </c>
      <c r="S103" s="180">
        <v>3.8190532566976651E-3</v>
      </c>
      <c r="T103" s="179">
        <v>0</v>
      </c>
      <c r="U103" s="179">
        <v>0</v>
      </c>
    </row>
    <row r="104" spans="1:21" ht="20.100000000000001" customHeight="1">
      <c r="A104" s="181" t="s">
        <v>619</v>
      </c>
      <c r="B104" s="179">
        <v>1</v>
      </c>
      <c r="C104" s="180">
        <v>5.3034360962467579E-4</v>
      </c>
      <c r="D104" s="179">
        <v>0</v>
      </c>
      <c r="E104" s="179">
        <v>0</v>
      </c>
      <c r="F104" s="179">
        <v>0</v>
      </c>
      <c r="G104" s="179">
        <v>0</v>
      </c>
      <c r="H104" s="179">
        <v>10</v>
      </c>
      <c r="I104" s="180">
        <v>5.1939148094092965E-3</v>
      </c>
      <c r="J104" s="179">
        <v>6</v>
      </c>
      <c r="K104" s="180">
        <v>3.116009015652752E-3</v>
      </c>
      <c r="L104" s="179">
        <v>33</v>
      </c>
      <c r="M104" s="180">
        <v>1.8017231024579871E-2</v>
      </c>
      <c r="N104" s="179">
        <v>2</v>
      </c>
      <c r="O104" s="180">
        <v>1.124467283624383E-3</v>
      </c>
      <c r="P104" s="179">
        <v>1</v>
      </c>
      <c r="Q104" s="180">
        <v>7.1723148646225571E-4</v>
      </c>
      <c r="R104" s="179">
        <v>2</v>
      </c>
      <c r="S104" s="180">
        <v>1.2730177522325549E-3</v>
      </c>
      <c r="T104" s="179">
        <v>0</v>
      </c>
      <c r="U104" s="179">
        <v>0</v>
      </c>
    </row>
    <row r="105" spans="1:21" ht="20.100000000000001" customHeight="1">
      <c r="A105" s="181" t="s">
        <v>169</v>
      </c>
      <c r="B105" s="179">
        <v>6</v>
      </c>
      <c r="C105" s="180">
        <v>3.1820616577480552E-3</v>
      </c>
      <c r="D105" s="179">
        <v>38</v>
      </c>
      <c r="E105" s="180">
        <v>2.0534657638622451E-2</v>
      </c>
      <c r="F105" s="179">
        <v>28</v>
      </c>
      <c r="G105" s="180">
        <v>1.545868115365929E-2</v>
      </c>
      <c r="H105" s="179">
        <v>11</v>
      </c>
      <c r="I105" s="180">
        <v>5.7133062903502252E-3</v>
      </c>
      <c r="J105" s="179">
        <v>24</v>
      </c>
      <c r="K105" s="180">
        <v>1.2464036062611008E-2</v>
      </c>
      <c r="L105" s="179">
        <v>12</v>
      </c>
      <c r="M105" s="180">
        <v>6.5517203725744986E-3</v>
      </c>
      <c r="N105" s="179">
        <v>0</v>
      </c>
      <c r="O105" s="179">
        <v>0</v>
      </c>
      <c r="P105" s="179">
        <v>0</v>
      </c>
      <c r="Q105" s="179">
        <v>0</v>
      </c>
      <c r="R105" s="179">
        <v>0</v>
      </c>
      <c r="S105" s="179">
        <v>0</v>
      </c>
      <c r="T105" s="179">
        <v>0</v>
      </c>
      <c r="U105" s="179">
        <v>0</v>
      </c>
    </row>
    <row r="106" spans="1:21" ht="20.100000000000001" customHeight="1">
      <c r="A106" s="181" t="s">
        <v>617</v>
      </c>
      <c r="B106" s="179">
        <v>0</v>
      </c>
      <c r="C106" s="179">
        <v>0</v>
      </c>
      <c r="D106" s="179">
        <v>0</v>
      </c>
      <c r="E106" s="179">
        <v>0</v>
      </c>
      <c r="F106" s="179">
        <v>0</v>
      </c>
      <c r="G106" s="179">
        <v>0</v>
      </c>
      <c r="H106" s="179">
        <v>0</v>
      </c>
      <c r="I106" s="179">
        <v>0</v>
      </c>
      <c r="J106" s="179">
        <v>3</v>
      </c>
      <c r="K106" s="180">
        <v>1.558004507826376E-3</v>
      </c>
      <c r="L106" s="179">
        <v>4</v>
      </c>
      <c r="M106" s="180">
        <v>2.1839067908581665E-3</v>
      </c>
      <c r="N106" s="179">
        <v>0</v>
      </c>
      <c r="O106" s="179">
        <v>0</v>
      </c>
      <c r="P106" s="179"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</row>
    <row r="107" spans="1:21" ht="20.100000000000001" customHeight="1">
      <c r="A107" s="181" t="s">
        <v>162</v>
      </c>
      <c r="B107" s="179">
        <v>3</v>
      </c>
      <c r="C107" s="180">
        <v>1.5910308288740276E-3</v>
      </c>
      <c r="D107" s="179">
        <v>5</v>
      </c>
      <c r="E107" s="180">
        <v>2.7019286366608487E-3</v>
      </c>
      <c r="F107" s="179">
        <v>0</v>
      </c>
      <c r="G107" s="179">
        <v>0</v>
      </c>
      <c r="H107" s="179">
        <v>0</v>
      </c>
      <c r="I107" s="179">
        <v>0</v>
      </c>
      <c r="J107" s="179">
        <v>6</v>
      </c>
      <c r="K107" s="180">
        <v>3.116009015652752E-3</v>
      </c>
      <c r="L107" s="179">
        <v>0</v>
      </c>
      <c r="M107" s="179">
        <v>0</v>
      </c>
      <c r="N107" s="179">
        <v>0</v>
      </c>
      <c r="O107" s="179">
        <v>0</v>
      </c>
      <c r="P107" s="179"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</row>
    <row r="108" spans="1:21" ht="20.100000000000001" customHeight="1">
      <c r="A108" s="181" t="s">
        <v>620</v>
      </c>
      <c r="B108" s="179">
        <v>33</v>
      </c>
      <c r="C108" s="180">
        <v>1.7501339117614305E-2</v>
      </c>
      <c r="D108" s="179">
        <v>23</v>
      </c>
      <c r="E108" s="180">
        <v>1.2428871728639901E-2</v>
      </c>
      <c r="F108" s="179">
        <v>12</v>
      </c>
      <c r="G108" s="180">
        <v>6.6251490658539814E-3</v>
      </c>
      <c r="H108" s="179">
        <v>4</v>
      </c>
      <c r="I108" s="180">
        <v>2.0775659237637183E-3</v>
      </c>
      <c r="J108" s="179">
        <v>1</v>
      </c>
      <c r="K108" s="180">
        <v>5.1933483594212529E-4</v>
      </c>
      <c r="L108" s="179">
        <v>0</v>
      </c>
      <c r="M108" s="179">
        <v>0</v>
      </c>
      <c r="N108" s="179">
        <v>0</v>
      </c>
      <c r="O108" s="179">
        <v>0</v>
      </c>
      <c r="P108" s="179"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</row>
    <row r="109" spans="1:21" ht="20.100000000000001" customHeight="1">
      <c r="A109" s="181" t="s">
        <v>624</v>
      </c>
      <c r="B109" s="179">
        <v>0</v>
      </c>
      <c r="C109" s="179">
        <v>0</v>
      </c>
      <c r="D109" s="179">
        <v>0</v>
      </c>
      <c r="E109" s="179">
        <v>0</v>
      </c>
      <c r="F109" s="179">
        <v>0</v>
      </c>
      <c r="G109" s="179">
        <v>0</v>
      </c>
      <c r="H109" s="179">
        <v>1</v>
      </c>
      <c r="I109" s="180">
        <v>5.1939148094092957E-4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179">
        <v>0</v>
      </c>
      <c r="Q109" s="179">
        <v>0</v>
      </c>
      <c r="R109" s="179">
        <v>0</v>
      </c>
      <c r="S109" s="179">
        <v>0</v>
      </c>
      <c r="T109" s="179">
        <v>0</v>
      </c>
      <c r="U109" s="179">
        <v>0</v>
      </c>
    </row>
    <row r="110" spans="1:21" ht="20.100000000000001" customHeight="1">
      <c r="A110" s="181" t="s">
        <v>622</v>
      </c>
      <c r="B110" s="179">
        <v>0</v>
      </c>
      <c r="C110" s="179">
        <v>0</v>
      </c>
      <c r="D110" s="179">
        <v>0</v>
      </c>
      <c r="E110" s="179">
        <v>0</v>
      </c>
      <c r="F110" s="179">
        <v>1</v>
      </c>
      <c r="G110" s="180">
        <v>5.5209575548783186E-4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9">
        <v>0</v>
      </c>
      <c r="P110" s="179"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</row>
    <row r="111" spans="1:21" ht="20.100000000000001" customHeight="1">
      <c r="A111" s="181" t="s">
        <v>623</v>
      </c>
      <c r="B111" s="179">
        <v>1</v>
      </c>
      <c r="C111" s="180">
        <v>5.3034360962467579E-4</v>
      </c>
      <c r="D111" s="179">
        <v>0</v>
      </c>
      <c r="E111" s="179">
        <v>0</v>
      </c>
      <c r="F111" s="179">
        <v>0</v>
      </c>
      <c r="G111" s="179">
        <v>0</v>
      </c>
      <c r="H111" s="179">
        <v>0</v>
      </c>
      <c r="I111" s="179">
        <v>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79">
        <v>0</v>
      </c>
      <c r="P111" s="179"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</row>
    <row r="112" spans="1:21" ht="20.100000000000001" customHeight="1">
      <c r="A112" s="185" t="s">
        <v>341</v>
      </c>
      <c r="B112" s="186">
        <v>1601</v>
      </c>
      <c r="C112" s="187">
        <v>0.84908011900910596</v>
      </c>
      <c r="D112" s="186">
        <v>1433</v>
      </c>
      <c r="E112" s="187">
        <v>0.77437274726699912</v>
      </c>
      <c r="F112" s="186">
        <v>1264</v>
      </c>
      <c r="G112" s="187">
        <v>0.69784903493661943</v>
      </c>
      <c r="H112" s="186">
        <v>1329</v>
      </c>
      <c r="I112" s="187">
        <v>0.69027127817049538</v>
      </c>
      <c r="J112" s="186">
        <v>1424</v>
      </c>
      <c r="K112" s="187">
        <v>0.73953280638158647</v>
      </c>
      <c r="L112" s="186">
        <v>1528</v>
      </c>
      <c r="M112" s="187">
        <v>0.83425239410781959</v>
      </c>
      <c r="N112" s="186">
        <v>1593</v>
      </c>
      <c r="O112" s="187">
        <v>0.89563819140682099</v>
      </c>
      <c r="P112" s="186">
        <v>1295</v>
      </c>
      <c r="Q112" s="187">
        <v>0.92881477496862108</v>
      </c>
      <c r="R112" s="186">
        <v>1486</v>
      </c>
      <c r="S112" s="187">
        <v>0.94585218990878828</v>
      </c>
      <c r="T112" s="186">
        <v>1766</v>
      </c>
      <c r="U112" s="187">
        <v>1.0191009290784234</v>
      </c>
    </row>
    <row r="113" spans="1:21">
      <c r="A113" s="64" t="s">
        <v>66</v>
      </c>
      <c r="B113" s="65"/>
      <c r="C113" s="188"/>
      <c r="D113" s="65"/>
      <c r="E113" s="188"/>
      <c r="F113" s="65"/>
      <c r="G113" s="188"/>
      <c r="H113" s="65"/>
      <c r="I113" s="188"/>
      <c r="J113" s="65"/>
      <c r="K113" s="188"/>
      <c r="L113" s="65"/>
      <c r="M113" s="54"/>
      <c r="N113" s="65"/>
      <c r="O113" s="54"/>
      <c r="P113" s="65"/>
      <c r="Q113" s="54"/>
      <c r="R113" s="65"/>
      <c r="S113" s="54"/>
      <c r="T113" s="65"/>
      <c r="U113" s="54"/>
    </row>
    <row r="114" spans="1:21" ht="30" customHeight="1">
      <c r="A114" s="1059" t="s">
        <v>886</v>
      </c>
      <c r="B114" s="1059"/>
      <c r="C114" s="1059"/>
      <c r="D114" s="1059"/>
      <c r="E114" s="1059"/>
      <c r="F114" s="1059"/>
      <c r="G114" s="1059"/>
      <c r="H114" s="1059"/>
      <c r="I114" s="1059"/>
      <c r="J114" s="1059"/>
      <c r="K114" s="1059"/>
      <c r="L114" s="189"/>
      <c r="M114" s="43"/>
      <c r="N114" s="189"/>
      <c r="O114" s="43"/>
      <c r="P114" s="189"/>
      <c r="Q114" s="43"/>
      <c r="R114" s="189"/>
      <c r="S114" s="43"/>
      <c r="T114" s="189"/>
      <c r="U114" s="43"/>
    </row>
  </sheetData>
  <sortState ref="A109:U111">
    <sortCondition descending="1" ref="H109:H111"/>
  </sortState>
  <mergeCells count="14">
    <mergeCell ref="P3:Q3"/>
    <mergeCell ref="R3:S3"/>
    <mergeCell ref="T3:U3"/>
    <mergeCell ref="A114:K114"/>
    <mergeCell ref="A1:U1"/>
    <mergeCell ref="B2:U2"/>
    <mergeCell ref="A3:A4"/>
    <mergeCell ref="B3:C3"/>
    <mergeCell ref="D3:E3"/>
    <mergeCell ref="F3:G3"/>
    <mergeCell ref="H3:I3"/>
    <mergeCell ref="J3:K3"/>
    <mergeCell ref="L3:M3"/>
    <mergeCell ref="N3:O3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14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U1"/>
    </sheetView>
  </sheetViews>
  <sheetFormatPr defaultColWidth="10.625" defaultRowHeight="16.5"/>
  <cols>
    <col min="1" max="1" width="38.625" customWidth="1"/>
    <col min="3" max="3" width="10.625" customWidth="1"/>
    <col min="5" max="5" width="10.625" customWidth="1"/>
    <col min="7" max="7" width="10.625" customWidth="1"/>
    <col min="9" max="9" width="10.625" customWidth="1"/>
    <col min="11" max="11" width="10.625" customWidth="1"/>
    <col min="13" max="13" width="10.625" customWidth="1"/>
    <col min="15" max="15" width="10.625" customWidth="1"/>
    <col min="17" max="17" width="10.625" customWidth="1"/>
    <col min="19" max="19" width="10.625" customWidth="1"/>
    <col min="21" max="21" width="10.625" customWidth="1"/>
    <col min="22" max="22" width="13.25" bestFit="1" customWidth="1"/>
    <col min="24" max="24" width="10.625" customWidth="1"/>
    <col min="26" max="26" width="10.625" customWidth="1"/>
    <col min="28" max="28" width="10.625" customWidth="1"/>
    <col min="30" max="30" width="10.625" customWidth="1"/>
    <col min="32" max="32" width="10.625" customWidth="1"/>
    <col min="34" max="34" width="10.625" customWidth="1"/>
    <col min="36" max="36" width="10.625" customWidth="1"/>
    <col min="38" max="38" width="10.625" customWidth="1"/>
    <col min="40" max="40" width="10.625" customWidth="1"/>
  </cols>
  <sheetData>
    <row r="1" spans="1:22" ht="23.1" customHeight="1">
      <c r="A1" s="892" t="s">
        <v>702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706" t="s">
        <v>670</v>
      </c>
    </row>
    <row r="2" spans="1:22" ht="23.1" customHeight="1">
      <c r="A2" s="17"/>
      <c r="B2" s="1060" t="s">
        <v>300</v>
      </c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</row>
    <row r="3" spans="1:22" ht="21.75" customHeight="1">
      <c r="A3" s="874"/>
      <c r="B3" s="911" t="s">
        <v>736</v>
      </c>
      <c r="C3" s="911"/>
      <c r="D3" s="911" t="s">
        <v>289</v>
      </c>
      <c r="E3" s="911"/>
      <c r="F3" s="911" t="s">
        <v>290</v>
      </c>
      <c r="G3" s="911"/>
      <c r="H3" s="911" t="s">
        <v>291</v>
      </c>
      <c r="I3" s="911"/>
      <c r="J3" s="911" t="s">
        <v>267</v>
      </c>
      <c r="K3" s="911"/>
      <c r="L3" s="911" t="s">
        <v>268</v>
      </c>
      <c r="M3" s="911"/>
      <c r="N3" s="911" t="s">
        <v>226</v>
      </c>
      <c r="O3" s="911"/>
      <c r="P3" s="911" t="s">
        <v>227</v>
      </c>
      <c r="Q3" s="911"/>
      <c r="R3" s="911" t="s">
        <v>707</v>
      </c>
      <c r="S3" s="911"/>
      <c r="T3" s="911" t="s">
        <v>708</v>
      </c>
      <c r="U3" s="911"/>
    </row>
    <row r="4" spans="1:22" ht="21.75" customHeight="1">
      <c r="A4" s="874"/>
      <c r="B4" s="684" t="s">
        <v>91</v>
      </c>
      <c r="C4" s="685" t="s">
        <v>52</v>
      </c>
      <c r="D4" s="684" t="s">
        <v>91</v>
      </c>
      <c r="E4" s="685" t="s">
        <v>52</v>
      </c>
      <c r="F4" s="684" t="s">
        <v>91</v>
      </c>
      <c r="G4" s="685" t="s">
        <v>52</v>
      </c>
      <c r="H4" s="684" t="s">
        <v>91</v>
      </c>
      <c r="I4" s="685" t="s">
        <v>52</v>
      </c>
      <c r="J4" s="684" t="s">
        <v>91</v>
      </c>
      <c r="K4" s="685" t="s">
        <v>52</v>
      </c>
      <c r="L4" s="684" t="s">
        <v>91</v>
      </c>
      <c r="M4" s="685" t="s">
        <v>52</v>
      </c>
      <c r="N4" s="684" t="s">
        <v>91</v>
      </c>
      <c r="O4" s="685" t="s">
        <v>52</v>
      </c>
      <c r="P4" s="684" t="s">
        <v>91</v>
      </c>
      <c r="Q4" s="685" t="s">
        <v>52</v>
      </c>
      <c r="R4" s="684" t="s">
        <v>91</v>
      </c>
      <c r="S4" s="685" t="s">
        <v>52</v>
      </c>
      <c r="T4" s="684" t="s">
        <v>91</v>
      </c>
      <c r="U4" s="685" t="s">
        <v>52</v>
      </c>
    </row>
    <row r="5" spans="1:22" ht="20.100000000000001" customHeight="1">
      <c r="A5" s="63" t="s">
        <v>343</v>
      </c>
      <c r="B5" s="182">
        <v>162924</v>
      </c>
      <c r="C5" s="183">
        <v>100</v>
      </c>
      <c r="D5" s="182">
        <v>159591</v>
      </c>
      <c r="E5" s="183">
        <v>100</v>
      </c>
      <c r="F5" s="182">
        <v>156104</v>
      </c>
      <c r="G5" s="183">
        <v>100</v>
      </c>
      <c r="H5" s="182">
        <v>165598</v>
      </c>
      <c r="I5" s="183">
        <v>100</v>
      </c>
      <c r="J5" s="191">
        <v>165516</v>
      </c>
      <c r="K5" s="183">
        <v>100</v>
      </c>
      <c r="L5" s="191">
        <v>156309</v>
      </c>
      <c r="M5" s="183">
        <v>100</v>
      </c>
      <c r="N5" s="191">
        <v>151474</v>
      </c>
      <c r="O5" s="183">
        <v>100</v>
      </c>
      <c r="P5" s="191">
        <v>118047</v>
      </c>
      <c r="Q5" s="183">
        <v>100</v>
      </c>
      <c r="R5" s="191">
        <v>132858</v>
      </c>
      <c r="S5" s="183">
        <v>100</v>
      </c>
      <c r="T5" s="191">
        <v>145463</v>
      </c>
      <c r="U5" s="183">
        <v>100</v>
      </c>
    </row>
    <row r="6" spans="1:22" ht="20.100000000000001" customHeight="1">
      <c r="A6" s="181" t="s">
        <v>404</v>
      </c>
      <c r="B6" s="182">
        <v>63468</v>
      </c>
      <c r="C6" s="183">
        <v>38.955586653899978</v>
      </c>
      <c r="D6" s="182">
        <v>60111</v>
      </c>
      <c r="E6" s="183">
        <v>37.665657837848002</v>
      </c>
      <c r="F6" s="182">
        <v>53902</v>
      </c>
      <c r="G6" s="183">
        <v>34.52954440629324</v>
      </c>
      <c r="H6" s="182">
        <v>53768</v>
      </c>
      <c r="I6" s="183">
        <v>32.468991171390961</v>
      </c>
      <c r="J6" s="191">
        <v>51775</v>
      </c>
      <c r="K6" s="183">
        <v>31.280963773894971</v>
      </c>
      <c r="L6" s="191">
        <v>46037</v>
      </c>
      <c r="M6" s="183">
        <v>29.452558713829657</v>
      </c>
      <c r="N6" s="191">
        <v>44184</v>
      </c>
      <c r="O6" s="183">
        <v>29.16936239882752</v>
      </c>
      <c r="P6" s="191">
        <v>33692</v>
      </c>
      <c r="Q6" s="183">
        <v>28.541174278041797</v>
      </c>
      <c r="R6" s="191">
        <v>34105</v>
      </c>
      <c r="S6" s="183">
        <v>25.670264492917248</v>
      </c>
      <c r="T6" s="191">
        <v>30962</v>
      </c>
      <c r="U6" s="183">
        <v>21.285137801365295</v>
      </c>
    </row>
    <row r="7" spans="1:22" ht="20.100000000000001" customHeight="1">
      <c r="A7" s="181" t="s">
        <v>35</v>
      </c>
      <c r="B7" s="182">
        <v>16878</v>
      </c>
      <c r="C7" s="183">
        <v>10.359431391323563</v>
      </c>
      <c r="D7" s="182">
        <v>17158</v>
      </c>
      <c r="E7" s="183">
        <v>10.751232838944553</v>
      </c>
      <c r="F7" s="182">
        <v>16136</v>
      </c>
      <c r="G7" s="183">
        <v>10.336698611182289</v>
      </c>
      <c r="H7" s="182">
        <v>18482</v>
      </c>
      <c r="I7" s="183">
        <v>11.160762811145062</v>
      </c>
      <c r="J7" s="191">
        <v>18379</v>
      </c>
      <c r="K7" s="183">
        <v>11.10406244713502</v>
      </c>
      <c r="L7" s="191">
        <v>17797</v>
      </c>
      <c r="M7" s="183">
        <v>11.385780729196656</v>
      </c>
      <c r="N7" s="191">
        <v>18199</v>
      </c>
      <c r="O7" s="183">
        <v>12.014603166219946</v>
      </c>
      <c r="P7" s="191">
        <v>17149</v>
      </c>
      <c r="Q7" s="183">
        <v>14.527264564114292</v>
      </c>
      <c r="R7" s="191">
        <v>19007</v>
      </c>
      <c r="S7" s="183">
        <v>14.306251787622875</v>
      </c>
      <c r="T7" s="191">
        <v>21552</v>
      </c>
      <c r="U7" s="183">
        <v>14.816138811931555</v>
      </c>
    </row>
    <row r="8" spans="1:22" ht="20.100000000000001" customHeight="1">
      <c r="A8" s="181" t="s">
        <v>32</v>
      </c>
      <c r="B8" s="182">
        <v>30126</v>
      </c>
      <c r="C8" s="183">
        <v>18.49083008028283</v>
      </c>
      <c r="D8" s="182">
        <v>31502</v>
      </c>
      <c r="E8" s="183">
        <v>19.739208351348132</v>
      </c>
      <c r="F8" s="182">
        <v>35665</v>
      </c>
      <c r="G8" s="183">
        <v>22.846948188387227</v>
      </c>
      <c r="H8" s="182">
        <v>37827</v>
      </c>
      <c r="I8" s="183">
        <v>22.842667181970796</v>
      </c>
      <c r="J8" s="191">
        <v>38741</v>
      </c>
      <c r="K8" s="183">
        <v>23.406196379806183</v>
      </c>
      <c r="L8" s="191">
        <v>36711</v>
      </c>
      <c r="M8" s="183">
        <v>23.486171621595687</v>
      </c>
      <c r="N8" s="191">
        <v>28523</v>
      </c>
      <c r="O8" s="183">
        <v>18.830294307934032</v>
      </c>
      <c r="P8" s="191">
        <v>11324</v>
      </c>
      <c r="Q8" s="183">
        <v>9.5927893127313695</v>
      </c>
      <c r="R8" s="191">
        <v>11900</v>
      </c>
      <c r="S8" s="183">
        <v>8.956931460657243</v>
      </c>
      <c r="T8" s="191">
        <v>16174</v>
      </c>
      <c r="U8" s="183">
        <v>11.118978709362519</v>
      </c>
    </row>
    <row r="9" spans="1:22" ht="20.100000000000001" customHeight="1">
      <c r="A9" s="181" t="s">
        <v>30</v>
      </c>
      <c r="B9" s="182">
        <v>5736</v>
      </c>
      <c r="C9" s="183">
        <v>3.5206599396037417</v>
      </c>
      <c r="D9" s="182">
        <v>5879</v>
      </c>
      <c r="E9" s="183">
        <v>3.6837916925139886</v>
      </c>
      <c r="F9" s="182">
        <v>6412</v>
      </c>
      <c r="G9" s="183">
        <v>4.107518064879824</v>
      </c>
      <c r="H9" s="182">
        <v>9664</v>
      </c>
      <c r="I9" s="183">
        <v>5.8358192731796281</v>
      </c>
      <c r="J9" s="191">
        <v>10725</v>
      </c>
      <c r="K9" s="183">
        <v>6.4797360980207355</v>
      </c>
      <c r="L9" s="191">
        <v>10132</v>
      </c>
      <c r="M9" s="183">
        <v>6.4820323845715855</v>
      </c>
      <c r="N9" s="191">
        <v>12250</v>
      </c>
      <c r="O9" s="183">
        <v>8.0871964825646643</v>
      </c>
      <c r="P9" s="191">
        <v>11108</v>
      </c>
      <c r="Q9" s="183">
        <v>9.4098113463281585</v>
      </c>
      <c r="R9" s="191">
        <v>12369</v>
      </c>
      <c r="S9" s="183">
        <v>9.3099399358713804</v>
      </c>
      <c r="T9" s="191">
        <v>13355</v>
      </c>
      <c r="U9" s="183">
        <v>9.1810288526979367</v>
      </c>
    </row>
    <row r="10" spans="1:22" ht="20.100000000000001" customHeight="1">
      <c r="A10" s="181" t="s">
        <v>33</v>
      </c>
      <c r="B10" s="191">
        <v>7035</v>
      </c>
      <c r="C10" s="183">
        <v>4.3179642041688151</v>
      </c>
      <c r="D10" s="191">
        <v>7344</v>
      </c>
      <c r="E10" s="183">
        <v>4.6017632573265406</v>
      </c>
      <c r="F10" s="191">
        <v>7939</v>
      </c>
      <c r="G10" s="183">
        <v>5.0857120893763135</v>
      </c>
      <c r="H10" s="191">
        <v>8724</v>
      </c>
      <c r="I10" s="183">
        <v>5.2681795673860794</v>
      </c>
      <c r="J10" s="191">
        <v>9208</v>
      </c>
      <c r="K10" s="183">
        <v>5.5632083907295975</v>
      </c>
      <c r="L10" s="191">
        <v>9968</v>
      </c>
      <c r="M10" s="183">
        <v>6.3771120025078538</v>
      </c>
      <c r="N10" s="191">
        <v>10920</v>
      </c>
      <c r="O10" s="183">
        <v>7.2091580073147865</v>
      </c>
      <c r="P10" s="191">
        <v>10008</v>
      </c>
      <c r="Q10" s="183">
        <v>8.477979110015502</v>
      </c>
      <c r="R10" s="191">
        <v>12326</v>
      </c>
      <c r="S10" s="183">
        <v>9.2775745532824505</v>
      </c>
      <c r="T10" s="191">
        <v>12776</v>
      </c>
      <c r="U10" s="183">
        <v>8.7829894887359679</v>
      </c>
    </row>
    <row r="11" spans="1:22" ht="20.100000000000001" customHeight="1">
      <c r="A11" s="184" t="s">
        <v>114</v>
      </c>
      <c r="B11" s="182">
        <v>14</v>
      </c>
      <c r="C11" s="183">
        <v>8.5929635903857007E-3</v>
      </c>
      <c r="D11" s="182">
        <v>2</v>
      </c>
      <c r="E11" s="183">
        <v>1.2532035014505831E-3</v>
      </c>
      <c r="F11" s="182">
        <v>6</v>
      </c>
      <c r="G11" s="183">
        <v>3.8435914518526113E-3</v>
      </c>
      <c r="H11" s="182">
        <v>2</v>
      </c>
      <c r="I11" s="183">
        <v>1.2077440548798899E-3</v>
      </c>
      <c r="J11" s="191">
        <v>107</v>
      </c>
      <c r="K11" s="183">
        <v>6.4646318180719697E-2</v>
      </c>
      <c r="L11" s="191">
        <v>176</v>
      </c>
      <c r="M11" s="183">
        <v>0.11259748319034732</v>
      </c>
      <c r="N11" s="191">
        <v>282</v>
      </c>
      <c r="O11" s="183">
        <v>0.18617056392516207</v>
      </c>
      <c r="P11" s="191">
        <v>1624</v>
      </c>
      <c r="Q11" s="183">
        <v>1.3757232288834109</v>
      </c>
      <c r="R11" s="191">
        <v>5545</v>
      </c>
      <c r="S11" s="183">
        <v>4.1736289873398666</v>
      </c>
      <c r="T11" s="191">
        <v>9975</v>
      </c>
      <c r="U11" s="183">
        <v>6.8574139128163178</v>
      </c>
    </row>
    <row r="12" spans="1:22" ht="20.100000000000001" customHeight="1">
      <c r="A12" s="181" t="s">
        <v>37</v>
      </c>
      <c r="B12" s="182">
        <v>3667</v>
      </c>
      <c r="C12" s="183">
        <v>2.2507426775674544</v>
      </c>
      <c r="D12" s="182">
        <v>3573</v>
      </c>
      <c r="E12" s="183">
        <v>2.2388480553414669</v>
      </c>
      <c r="F12" s="182">
        <v>3839</v>
      </c>
      <c r="G12" s="183">
        <v>2.4592579306103626</v>
      </c>
      <c r="H12" s="182">
        <v>4216</v>
      </c>
      <c r="I12" s="183">
        <v>2.5459244676868078</v>
      </c>
      <c r="J12" s="191">
        <v>4160</v>
      </c>
      <c r="K12" s="183">
        <v>2.5133521834747095</v>
      </c>
      <c r="L12" s="191">
        <v>4327</v>
      </c>
      <c r="M12" s="183">
        <v>2.7682347145717778</v>
      </c>
      <c r="N12" s="191">
        <v>4539</v>
      </c>
      <c r="O12" s="183">
        <v>2.9965538640294702</v>
      </c>
      <c r="P12" s="191">
        <v>4046</v>
      </c>
      <c r="Q12" s="183">
        <v>3.4274483892009115</v>
      </c>
      <c r="R12" s="191">
        <v>5117</v>
      </c>
      <c r="S12" s="183">
        <v>3.8514805280826145</v>
      </c>
      <c r="T12" s="191">
        <v>5385</v>
      </c>
      <c r="U12" s="183">
        <v>3.701972322858734</v>
      </c>
    </row>
    <row r="13" spans="1:22" ht="20.100000000000001" customHeight="1">
      <c r="A13" s="181" t="s">
        <v>42</v>
      </c>
      <c r="B13" s="182">
        <v>5971</v>
      </c>
      <c r="C13" s="183">
        <v>3.6648989712995017</v>
      </c>
      <c r="D13" s="182">
        <v>5593</v>
      </c>
      <c r="E13" s="183">
        <v>3.504583591806556</v>
      </c>
      <c r="F13" s="182">
        <v>5431</v>
      </c>
      <c r="G13" s="183">
        <v>3.4790908625019221</v>
      </c>
      <c r="H13" s="182">
        <v>4892</v>
      </c>
      <c r="I13" s="183">
        <v>2.9541419582362107</v>
      </c>
      <c r="J13" s="191">
        <v>3976</v>
      </c>
      <c r="K13" s="183">
        <v>2.4021846830517899</v>
      </c>
      <c r="L13" s="191">
        <v>3425</v>
      </c>
      <c r="M13" s="183">
        <v>2.1911726132212475</v>
      </c>
      <c r="N13" s="191">
        <v>4298</v>
      </c>
      <c r="O13" s="183">
        <v>2.8374506515969737</v>
      </c>
      <c r="P13" s="191">
        <v>2985</v>
      </c>
      <c r="Q13" s="183">
        <v>2.528653841266614</v>
      </c>
      <c r="R13" s="191">
        <v>2432</v>
      </c>
      <c r="S13" s="183">
        <v>1.8305258245645728</v>
      </c>
      <c r="T13" s="191">
        <v>3162</v>
      </c>
      <c r="U13" s="183">
        <v>2.1737486508596691</v>
      </c>
    </row>
    <row r="14" spans="1:22" ht="20.100000000000001" customHeight="1">
      <c r="A14" s="181" t="s">
        <v>109</v>
      </c>
      <c r="B14" s="182">
        <v>38</v>
      </c>
      <c r="C14" s="183">
        <v>2.332375831676119E-2</v>
      </c>
      <c r="D14" s="182">
        <v>44</v>
      </c>
      <c r="E14" s="183">
        <v>2.757047703191283E-2</v>
      </c>
      <c r="F14" s="182">
        <v>48</v>
      </c>
      <c r="G14" s="183">
        <v>3.074873161482089E-2</v>
      </c>
      <c r="H14" s="182">
        <v>48</v>
      </c>
      <c r="I14" s="183">
        <v>2.8985857317117353E-2</v>
      </c>
      <c r="J14" s="191">
        <v>46</v>
      </c>
      <c r="K14" s="183">
        <v>2.7791875105729964E-2</v>
      </c>
      <c r="L14" s="191">
        <v>61</v>
      </c>
      <c r="M14" s="183">
        <v>3.9025264060290832E-2</v>
      </c>
      <c r="N14" s="191">
        <v>109</v>
      </c>
      <c r="O14" s="183">
        <v>7.1959544212208029E-2</v>
      </c>
      <c r="P14" s="191">
        <v>628</v>
      </c>
      <c r="Q14" s="183">
        <v>0.53199149491304309</v>
      </c>
      <c r="R14" s="191">
        <v>1814</v>
      </c>
      <c r="S14" s="183">
        <v>1.3653675352632133</v>
      </c>
      <c r="T14" s="191">
        <v>3123</v>
      </c>
      <c r="U14" s="183">
        <v>2.1469377092456501</v>
      </c>
    </row>
    <row r="15" spans="1:22" ht="20.100000000000001" customHeight="1">
      <c r="A15" s="181" t="s">
        <v>38</v>
      </c>
      <c r="B15" s="182">
        <v>2136</v>
      </c>
      <c r="C15" s="183">
        <v>1.3110407306474183</v>
      </c>
      <c r="D15" s="182">
        <v>1717</v>
      </c>
      <c r="E15" s="183">
        <v>1.0758752059953256</v>
      </c>
      <c r="F15" s="182">
        <v>1756</v>
      </c>
      <c r="G15" s="183">
        <v>1.1248910982421974</v>
      </c>
      <c r="H15" s="182">
        <v>2037</v>
      </c>
      <c r="I15" s="183">
        <v>1.2300873198951678</v>
      </c>
      <c r="J15" s="191">
        <v>2098</v>
      </c>
      <c r="K15" s="183">
        <v>1.2675511733004665</v>
      </c>
      <c r="L15" s="191">
        <v>2031</v>
      </c>
      <c r="M15" s="183">
        <v>1.2993493656795194</v>
      </c>
      <c r="N15" s="191">
        <v>2165</v>
      </c>
      <c r="O15" s="183">
        <v>1.4292881946736735</v>
      </c>
      <c r="P15" s="191">
        <v>2069</v>
      </c>
      <c r="Q15" s="183">
        <v>1.7526917244826214</v>
      </c>
      <c r="R15" s="191">
        <v>2361</v>
      </c>
      <c r="S15" s="183">
        <v>1.777085309127038</v>
      </c>
      <c r="T15" s="191">
        <v>2435</v>
      </c>
      <c r="U15" s="183">
        <v>1.6739652007727053</v>
      </c>
    </row>
    <row r="16" spans="1:22" ht="20.100000000000001" customHeight="1">
      <c r="A16" s="181" t="s">
        <v>625</v>
      </c>
      <c r="B16" s="182">
        <v>2425</v>
      </c>
      <c r="C16" s="183">
        <v>1.4884240504775232</v>
      </c>
      <c r="D16" s="182">
        <v>2482</v>
      </c>
      <c r="E16" s="183">
        <v>1.5552255453001735</v>
      </c>
      <c r="F16" s="182">
        <v>2328</v>
      </c>
      <c r="G16" s="183">
        <v>1.4913134833188131</v>
      </c>
      <c r="H16" s="182">
        <v>2503</v>
      </c>
      <c r="I16" s="183">
        <v>1.5114916846821822</v>
      </c>
      <c r="J16" s="191">
        <v>2405</v>
      </c>
      <c r="K16" s="183">
        <v>1.4530317310713166</v>
      </c>
      <c r="L16" s="191">
        <v>2302</v>
      </c>
      <c r="M16" s="183">
        <v>1.4727238994555656</v>
      </c>
      <c r="N16" s="191">
        <v>2219</v>
      </c>
      <c r="O16" s="183">
        <v>1.4649378771274277</v>
      </c>
      <c r="P16" s="191">
        <v>1975</v>
      </c>
      <c r="Q16" s="183">
        <v>1.6730624242886307</v>
      </c>
      <c r="R16" s="191">
        <v>2322</v>
      </c>
      <c r="S16" s="183">
        <v>1.7477306598021949</v>
      </c>
      <c r="T16" s="191">
        <v>2249</v>
      </c>
      <c r="U16" s="183">
        <v>1.5460976330750775</v>
      </c>
    </row>
    <row r="17" spans="1:21" ht="20.100000000000001" customHeight="1">
      <c r="A17" s="181" t="s">
        <v>36</v>
      </c>
      <c r="B17" s="182">
        <v>3383</v>
      </c>
      <c r="C17" s="183">
        <v>2.076428273305345</v>
      </c>
      <c r="D17" s="182">
        <v>2736</v>
      </c>
      <c r="E17" s="183">
        <v>1.7143823899843975</v>
      </c>
      <c r="F17" s="182">
        <v>2472</v>
      </c>
      <c r="G17" s="183">
        <v>1.5835596781632759</v>
      </c>
      <c r="H17" s="182">
        <v>2526</v>
      </c>
      <c r="I17" s="183">
        <v>1.5253807413133007</v>
      </c>
      <c r="J17" s="191">
        <v>2479</v>
      </c>
      <c r="K17" s="183">
        <v>1.4977403997196646</v>
      </c>
      <c r="L17" s="191">
        <v>2266</v>
      </c>
      <c r="M17" s="183">
        <v>1.4496925960757219</v>
      </c>
      <c r="N17" s="191">
        <v>2267</v>
      </c>
      <c r="O17" s="183">
        <v>1.4966264837529875</v>
      </c>
      <c r="P17" s="191">
        <v>2016</v>
      </c>
      <c r="Q17" s="183">
        <v>1.7077943530966482</v>
      </c>
      <c r="R17" s="191">
        <v>2133</v>
      </c>
      <c r="S17" s="183">
        <v>1.6054735130741091</v>
      </c>
      <c r="T17" s="191">
        <v>2238</v>
      </c>
      <c r="U17" s="183">
        <v>1.5385355726198415</v>
      </c>
    </row>
    <row r="18" spans="1:21" ht="20.100000000000001" customHeight="1">
      <c r="A18" s="181" t="s">
        <v>41</v>
      </c>
      <c r="B18" s="182">
        <v>793</v>
      </c>
      <c r="C18" s="183">
        <v>0.48673000908399006</v>
      </c>
      <c r="D18" s="182">
        <v>841</v>
      </c>
      <c r="E18" s="183">
        <v>0.52697207235997023</v>
      </c>
      <c r="F18" s="182">
        <v>912</v>
      </c>
      <c r="G18" s="183">
        <v>0.58422590068159685</v>
      </c>
      <c r="H18" s="182">
        <v>1191</v>
      </c>
      <c r="I18" s="183">
        <v>0.71921158468097435</v>
      </c>
      <c r="J18" s="191">
        <v>1397</v>
      </c>
      <c r="K18" s="183">
        <v>0.84402716353705987</v>
      </c>
      <c r="L18" s="191">
        <v>1583</v>
      </c>
      <c r="M18" s="183">
        <v>1.0127375902859079</v>
      </c>
      <c r="N18" s="191">
        <v>1716</v>
      </c>
      <c r="O18" s="183">
        <v>1.1328676868637522</v>
      </c>
      <c r="P18" s="191">
        <v>1596</v>
      </c>
      <c r="Q18" s="183">
        <v>1.3520038628681796</v>
      </c>
      <c r="R18" s="191">
        <v>2037</v>
      </c>
      <c r="S18" s="183">
        <v>1.5332159147360338</v>
      </c>
      <c r="T18" s="191">
        <v>2092</v>
      </c>
      <c r="U18" s="183">
        <v>1.4381664065776176</v>
      </c>
    </row>
    <row r="19" spans="1:21" ht="20.100000000000001" customHeight="1">
      <c r="A19" s="181" t="s">
        <v>123</v>
      </c>
      <c r="B19" s="191">
        <v>1374</v>
      </c>
      <c r="C19" s="183">
        <v>0.84333799808499665</v>
      </c>
      <c r="D19" s="191">
        <v>1469</v>
      </c>
      <c r="E19" s="183">
        <v>0.92047797181545321</v>
      </c>
      <c r="F19" s="191">
        <v>1597</v>
      </c>
      <c r="G19" s="183">
        <v>1.0230359247681033</v>
      </c>
      <c r="H19" s="191">
        <v>1764</v>
      </c>
      <c r="I19" s="183">
        <v>1.065230256404063</v>
      </c>
      <c r="J19" s="191">
        <v>1652</v>
      </c>
      <c r="K19" s="183">
        <v>0.99809081901447594</v>
      </c>
      <c r="L19" s="191">
        <v>1641</v>
      </c>
      <c r="M19" s="183">
        <v>1.0498435790645453</v>
      </c>
      <c r="N19" s="191">
        <v>1583</v>
      </c>
      <c r="O19" s="183">
        <v>1.0450638393387643</v>
      </c>
      <c r="P19" s="191">
        <v>1565</v>
      </c>
      <c r="Q19" s="183">
        <v>1.3257431362084593</v>
      </c>
      <c r="R19" s="191">
        <v>1989</v>
      </c>
      <c r="S19" s="183">
        <v>1.4970871155669963</v>
      </c>
      <c r="T19" s="191">
        <v>1990</v>
      </c>
      <c r="U19" s="183">
        <v>1.3680454823563382</v>
      </c>
    </row>
    <row r="20" spans="1:21" ht="20.100000000000001" customHeight="1">
      <c r="A20" s="184" t="s">
        <v>40</v>
      </c>
      <c r="B20" s="182">
        <v>709</v>
      </c>
      <c r="C20" s="183">
        <v>0.43517222754167584</v>
      </c>
      <c r="D20" s="182">
        <v>730</v>
      </c>
      <c r="E20" s="183">
        <v>0.45741927802946281</v>
      </c>
      <c r="F20" s="182">
        <v>812</v>
      </c>
      <c r="G20" s="183">
        <v>0.52016604315072001</v>
      </c>
      <c r="H20" s="182">
        <v>931</v>
      </c>
      <c r="I20" s="183">
        <v>0.56220485754658867</v>
      </c>
      <c r="J20" s="191">
        <v>1146</v>
      </c>
      <c r="K20" s="183">
        <v>0.69238019285144636</v>
      </c>
      <c r="L20" s="191">
        <v>1144</v>
      </c>
      <c r="M20" s="183">
        <v>0.73188364073725765</v>
      </c>
      <c r="N20" s="191">
        <v>1270</v>
      </c>
      <c r="O20" s="183">
        <v>0.8384277169679285</v>
      </c>
      <c r="P20" s="191">
        <v>1255</v>
      </c>
      <c r="Q20" s="183">
        <v>1.0631358696112565</v>
      </c>
      <c r="R20" s="191">
        <v>1613</v>
      </c>
      <c r="S20" s="183">
        <v>1.2140781887428682</v>
      </c>
      <c r="T20" s="191">
        <v>1542</v>
      </c>
      <c r="U20" s="183">
        <v>1.0600633838158158</v>
      </c>
    </row>
    <row r="21" spans="1:21" ht="20.100000000000001" customHeight="1">
      <c r="A21" s="181" t="s">
        <v>62</v>
      </c>
      <c r="B21" s="182">
        <v>1132</v>
      </c>
      <c r="C21" s="183">
        <v>0.69480248459404392</v>
      </c>
      <c r="D21" s="182">
        <v>1161</v>
      </c>
      <c r="E21" s="183">
        <v>0.72748463259206353</v>
      </c>
      <c r="F21" s="182">
        <v>1359</v>
      </c>
      <c r="G21" s="183">
        <v>0.87057346384461631</v>
      </c>
      <c r="H21" s="182">
        <v>1673</v>
      </c>
      <c r="I21" s="183">
        <v>1.010277901907028</v>
      </c>
      <c r="J21" s="191">
        <v>1740</v>
      </c>
      <c r="K21" s="183">
        <v>1.0512578844341334</v>
      </c>
      <c r="L21" s="191">
        <v>1629</v>
      </c>
      <c r="M21" s="183">
        <v>1.0421664779379307</v>
      </c>
      <c r="N21" s="191">
        <v>1651</v>
      </c>
      <c r="O21" s="183">
        <v>1.089956032058307</v>
      </c>
      <c r="P21" s="191">
        <v>1426</v>
      </c>
      <c r="Q21" s="183">
        <v>1.2079934263471328</v>
      </c>
      <c r="R21" s="191">
        <v>1377</v>
      </c>
      <c r="S21" s="183">
        <v>1.0364449261617665</v>
      </c>
      <c r="T21" s="191">
        <v>1267</v>
      </c>
      <c r="U21" s="183">
        <v>0.87101187243491474</v>
      </c>
    </row>
    <row r="22" spans="1:21" ht="20.100000000000001" customHeight="1">
      <c r="A22" s="181" t="s">
        <v>44</v>
      </c>
      <c r="B22" s="182">
        <v>1207</v>
      </c>
      <c r="C22" s="183">
        <v>0.74083621811396727</v>
      </c>
      <c r="D22" s="182">
        <v>1191</v>
      </c>
      <c r="E22" s="183">
        <v>0.74628268511382223</v>
      </c>
      <c r="F22" s="182">
        <v>1229</v>
      </c>
      <c r="G22" s="183">
        <v>0.78729564905447647</v>
      </c>
      <c r="H22" s="182">
        <v>1428</v>
      </c>
      <c r="I22" s="183">
        <v>0.86232925518424131</v>
      </c>
      <c r="J22" s="191">
        <v>1687</v>
      </c>
      <c r="K22" s="183">
        <v>1.0192368109427488</v>
      </c>
      <c r="L22" s="191">
        <v>1483</v>
      </c>
      <c r="M22" s="183">
        <v>0.94876174756411991</v>
      </c>
      <c r="N22" s="191">
        <v>1468</v>
      </c>
      <c r="O22" s="183">
        <v>0.96914321929836156</v>
      </c>
      <c r="P22" s="191">
        <v>1193</v>
      </c>
      <c r="Q22" s="183">
        <v>1.0106144162918158</v>
      </c>
      <c r="R22" s="191">
        <v>1252</v>
      </c>
      <c r="S22" s="183">
        <v>0.94235951165906451</v>
      </c>
      <c r="T22" s="191">
        <v>1219</v>
      </c>
      <c r="U22" s="183">
        <v>0.83801379044843005</v>
      </c>
    </row>
    <row r="23" spans="1:21" ht="20.100000000000001" customHeight="1">
      <c r="A23" s="181" t="s">
        <v>292</v>
      </c>
      <c r="B23" s="182">
        <v>1146</v>
      </c>
      <c r="C23" s="183">
        <v>0.70339544818442956</v>
      </c>
      <c r="D23" s="182">
        <v>1184</v>
      </c>
      <c r="E23" s="183">
        <v>0.74189647285874516</v>
      </c>
      <c r="F23" s="182">
        <v>1166</v>
      </c>
      <c r="G23" s="183">
        <v>0.74693793881002413</v>
      </c>
      <c r="H23" s="182">
        <v>1176</v>
      </c>
      <c r="I23" s="183">
        <v>0.71015350426937518</v>
      </c>
      <c r="J23" s="191">
        <v>1139</v>
      </c>
      <c r="K23" s="183">
        <v>0.68815099446579175</v>
      </c>
      <c r="L23" s="191">
        <v>1159</v>
      </c>
      <c r="M23" s="183">
        <v>0.74148001714552592</v>
      </c>
      <c r="N23" s="191">
        <v>1188</v>
      </c>
      <c r="O23" s="183">
        <v>0.78429301398259765</v>
      </c>
      <c r="P23" s="191">
        <v>996</v>
      </c>
      <c r="Q23" s="183">
        <v>0.84373173397036783</v>
      </c>
      <c r="R23" s="191">
        <v>1265</v>
      </c>
      <c r="S23" s="183">
        <v>0.95214439476734558</v>
      </c>
      <c r="T23" s="191">
        <v>1163</v>
      </c>
      <c r="U23" s="183">
        <v>0.79951602813086498</v>
      </c>
    </row>
    <row r="24" spans="1:21" ht="20.100000000000001" customHeight="1">
      <c r="A24" s="181" t="s">
        <v>120</v>
      </c>
      <c r="B24" s="182">
        <v>317</v>
      </c>
      <c r="C24" s="183">
        <v>0.19456924701087625</v>
      </c>
      <c r="D24" s="182">
        <v>259</v>
      </c>
      <c r="E24" s="183">
        <v>0.16228985343785049</v>
      </c>
      <c r="F24" s="182">
        <v>290</v>
      </c>
      <c r="G24" s="183">
        <v>0.18577358683954287</v>
      </c>
      <c r="H24" s="182">
        <v>352</v>
      </c>
      <c r="I24" s="183">
        <v>0.2125629536588606</v>
      </c>
      <c r="J24" s="191">
        <v>371</v>
      </c>
      <c r="K24" s="183">
        <v>0.22414751443969164</v>
      </c>
      <c r="L24" s="191">
        <v>433</v>
      </c>
      <c r="M24" s="183">
        <v>0.27701539898534316</v>
      </c>
      <c r="N24" s="191">
        <v>510</v>
      </c>
      <c r="O24" s="183">
        <v>0.3366914453965697</v>
      </c>
      <c r="P24" s="191">
        <v>598</v>
      </c>
      <c r="Q24" s="183">
        <v>0.50657788846815255</v>
      </c>
      <c r="R24" s="191">
        <v>927</v>
      </c>
      <c r="S24" s="183">
        <v>0.69773743395203902</v>
      </c>
      <c r="T24" s="191">
        <v>1054</v>
      </c>
      <c r="U24" s="183">
        <v>0.72458288361988954</v>
      </c>
    </row>
    <row r="25" spans="1:21" ht="20.100000000000001" customHeight="1">
      <c r="A25" s="181" t="s">
        <v>885</v>
      </c>
      <c r="B25" s="182">
        <v>1441</v>
      </c>
      <c r="C25" s="183">
        <v>0.88446146669612824</v>
      </c>
      <c r="D25" s="182">
        <v>1163</v>
      </c>
      <c r="E25" s="183">
        <v>0.72873783609351395</v>
      </c>
      <c r="F25" s="182">
        <v>1064</v>
      </c>
      <c r="G25" s="183">
        <v>0.6815968841285297</v>
      </c>
      <c r="H25" s="182">
        <v>991</v>
      </c>
      <c r="I25" s="183">
        <v>0.59843717919298545</v>
      </c>
      <c r="J25" s="191">
        <v>990</v>
      </c>
      <c r="K25" s="183">
        <v>0.59812948597114479</v>
      </c>
      <c r="L25" s="191">
        <v>939</v>
      </c>
      <c r="M25" s="183">
        <v>0.60073316315759173</v>
      </c>
      <c r="N25" s="191">
        <v>903</v>
      </c>
      <c r="O25" s="183">
        <v>0.59614191214333812</v>
      </c>
      <c r="P25" s="191">
        <v>899</v>
      </c>
      <c r="Q25" s="183">
        <v>0.76156107313188814</v>
      </c>
      <c r="R25" s="191">
        <v>988</v>
      </c>
      <c r="S25" s="183">
        <v>0.74365111622935764</v>
      </c>
      <c r="T25" s="191">
        <v>951</v>
      </c>
      <c r="U25" s="183">
        <v>0.65377449935722487</v>
      </c>
    </row>
    <row r="26" spans="1:21" ht="20.100000000000001" customHeight="1">
      <c r="A26" s="181" t="s">
        <v>137</v>
      </c>
      <c r="B26" s="182">
        <v>913</v>
      </c>
      <c r="C26" s="183">
        <v>0.56038398271586753</v>
      </c>
      <c r="D26" s="182">
        <v>953</v>
      </c>
      <c r="E26" s="183">
        <v>0.59715146844120282</v>
      </c>
      <c r="F26" s="182">
        <v>915</v>
      </c>
      <c r="G26" s="183">
        <v>0.58614769640752318</v>
      </c>
      <c r="H26" s="182">
        <v>944</v>
      </c>
      <c r="I26" s="183">
        <v>0.57005519390330806</v>
      </c>
      <c r="J26" s="191">
        <v>1170</v>
      </c>
      <c r="K26" s="183">
        <v>0.70688030160226201</v>
      </c>
      <c r="L26" s="191">
        <v>1030</v>
      </c>
      <c r="M26" s="183">
        <v>0.65895118003441899</v>
      </c>
      <c r="N26" s="191">
        <v>999</v>
      </c>
      <c r="O26" s="183">
        <v>0.65951912539445712</v>
      </c>
      <c r="P26" s="191">
        <v>951</v>
      </c>
      <c r="Q26" s="183">
        <v>0.80561132430303184</v>
      </c>
      <c r="R26" s="191">
        <v>1015</v>
      </c>
      <c r="S26" s="183">
        <v>0.76397356576194131</v>
      </c>
      <c r="T26" s="191">
        <v>743</v>
      </c>
      <c r="U26" s="183">
        <v>0.51078281074912524</v>
      </c>
    </row>
    <row r="27" spans="1:21" ht="20.100000000000001" customHeight="1">
      <c r="A27" s="196" t="s">
        <v>293</v>
      </c>
      <c r="B27" s="191">
        <v>668</v>
      </c>
      <c r="C27" s="183">
        <v>0.41000711988411775</v>
      </c>
      <c r="D27" s="191">
        <v>586</v>
      </c>
      <c r="E27" s="183">
        <v>0.36718862592502083</v>
      </c>
      <c r="F27" s="191">
        <v>477</v>
      </c>
      <c r="G27" s="183">
        <v>0.30556552042228258</v>
      </c>
      <c r="H27" s="191">
        <v>495</v>
      </c>
      <c r="I27" s="183">
        <v>0.29891665358277275</v>
      </c>
      <c r="J27" s="191">
        <v>515</v>
      </c>
      <c r="K27" s="183">
        <v>0.31114816694458541</v>
      </c>
      <c r="L27" s="191">
        <v>479</v>
      </c>
      <c r="M27" s="183">
        <v>0.30644428663736573</v>
      </c>
      <c r="N27" s="191">
        <v>569</v>
      </c>
      <c r="O27" s="183">
        <v>0.37564202437381994</v>
      </c>
      <c r="P27" s="191">
        <v>495</v>
      </c>
      <c r="Q27" s="183">
        <v>0.41932450634069479</v>
      </c>
      <c r="R27" s="191">
        <v>581</v>
      </c>
      <c r="S27" s="183">
        <v>0.43730900660855948</v>
      </c>
      <c r="T27" s="191">
        <v>577</v>
      </c>
      <c r="U27" s="183">
        <v>0.39666444387919952</v>
      </c>
    </row>
    <row r="28" spans="1:21" ht="20.100000000000001" customHeight="1">
      <c r="A28" s="181" t="s">
        <v>64</v>
      </c>
      <c r="B28" s="182">
        <v>1535</v>
      </c>
      <c r="C28" s="183">
        <v>0.94215707937443227</v>
      </c>
      <c r="D28" s="182">
        <v>1468</v>
      </c>
      <c r="E28" s="183">
        <v>0.91985137006472795</v>
      </c>
      <c r="F28" s="182">
        <v>1262</v>
      </c>
      <c r="G28" s="183">
        <v>0.8084354020396658</v>
      </c>
      <c r="H28" s="182">
        <v>1129</v>
      </c>
      <c r="I28" s="183">
        <v>0.68177151897969779</v>
      </c>
      <c r="J28" s="191">
        <v>1038</v>
      </c>
      <c r="K28" s="183">
        <v>0.62712970347277597</v>
      </c>
      <c r="L28" s="191">
        <v>829</v>
      </c>
      <c r="M28" s="183">
        <v>0.53035973616362464</v>
      </c>
      <c r="N28" s="191">
        <v>802</v>
      </c>
      <c r="O28" s="183">
        <v>0.52946380236872337</v>
      </c>
      <c r="P28" s="191">
        <v>710</v>
      </c>
      <c r="Q28" s="183">
        <v>0.60145535252907745</v>
      </c>
      <c r="R28" s="191">
        <v>590</v>
      </c>
      <c r="S28" s="183">
        <v>0.44408315645275404</v>
      </c>
      <c r="T28" s="191">
        <v>559</v>
      </c>
      <c r="U28" s="183">
        <v>0.38429016313426784</v>
      </c>
    </row>
    <row r="29" spans="1:21" ht="20.100000000000001" customHeight="1">
      <c r="A29" s="181" t="s">
        <v>294</v>
      </c>
      <c r="B29" s="182">
        <v>722</v>
      </c>
      <c r="C29" s="183">
        <v>0.44315140801846253</v>
      </c>
      <c r="D29" s="182">
        <v>748</v>
      </c>
      <c r="E29" s="183">
        <v>0.46869810954251806</v>
      </c>
      <c r="F29" s="182">
        <v>677</v>
      </c>
      <c r="G29" s="183">
        <v>0.43368523548403631</v>
      </c>
      <c r="H29" s="182">
        <v>520</v>
      </c>
      <c r="I29" s="183">
        <v>0.31401345426877136</v>
      </c>
      <c r="J29" s="191">
        <v>545</v>
      </c>
      <c r="K29" s="183">
        <v>0.32927330288310497</v>
      </c>
      <c r="L29" s="191">
        <v>582</v>
      </c>
      <c r="M29" s="183">
        <v>0.37233940464080761</v>
      </c>
      <c r="N29" s="191">
        <v>609</v>
      </c>
      <c r="O29" s="183">
        <v>0.40204919656178617</v>
      </c>
      <c r="P29" s="191">
        <v>447</v>
      </c>
      <c r="Q29" s="183">
        <v>0.37866273602886985</v>
      </c>
      <c r="R29" s="191">
        <v>505</v>
      </c>
      <c r="S29" s="183">
        <v>0.38010507459091664</v>
      </c>
      <c r="T29" s="191">
        <v>528</v>
      </c>
      <c r="U29" s="183">
        <v>0.36297890185132992</v>
      </c>
    </row>
    <row r="30" spans="1:21" ht="20.100000000000001" customHeight="1">
      <c r="A30" s="181" t="s">
        <v>119</v>
      </c>
      <c r="B30" s="182">
        <v>434</v>
      </c>
      <c r="C30" s="183">
        <v>0.26638187130195673</v>
      </c>
      <c r="D30" s="182">
        <v>355</v>
      </c>
      <c r="E30" s="183">
        <v>0.22244362150747851</v>
      </c>
      <c r="F30" s="182">
        <v>307</v>
      </c>
      <c r="G30" s="183">
        <v>0.19666376261979193</v>
      </c>
      <c r="H30" s="182">
        <v>295</v>
      </c>
      <c r="I30" s="183">
        <v>0.17814224809478374</v>
      </c>
      <c r="J30" s="191">
        <v>323</v>
      </c>
      <c r="K30" s="183">
        <v>0.19514729693806038</v>
      </c>
      <c r="L30" s="191">
        <v>259</v>
      </c>
      <c r="M30" s="183">
        <v>0.16569743264943157</v>
      </c>
      <c r="N30" s="191">
        <v>271</v>
      </c>
      <c r="O30" s="183">
        <v>0.17890859157347136</v>
      </c>
      <c r="P30" s="191">
        <v>290</v>
      </c>
      <c r="Q30" s="183">
        <v>0.24566486230060908</v>
      </c>
      <c r="R30" s="191">
        <v>285</v>
      </c>
      <c r="S30" s="183">
        <v>0.21451474506616086</v>
      </c>
      <c r="T30" s="191">
        <v>492</v>
      </c>
      <c r="U30" s="183">
        <v>0.33823034036146649</v>
      </c>
    </row>
    <row r="31" spans="1:21" ht="20.100000000000001" customHeight="1">
      <c r="A31" s="196" t="s">
        <v>121</v>
      </c>
      <c r="B31" s="182">
        <v>371</v>
      </c>
      <c r="C31" s="183">
        <v>0.22771353514522108</v>
      </c>
      <c r="D31" s="182">
        <v>255</v>
      </c>
      <c r="E31" s="183">
        <v>0.15978344643494932</v>
      </c>
      <c r="F31" s="182">
        <v>210</v>
      </c>
      <c r="G31" s="183">
        <v>0.13452570081484139</v>
      </c>
      <c r="H31" s="182">
        <v>216</v>
      </c>
      <c r="I31" s="183">
        <v>0.1304363579270281</v>
      </c>
      <c r="J31" s="191">
        <v>225</v>
      </c>
      <c r="K31" s="183">
        <v>0.13593851953889655</v>
      </c>
      <c r="L31" s="191">
        <v>231</v>
      </c>
      <c r="M31" s="183">
        <v>0.14778419668733087</v>
      </c>
      <c r="N31" s="191">
        <v>313</v>
      </c>
      <c r="O31" s="183">
        <v>0.20663612237083592</v>
      </c>
      <c r="P31" s="191">
        <v>338</v>
      </c>
      <c r="Q31" s="183">
        <v>0.28632663261243402</v>
      </c>
      <c r="R31" s="191">
        <v>334</v>
      </c>
      <c r="S31" s="183">
        <v>0.2513962275512201</v>
      </c>
      <c r="T31" s="191">
        <v>444</v>
      </c>
      <c r="U31" s="183">
        <v>0.30523225837498197</v>
      </c>
    </row>
    <row r="32" spans="1:21" ht="20.100000000000001" customHeight="1">
      <c r="A32" s="181" t="s">
        <v>144</v>
      </c>
      <c r="B32" s="182">
        <v>15</v>
      </c>
      <c r="C32" s="183">
        <v>9.2067467039846796E-3</v>
      </c>
      <c r="D32" s="182">
        <v>30</v>
      </c>
      <c r="E32" s="183">
        <v>1.8798052521758746E-2</v>
      </c>
      <c r="F32" s="182">
        <v>47</v>
      </c>
      <c r="G32" s="183">
        <v>3.0108133039512121E-2</v>
      </c>
      <c r="H32" s="182">
        <v>44</v>
      </c>
      <c r="I32" s="183">
        <v>2.6570369207357575E-2</v>
      </c>
      <c r="J32" s="191">
        <v>93</v>
      </c>
      <c r="K32" s="183">
        <v>5.6187921409410563E-2</v>
      </c>
      <c r="L32" s="191">
        <v>97</v>
      </c>
      <c r="M32" s="183">
        <v>6.2056567440134609E-2</v>
      </c>
      <c r="N32" s="191">
        <v>108</v>
      </c>
      <c r="O32" s="183">
        <v>7.1299364907508878E-2</v>
      </c>
      <c r="P32" s="191">
        <v>128</v>
      </c>
      <c r="Q32" s="183">
        <v>0.10843138749819987</v>
      </c>
      <c r="R32" s="191">
        <v>269</v>
      </c>
      <c r="S32" s="183">
        <v>0.20247181200981498</v>
      </c>
      <c r="T32" s="191">
        <v>369</v>
      </c>
      <c r="U32" s="183">
        <v>0.25367275527109989</v>
      </c>
    </row>
    <row r="33" spans="1:21" ht="20.100000000000001" customHeight="1">
      <c r="A33" s="181" t="s">
        <v>140</v>
      </c>
      <c r="B33" s="182">
        <v>23</v>
      </c>
      <c r="C33" s="183">
        <v>1.4117011612776509E-2</v>
      </c>
      <c r="D33" s="182">
        <v>473</v>
      </c>
      <c r="E33" s="183">
        <v>0.29638262809306287</v>
      </c>
      <c r="F33" s="182">
        <v>194</v>
      </c>
      <c r="G33" s="183">
        <v>0.1242761236099011</v>
      </c>
      <c r="H33" s="182">
        <v>84</v>
      </c>
      <c r="I33" s="183">
        <v>5.0725250304955373E-2</v>
      </c>
      <c r="J33" s="191">
        <v>30</v>
      </c>
      <c r="K33" s="183">
        <v>1.8125135938519537E-2</v>
      </c>
      <c r="L33" s="191">
        <v>359</v>
      </c>
      <c r="M33" s="183">
        <v>0.22967327537121981</v>
      </c>
      <c r="N33" s="191">
        <v>175</v>
      </c>
      <c r="O33" s="183">
        <v>0.11553137832235234</v>
      </c>
      <c r="P33" s="191">
        <v>77</v>
      </c>
      <c r="Q33" s="183">
        <v>6.5228256541885854E-2</v>
      </c>
      <c r="R33" s="191">
        <v>17</v>
      </c>
      <c r="S33" s="183">
        <v>1.279561637236749E-2</v>
      </c>
      <c r="T33" s="191">
        <v>327</v>
      </c>
      <c r="U33" s="183">
        <v>0.22479943353292589</v>
      </c>
    </row>
    <row r="34" spans="1:21" ht="20.100000000000001" customHeight="1">
      <c r="A34" s="181" t="s">
        <v>136</v>
      </c>
      <c r="B34" s="182">
        <v>468</v>
      </c>
      <c r="C34" s="183">
        <v>0.28725049716432199</v>
      </c>
      <c r="D34" s="182">
        <v>395</v>
      </c>
      <c r="E34" s="183">
        <v>0.24750769153649016</v>
      </c>
      <c r="F34" s="182">
        <v>336</v>
      </c>
      <c r="G34" s="183">
        <v>0.2152411213037462</v>
      </c>
      <c r="H34" s="182">
        <v>368</v>
      </c>
      <c r="I34" s="183">
        <v>0.22222490609789974</v>
      </c>
      <c r="J34" s="191">
        <v>312</v>
      </c>
      <c r="K34" s="183">
        <v>0.1885014137606032</v>
      </c>
      <c r="L34" s="191">
        <v>279</v>
      </c>
      <c r="M34" s="183">
        <v>0.17849260119378924</v>
      </c>
      <c r="N34" s="191">
        <v>455</v>
      </c>
      <c r="O34" s="183">
        <v>0.30038158363811612</v>
      </c>
      <c r="P34" s="191">
        <v>430</v>
      </c>
      <c r="Q34" s="183">
        <v>0.3642616923767652</v>
      </c>
      <c r="R34" s="191">
        <v>347</v>
      </c>
      <c r="S34" s="183">
        <v>0.26118111065950111</v>
      </c>
      <c r="T34" s="191">
        <v>297</v>
      </c>
      <c r="U34" s="183">
        <v>0.20417563229137306</v>
      </c>
    </row>
    <row r="35" spans="1:21" ht="20.100000000000001" customHeight="1">
      <c r="A35" s="181" t="s">
        <v>134</v>
      </c>
      <c r="B35" s="182">
        <v>144</v>
      </c>
      <c r="C35" s="183">
        <v>8.838476835825293E-2</v>
      </c>
      <c r="D35" s="182">
        <v>115</v>
      </c>
      <c r="E35" s="183">
        <v>7.2059201333408526E-2</v>
      </c>
      <c r="F35" s="182">
        <v>157</v>
      </c>
      <c r="G35" s="183">
        <v>0.10057397632347664</v>
      </c>
      <c r="H35" s="182">
        <v>119</v>
      </c>
      <c r="I35" s="183">
        <v>7.1860771265353451E-2</v>
      </c>
      <c r="J35" s="191">
        <v>137</v>
      </c>
      <c r="K35" s="183">
        <v>8.2771454119239224E-2</v>
      </c>
      <c r="L35" s="191">
        <v>135</v>
      </c>
      <c r="M35" s="183">
        <v>8.6367387674414139E-2</v>
      </c>
      <c r="N35" s="191">
        <v>186</v>
      </c>
      <c r="O35" s="183">
        <v>0.12279335067404307</v>
      </c>
      <c r="P35" s="191">
        <v>259</v>
      </c>
      <c r="Q35" s="183">
        <v>0.21940413564088879</v>
      </c>
      <c r="R35" s="191">
        <v>216</v>
      </c>
      <c r="S35" s="183">
        <v>0.16257959626066928</v>
      </c>
      <c r="T35" s="191">
        <v>294</v>
      </c>
      <c r="U35" s="183">
        <v>0.20211325216721779</v>
      </c>
    </row>
    <row r="36" spans="1:21" ht="20.100000000000001" customHeight="1">
      <c r="A36" s="181" t="s">
        <v>614</v>
      </c>
      <c r="B36" s="182">
        <v>470</v>
      </c>
      <c r="C36" s="183">
        <v>0.28847806339151999</v>
      </c>
      <c r="D36" s="182">
        <v>408</v>
      </c>
      <c r="E36" s="183">
        <v>0.25565351429591898</v>
      </c>
      <c r="F36" s="182">
        <v>317</v>
      </c>
      <c r="G36" s="183">
        <v>0.20306974837287964</v>
      </c>
      <c r="H36" s="182">
        <v>380</v>
      </c>
      <c r="I36" s="183">
        <v>0.22947137042717911</v>
      </c>
      <c r="J36" s="191">
        <v>355</v>
      </c>
      <c r="K36" s="183">
        <v>0.21448077527248122</v>
      </c>
      <c r="L36" s="191">
        <v>292</v>
      </c>
      <c r="M36" s="183">
        <v>0.1868094607476217</v>
      </c>
      <c r="N36" s="191">
        <v>361</v>
      </c>
      <c r="O36" s="183">
        <v>0.23832472899639542</v>
      </c>
      <c r="P36" s="191">
        <v>312</v>
      </c>
      <c r="Q36" s="183">
        <v>0.26430150702686217</v>
      </c>
      <c r="R36" s="191">
        <v>266</v>
      </c>
      <c r="S36" s="183">
        <v>0.20021376206175015</v>
      </c>
      <c r="T36" s="191">
        <v>279</v>
      </c>
      <c r="U36" s="183">
        <v>0.19180135154644137</v>
      </c>
    </row>
    <row r="37" spans="1:21" ht="20.100000000000001" customHeight="1">
      <c r="A37" s="181" t="s">
        <v>63</v>
      </c>
      <c r="B37" s="182">
        <v>67</v>
      </c>
      <c r="C37" s="183">
        <v>4.1123468611131572E-2</v>
      </c>
      <c r="D37" s="182">
        <v>100</v>
      </c>
      <c r="E37" s="183">
        <v>6.2660175072529162E-2</v>
      </c>
      <c r="F37" s="182">
        <v>108</v>
      </c>
      <c r="G37" s="183">
        <v>6.9184646133347003E-2</v>
      </c>
      <c r="H37" s="182">
        <v>141</v>
      </c>
      <c r="I37" s="183">
        <v>8.514595586903223E-2</v>
      </c>
      <c r="J37" s="191">
        <v>132</v>
      </c>
      <c r="K37" s="183">
        <v>7.9750598129485969E-2</v>
      </c>
      <c r="L37" s="191">
        <v>152</v>
      </c>
      <c r="M37" s="183">
        <v>9.7243280937118148E-2</v>
      </c>
      <c r="N37" s="191">
        <v>201</v>
      </c>
      <c r="O37" s="183">
        <v>0.13269604024453041</v>
      </c>
      <c r="P37" s="191">
        <v>197</v>
      </c>
      <c r="Q37" s="183">
        <v>0.16688268232144823</v>
      </c>
      <c r="R37" s="191">
        <v>259</v>
      </c>
      <c r="S37" s="183">
        <v>0.19494497884959883</v>
      </c>
      <c r="T37" s="191">
        <v>249</v>
      </c>
      <c r="U37" s="183">
        <v>0.17117755030488854</v>
      </c>
    </row>
    <row r="38" spans="1:21" ht="20.100000000000001" customHeight="1">
      <c r="A38" s="181" t="s">
        <v>105</v>
      </c>
      <c r="B38" s="182">
        <v>224</v>
      </c>
      <c r="C38" s="183">
        <v>0.13748741744617121</v>
      </c>
      <c r="D38" s="182">
        <v>266</v>
      </c>
      <c r="E38" s="183">
        <v>0.16667606569292756</v>
      </c>
      <c r="F38" s="182">
        <v>265</v>
      </c>
      <c r="G38" s="183">
        <v>0.16975862245682366</v>
      </c>
      <c r="H38" s="182">
        <v>243</v>
      </c>
      <c r="I38" s="183">
        <v>0.1467409026679066</v>
      </c>
      <c r="J38" s="191">
        <v>285</v>
      </c>
      <c r="K38" s="183">
        <v>0.17218879141593563</v>
      </c>
      <c r="L38" s="191">
        <v>235</v>
      </c>
      <c r="M38" s="183">
        <v>0.1503432303962024</v>
      </c>
      <c r="N38" s="191">
        <v>251</v>
      </c>
      <c r="O38" s="183">
        <v>0.16570500547948824</v>
      </c>
      <c r="P38" s="191">
        <v>203</v>
      </c>
      <c r="Q38" s="183">
        <v>0.17196540361042637</v>
      </c>
      <c r="R38" s="191">
        <v>204</v>
      </c>
      <c r="S38" s="183">
        <v>0.15354739646840987</v>
      </c>
      <c r="T38" s="191">
        <v>225</v>
      </c>
      <c r="U38" s="183">
        <v>0.15467850931164626</v>
      </c>
    </row>
    <row r="39" spans="1:21" ht="20.100000000000001" customHeight="1">
      <c r="A39" s="181" t="s">
        <v>117</v>
      </c>
      <c r="B39" s="182">
        <v>534</v>
      </c>
      <c r="C39" s="183">
        <v>0.32776018266185458</v>
      </c>
      <c r="D39" s="182">
        <v>465</v>
      </c>
      <c r="E39" s="183">
        <v>0.29136981408726054</v>
      </c>
      <c r="F39" s="182">
        <v>392</v>
      </c>
      <c r="G39" s="183">
        <v>0.2511146415210373</v>
      </c>
      <c r="H39" s="182">
        <v>365</v>
      </c>
      <c r="I39" s="183">
        <v>0.22041329001557991</v>
      </c>
      <c r="J39" s="191">
        <v>327</v>
      </c>
      <c r="K39" s="183">
        <v>0.19756398172986298</v>
      </c>
      <c r="L39" s="191">
        <v>296</v>
      </c>
      <c r="M39" s="183">
        <v>0.18936849445649323</v>
      </c>
      <c r="N39" s="191">
        <v>244</v>
      </c>
      <c r="O39" s="183">
        <v>0.16108375034659414</v>
      </c>
      <c r="P39" s="191">
        <v>289</v>
      </c>
      <c r="Q39" s="183">
        <v>0.24481774208577942</v>
      </c>
      <c r="R39" s="191">
        <v>199</v>
      </c>
      <c r="S39" s="183">
        <v>0.1497839798883018</v>
      </c>
      <c r="T39" s="191">
        <v>212</v>
      </c>
      <c r="U39" s="183">
        <v>0.14574152877364002</v>
      </c>
    </row>
    <row r="40" spans="1:21" ht="20.100000000000001" customHeight="1">
      <c r="A40" s="181" t="s">
        <v>31</v>
      </c>
      <c r="B40" s="182">
        <v>261</v>
      </c>
      <c r="C40" s="183">
        <v>0.16019739264933344</v>
      </c>
      <c r="D40" s="182">
        <v>271</v>
      </c>
      <c r="E40" s="183">
        <v>0.16980907444655399</v>
      </c>
      <c r="F40" s="182">
        <v>231</v>
      </c>
      <c r="G40" s="183">
        <v>0.14797827089632554</v>
      </c>
      <c r="H40" s="182">
        <v>212</v>
      </c>
      <c r="I40" s="183">
        <v>0.12802086981726832</v>
      </c>
      <c r="J40" s="191">
        <v>233</v>
      </c>
      <c r="K40" s="183">
        <v>0.14077188912250174</v>
      </c>
      <c r="L40" s="191">
        <v>217</v>
      </c>
      <c r="M40" s="183">
        <v>0.13882757870628051</v>
      </c>
      <c r="N40" s="191">
        <v>299</v>
      </c>
      <c r="O40" s="183">
        <v>0.19739361210504772</v>
      </c>
      <c r="P40" s="191">
        <v>235</v>
      </c>
      <c r="Q40" s="183">
        <v>0.19907325048497634</v>
      </c>
      <c r="R40" s="191">
        <v>213</v>
      </c>
      <c r="S40" s="183">
        <v>0.16032154631260442</v>
      </c>
      <c r="T40" s="191">
        <v>209</v>
      </c>
      <c r="U40" s="183">
        <v>0.14367914864948475</v>
      </c>
    </row>
    <row r="41" spans="1:21" ht="20.100000000000001" customHeight="1">
      <c r="A41" s="181" t="s">
        <v>130</v>
      </c>
      <c r="B41" s="182">
        <v>97</v>
      </c>
      <c r="C41" s="183">
        <v>5.9536962019100935E-2</v>
      </c>
      <c r="D41" s="182">
        <v>102</v>
      </c>
      <c r="E41" s="183">
        <v>6.3913378573979746E-2</v>
      </c>
      <c r="F41" s="182">
        <v>114</v>
      </c>
      <c r="G41" s="183">
        <v>7.3028237585199607E-2</v>
      </c>
      <c r="H41" s="182">
        <v>150</v>
      </c>
      <c r="I41" s="183">
        <v>9.0580804115991745E-2</v>
      </c>
      <c r="J41" s="191">
        <v>144</v>
      </c>
      <c r="K41" s="183">
        <v>8.7000652504893791E-2</v>
      </c>
      <c r="L41" s="191">
        <v>189</v>
      </c>
      <c r="M41" s="183">
        <v>0.12091434274417981</v>
      </c>
      <c r="N41" s="191">
        <v>265</v>
      </c>
      <c r="O41" s="183">
        <v>0.17494751574527642</v>
      </c>
      <c r="P41" s="191">
        <v>306</v>
      </c>
      <c r="Q41" s="183">
        <v>0.25921878573788409</v>
      </c>
      <c r="R41" s="191">
        <v>279</v>
      </c>
      <c r="S41" s="183">
        <v>0.20999864517003117</v>
      </c>
      <c r="T41" s="191">
        <v>204</v>
      </c>
      <c r="U41" s="183">
        <v>0.1402418484425593</v>
      </c>
    </row>
    <row r="42" spans="1:21" ht="20.100000000000001" customHeight="1">
      <c r="A42" s="181" t="s">
        <v>159</v>
      </c>
      <c r="B42" s="182">
        <v>810</v>
      </c>
      <c r="C42" s="183">
        <v>0.49716432201517269</v>
      </c>
      <c r="D42" s="182">
        <v>657</v>
      </c>
      <c r="E42" s="183">
        <v>0.41167735022651653</v>
      </c>
      <c r="F42" s="182">
        <v>512</v>
      </c>
      <c r="G42" s="183">
        <v>0.32798647055808949</v>
      </c>
      <c r="H42" s="182">
        <v>585</v>
      </c>
      <c r="I42" s="183">
        <v>0.35326513605236776</v>
      </c>
      <c r="J42" s="191">
        <v>467</v>
      </c>
      <c r="K42" s="183">
        <v>0.28214794944295418</v>
      </c>
      <c r="L42" s="191">
        <v>357</v>
      </c>
      <c r="M42" s="183">
        <v>0.22839375851678406</v>
      </c>
      <c r="N42" s="191">
        <v>248</v>
      </c>
      <c r="O42" s="183">
        <v>0.16372446756539075</v>
      </c>
      <c r="P42" s="191">
        <v>196</v>
      </c>
      <c r="Q42" s="183">
        <v>0.16603556210661854</v>
      </c>
      <c r="R42" s="191">
        <v>209</v>
      </c>
      <c r="S42" s="183">
        <v>0.15731081304851796</v>
      </c>
      <c r="T42" s="191">
        <v>203</v>
      </c>
      <c r="U42" s="183">
        <v>0.13955438840117418</v>
      </c>
    </row>
    <row r="43" spans="1:21" ht="20.100000000000001" customHeight="1">
      <c r="A43" s="196" t="s">
        <v>297</v>
      </c>
      <c r="B43" s="191">
        <v>239</v>
      </c>
      <c r="C43" s="183">
        <v>0.1466941641501559</v>
      </c>
      <c r="D43" s="191">
        <v>223</v>
      </c>
      <c r="E43" s="183">
        <v>0.13973219041174001</v>
      </c>
      <c r="F43" s="191">
        <v>145</v>
      </c>
      <c r="G43" s="183">
        <v>9.2886793419771435E-2</v>
      </c>
      <c r="H43" s="191">
        <v>162</v>
      </c>
      <c r="I43" s="183">
        <v>9.7827268445271079E-2</v>
      </c>
      <c r="J43" s="191">
        <v>199</v>
      </c>
      <c r="K43" s="183">
        <v>0.1202300683921796</v>
      </c>
      <c r="L43" s="191">
        <v>191</v>
      </c>
      <c r="M43" s="183">
        <v>0.12219385959861558</v>
      </c>
      <c r="N43" s="191">
        <v>212</v>
      </c>
      <c r="O43" s="183">
        <v>0.13995801259622112</v>
      </c>
      <c r="P43" s="191">
        <v>155</v>
      </c>
      <c r="Q43" s="183">
        <v>0.1313036332986014</v>
      </c>
      <c r="R43" s="191">
        <v>235</v>
      </c>
      <c r="S43" s="183">
        <v>0.17688057926508</v>
      </c>
      <c r="T43" s="191">
        <v>195</v>
      </c>
      <c r="U43" s="183">
        <v>0.13405470807009343</v>
      </c>
    </row>
    <row r="44" spans="1:21" ht="20.100000000000001" customHeight="1">
      <c r="A44" s="181" t="s">
        <v>295</v>
      </c>
      <c r="B44" s="182">
        <v>227</v>
      </c>
      <c r="C44" s="183">
        <v>0.13932876678696818</v>
      </c>
      <c r="D44" s="182">
        <v>224</v>
      </c>
      <c r="E44" s="183">
        <v>0.1403587921624653</v>
      </c>
      <c r="F44" s="182">
        <v>182</v>
      </c>
      <c r="G44" s="183">
        <v>0.11658894070619585</v>
      </c>
      <c r="H44" s="182">
        <v>228</v>
      </c>
      <c r="I44" s="183">
        <v>0.13768282225630743</v>
      </c>
      <c r="J44" s="191">
        <v>225</v>
      </c>
      <c r="K44" s="183">
        <v>0.13593851953889655</v>
      </c>
      <c r="L44" s="191">
        <v>207</v>
      </c>
      <c r="M44" s="183">
        <v>0.13242999443410167</v>
      </c>
      <c r="N44" s="191">
        <v>200</v>
      </c>
      <c r="O44" s="183">
        <v>0.13203586093983127</v>
      </c>
      <c r="P44" s="191">
        <v>205</v>
      </c>
      <c r="Q44" s="183">
        <v>0.17365964404008571</v>
      </c>
      <c r="R44" s="191">
        <v>206</v>
      </c>
      <c r="S44" s="183">
        <v>0.1550527631004531</v>
      </c>
      <c r="T44" s="191">
        <v>188</v>
      </c>
      <c r="U44" s="183">
        <v>0.12924248778039776</v>
      </c>
    </row>
    <row r="45" spans="1:21" ht="20.100000000000001" customHeight="1">
      <c r="A45" s="181" t="s">
        <v>146</v>
      </c>
      <c r="B45" s="182">
        <v>224</v>
      </c>
      <c r="C45" s="183">
        <v>0.13748741744617121</v>
      </c>
      <c r="D45" s="182">
        <v>224</v>
      </c>
      <c r="E45" s="183">
        <v>0.1403587921624653</v>
      </c>
      <c r="F45" s="182">
        <v>234</v>
      </c>
      <c r="G45" s="183">
        <v>0.14990006662225183</v>
      </c>
      <c r="H45" s="182">
        <v>256</v>
      </c>
      <c r="I45" s="183">
        <v>0.1545912390246259</v>
      </c>
      <c r="J45" s="191">
        <v>247</v>
      </c>
      <c r="K45" s="183">
        <v>0.14923028589381085</v>
      </c>
      <c r="L45" s="191">
        <v>227</v>
      </c>
      <c r="M45" s="183">
        <v>0.14522516297845933</v>
      </c>
      <c r="N45" s="191">
        <v>215</v>
      </c>
      <c r="O45" s="183">
        <v>0.14193855051031862</v>
      </c>
      <c r="P45" s="191">
        <v>135</v>
      </c>
      <c r="Q45" s="183">
        <v>0.11436122900200768</v>
      </c>
      <c r="R45" s="191">
        <v>134</v>
      </c>
      <c r="S45" s="183">
        <v>0.10085956434689669</v>
      </c>
      <c r="T45" s="191">
        <v>188</v>
      </c>
      <c r="U45" s="183">
        <v>0.12924248778039776</v>
      </c>
    </row>
    <row r="46" spans="1:21" ht="20.100000000000001" customHeight="1">
      <c r="A46" s="181" t="s">
        <v>122</v>
      </c>
      <c r="B46" s="182">
        <v>10</v>
      </c>
      <c r="C46" s="183">
        <v>6.1378311359897861E-3</v>
      </c>
      <c r="D46" s="182">
        <v>6</v>
      </c>
      <c r="E46" s="183">
        <v>3.7596105043517496E-3</v>
      </c>
      <c r="F46" s="182">
        <v>7</v>
      </c>
      <c r="G46" s="183">
        <v>4.4841900271613798E-3</v>
      </c>
      <c r="H46" s="182">
        <v>6</v>
      </c>
      <c r="I46" s="183">
        <v>3.6232321646396692E-3</v>
      </c>
      <c r="J46" s="191">
        <v>27</v>
      </c>
      <c r="K46" s="183">
        <v>1.6312622344667585E-2</v>
      </c>
      <c r="L46" s="191">
        <v>42</v>
      </c>
      <c r="M46" s="183">
        <v>2.686985394315107E-2</v>
      </c>
      <c r="N46" s="191">
        <v>111</v>
      </c>
      <c r="O46" s="183">
        <v>7.3279902821606346E-2</v>
      </c>
      <c r="P46" s="191">
        <v>267</v>
      </c>
      <c r="Q46" s="183">
        <v>0.2261810973595263</v>
      </c>
      <c r="R46" s="191">
        <v>194</v>
      </c>
      <c r="S46" s="183">
        <v>0.14602056330819371</v>
      </c>
      <c r="T46" s="191">
        <v>185</v>
      </c>
      <c r="U46" s="183">
        <v>0.12718010765624246</v>
      </c>
    </row>
    <row r="47" spans="1:21" ht="20.100000000000001" customHeight="1">
      <c r="A47" s="181" t="s">
        <v>454</v>
      </c>
      <c r="B47" s="182">
        <v>411</v>
      </c>
      <c r="C47" s="183">
        <v>0.25226485968918022</v>
      </c>
      <c r="D47" s="182">
        <v>375</v>
      </c>
      <c r="E47" s="183">
        <v>0.23497565652198432</v>
      </c>
      <c r="F47" s="182">
        <v>362</v>
      </c>
      <c r="G47" s="183">
        <v>0.23189668426177421</v>
      </c>
      <c r="H47" s="182">
        <v>342</v>
      </c>
      <c r="I47" s="183">
        <v>0.20652423338446119</v>
      </c>
      <c r="J47" s="191">
        <v>266</v>
      </c>
      <c r="K47" s="183">
        <v>0.16070953865487325</v>
      </c>
      <c r="L47" s="191">
        <v>189</v>
      </c>
      <c r="M47" s="183">
        <v>0.12091434274417981</v>
      </c>
      <c r="N47" s="191">
        <v>174</v>
      </c>
      <c r="O47" s="183">
        <v>0.11487119901765319</v>
      </c>
      <c r="P47" s="191">
        <v>142</v>
      </c>
      <c r="Q47" s="183">
        <v>0.12029107050581549</v>
      </c>
      <c r="R47" s="191">
        <v>159</v>
      </c>
      <c r="S47" s="183">
        <v>0.11967664724743712</v>
      </c>
      <c r="T47" s="191">
        <v>161</v>
      </c>
      <c r="U47" s="183">
        <v>0.1106810666630002</v>
      </c>
    </row>
    <row r="48" spans="1:21" ht="20.100000000000001" customHeight="1">
      <c r="A48" s="181" t="s">
        <v>613</v>
      </c>
      <c r="B48" s="182">
        <v>899</v>
      </c>
      <c r="C48" s="183">
        <v>0.55179101912548179</v>
      </c>
      <c r="D48" s="182">
        <v>649</v>
      </c>
      <c r="E48" s="183">
        <v>0.40666453622071419</v>
      </c>
      <c r="F48" s="182">
        <v>597</v>
      </c>
      <c r="G48" s="183">
        <v>0.38243734945933477</v>
      </c>
      <c r="H48" s="182">
        <v>470</v>
      </c>
      <c r="I48" s="183">
        <v>0.28381985289677414</v>
      </c>
      <c r="J48" s="191">
        <v>342</v>
      </c>
      <c r="K48" s="183">
        <v>0.20662654969912275</v>
      </c>
      <c r="L48" s="191">
        <v>243</v>
      </c>
      <c r="M48" s="183">
        <v>0.15546129781394546</v>
      </c>
      <c r="N48" s="191">
        <v>288</v>
      </c>
      <c r="O48" s="183">
        <v>0.19013163975335701</v>
      </c>
      <c r="P48" s="191">
        <v>250</v>
      </c>
      <c r="Q48" s="183">
        <v>0.21178005370742162</v>
      </c>
      <c r="R48" s="191">
        <v>261</v>
      </c>
      <c r="S48" s="183">
        <v>0.19645034548164206</v>
      </c>
      <c r="T48" s="191">
        <v>160</v>
      </c>
      <c r="U48" s="183">
        <v>0.10999360662161511</v>
      </c>
    </row>
    <row r="49" spans="1:21" ht="20.100000000000001" customHeight="1">
      <c r="A49" s="181" t="s">
        <v>132</v>
      </c>
      <c r="B49" s="182">
        <v>114</v>
      </c>
      <c r="C49" s="183">
        <v>6.9971274950283574E-2</v>
      </c>
      <c r="D49" s="182">
        <v>149</v>
      </c>
      <c r="E49" s="183">
        <v>9.3363660858068437E-2</v>
      </c>
      <c r="F49" s="182">
        <v>104</v>
      </c>
      <c r="G49" s="183">
        <v>6.6622251832111928E-2</v>
      </c>
      <c r="H49" s="182">
        <v>131</v>
      </c>
      <c r="I49" s="183">
        <v>7.9107235594632785E-2</v>
      </c>
      <c r="J49" s="191">
        <v>112</v>
      </c>
      <c r="K49" s="183">
        <v>6.7667174170472938E-2</v>
      </c>
      <c r="L49" s="191">
        <v>87</v>
      </c>
      <c r="M49" s="183">
        <v>5.5658983167955783E-2</v>
      </c>
      <c r="N49" s="191">
        <v>123</v>
      </c>
      <c r="O49" s="183">
        <v>8.1202054477996222E-2</v>
      </c>
      <c r="P49" s="191">
        <v>121</v>
      </c>
      <c r="Q49" s="183">
        <v>0.10250154599439207</v>
      </c>
      <c r="R49" s="191">
        <v>106</v>
      </c>
      <c r="S49" s="183">
        <v>7.9784431498291411E-2</v>
      </c>
      <c r="T49" s="191">
        <v>148</v>
      </c>
      <c r="U49" s="183">
        <v>0.101744086124994</v>
      </c>
    </row>
    <row r="50" spans="1:21" ht="20.100000000000001" customHeight="1">
      <c r="A50" s="181" t="s">
        <v>110</v>
      </c>
      <c r="B50" s="182">
        <v>12</v>
      </c>
      <c r="C50" s="183">
        <v>7.3653973631877439E-3</v>
      </c>
      <c r="D50" s="182">
        <v>305</v>
      </c>
      <c r="E50" s="183">
        <v>0.19111353397121392</v>
      </c>
      <c r="F50" s="182">
        <v>181</v>
      </c>
      <c r="G50" s="183">
        <v>0.1159483421308871</v>
      </c>
      <c r="H50" s="182">
        <v>108</v>
      </c>
      <c r="I50" s="183">
        <v>6.5218178963514048E-2</v>
      </c>
      <c r="J50" s="191">
        <v>20</v>
      </c>
      <c r="K50" s="183">
        <v>1.2083423959013026E-2</v>
      </c>
      <c r="L50" s="191">
        <v>200</v>
      </c>
      <c r="M50" s="183">
        <v>0.12795168544357652</v>
      </c>
      <c r="N50" s="191">
        <v>205</v>
      </c>
      <c r="O50" s="183">
        <v>0.13533675746332702</v>
      </c>
      <c r="P50" s="191">
        <v>61</v>
      </c>
      <c r="Q50" s="183">
        <v>5.1674333104610878E-2</v>
      </c>
      <c r="R50" s="191">
        <v>7</v>
      </c>
      <c r="S50" s="183">
        <v>5.2687832121513191E-3</v>
      </c>
      <c r="T50" s="191">
        <v>143</v>
      </c>
      <c r="U50" s="183">
        <v>9.8306785918068518E-2</v>
      </c>
    </row>
    <row r="51" spans="1:21" ht="20.100000000000001" customHeight="1">
      <c r="A51" s="181" t="s">
        <v>104</v>
      </c>
      <c r="B51" s="182">
        <v>113</v>
      </c>
      <c r="C51" s="183">
        <v>6.935749183668459E-2</v>
      </c>
      <c r="D51" s="182">
        <v>109</v>
      </c>
      <c r="E51" s="183">
        <v>6.8299590829056775E-2</v>
      </c>
      <c r="F51" s="182">
        <v>133</v>
      </c>
      <c r="G51" s="183">
        <v>8.5199610516066213E-2</v>
      </c>
      <c r="H51" s="182">
        <v>118</v>
      </c>
      <c r="I51" s="183">
        <v>7.1256899237913507E-2</v>
      </c>
      <c r="J51" s="191">
        <v>116</v>
      </c>
      <c r="K51" s="183">
        <v>7.008385896227555E-2</v>
      </c>
      <c r="L51" s="191">
        <v>134</v>
      </c>
      <c r="M51" s="183">
        <v>8.5727629247196263E-2</v>
      </c>
      <c r="N51" s="191">
        <v>125</v>
      </c>
      <c r="O51" s="183">
        <v>8.2522413087394539E-2</v>
      </c>
      <c r="P51" s="191">
        <v>133</v>
      </c>
      <c r="Q51" s="183">
        <v>0.11266698857234832</v>
      </c>
      <c r="R51" s="191">
        <v>140</v>
      </c>
      <c r="S51" s="183">
        <v>0.10537566424302638</v>
      </c>
      <c r="T51" s="191">
        <v>138</v>
      </c>
      <c r="U51" s="183">
        <v>9.4869485711143037E-2</v>
      </c>
    </row>
    <row r="52" spans="1:21" ht="20.100000000000001" customHeight="1">
      <c r="A52" s="181" t="s">
        <v>296</v>
      </c>
      <c r="B52" s="182">
        <v>346</v>
      </c>
      <c r="C52" s="183">
        <v>0.21236895730524663</v>
      </c>
      <c r="D52" s="182">
        <v>277</v>
      </c>
      <c r="E52" s="183">
        <v>0.17356868495090574</v>
      </c>
      <c r="F52" s="182">
        <v>244</v>
      </c>
      <c r="G52" s="183">
        <v>0.15630605237533954</v>
      </c>
      <c r="H52" s="182">
        <v>247</v>
      </c>
      <c r="I52" s="183">
        <v>0.1491563907776664</v>
      </c>
      <c r="J52" s="191">
        <v>265</v>
      </c>
      <c r="K52" s="183">
        <v>0.16010536745692258</v>
      </c>
      <c r="L52" s="191">
        <v>256</v>
      </c>
      <c r="M52" s="183">
        <v>0.16377815736777793</v>
      </c>
      <c r="N52" s="191">
        <v>235</v>
      </c>
      <c r="O52" s="183">
        <v>0.15514213660430173</v>
      </c>
      <c r="P52" s="191">
        <v>185</v>
      </c>
      <c r="Q52" s="183">
        <v>0.156717239743492</v>
      </c>
      <c r="R52" s="191">
        <v>180</v>
      </c>
      <c r="S52" s="183">
        <v>0.13548299688389107</v>
      </c>
      <c r="T52" s="191">
        <v>134</v>
      </c>
      <c r="U52" s="183">
        <v>9.211964554560266E-2</v>
      </c>
    </row>
    <row r="53" spans="1:21" ht="20.100000000000001" customHeight="1">
      <c r="A53" s="181" t="s">
        <v>142</v>
      </c>
      <c r="B53" s="182">
        <v>282</v>
      </c>
      <c r="C53" s="183">
        <v>0.17308683803491198</v>
      </c>
      <c r="D53" s="182">
        <v>306</v>
      </c>
      <c r="E53" s="183">
        <v>0.19174013572193921</v>
      </c>
      <c r="F53" s="182">
        <v>266</v>
      </c>
      <c r="G53" s="183">
        <v>0.17039922103213243</v>
      </c>
      <c r="H53" s="182">
        <v>233</v>
      </c>
      <c r="I53" s="183">
        <v>0.14070218239350718</v>
      </c>
      <c r="J53" s="191">
        <v>174</v>
      </c>
      <c r="K53" s="183">
        <v>0.10512578844341332</v>
      </c>
      <c r="L53" s="191">
        <v>200</v>
      </c>
      <c r="M53" s="183">
        <v>0.12795168544357652</v>
      </c>
      <c r="N53" s="191">
        <v>171</v>
      </c>
      <c r="O53" s="183">
        <v>0.11289066110355572</v>
      </c>
      <c r="P53" s="191">
        <v>120</v>
      </c>
      <c r="Q53" s="183">
        <v>0.10165442577956237</v>
      </c>
      <c r="R53" s="191">
        <v>123</v>
      </c>
      <c r="S53" s="183">
        <v>9.2580047870658891E-2</v>
      </c>
      <c r="T53" s="191">
        <v>131</v>
      </c>
      <c r="U53" s="183">
        <v>9.0057265421447374E-2</v>
      </c>
    </row>
    <row r="54" spans="1:21" ht="20.100000000000001" customHeight="1">
      <c r="A54" s="181" t="s">
        <v>717</v>
      </c>
      <c r="B54" s="182">
        <v>0</v>
      </c>
      <c r="C54" s="182">
        <v>0</v>
      </c>
      <c r="D54" s="182">
        <v>0</v>
      </c>
      <c r="E54" s="182">
        <v>0</v>
      </c>
      <c r="F54" s="182">
        <v>0</v>
      </c>
      <c r="G54" s="182">
        <v>0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0</v>
      </c>
      <c r="P54" s="182">
        <v>0</v>
      </c>
      <c r="Q54" s="182">
        <v>0</v>
      </c>
      <c r="R54" s="191">
        <v>4</v>
      </c>
      <c r="S54" s="183">
        <v>3.0107332640864682E-3</v>
      </c>
      <c r="T54" s="191">
        <v>101</v>
      </c>
      <c r="U54" s="183">
        <v>6.9433464179894544E-2</v>
      </c>
    </row>
    <row r="55" spans="1:21" ht="20.100000000000001" customHeight="1">
      <c r="A55" s="181" t="s">
        <v>43</v>
      </c>
      <c r="B55" s="182">
        <v>272</v>
      </c>
      <c r="C55" s="183">
        <v>0.1669490068989222</v>
      </c>
      <c r="D55" s="182">
        <v>182</v>
      </c>
      <c r="E55" s="183">
        <v>0.11404151863200307</v>
      </c>
      <c r="F55" s="182">
        <v>157</v>
      </c>
      <c r="G55" s="183">
        <v>0.10057397632347664</v>
      </c>
      <c r="H55" s="182">
        <v>144</v>
      </c>
      <c r="I55" s="183">
        <v>8.6957571951352078E-2</v>
      </c>
      <c r="J55" s="191">
        <v>132</v>
      </c>
      <c r="K55" s="183">
        <v>7.9750598129485969E-2</v>
      </c>
      <c r="L55" s="191">
        <v>101</v>
      </c>
      <c r="M55" s="183">
        <v>6.4615601149006135E-2</v>
      </c>
      <c r="N55" s="191">
        <v>88</v>
      </c>
      <c r="O55" s="183">
        <v>5.8095778813525761E-2</v>
      </c>
      <c r="P55" s="191">
        <v>81</v>
      </c>
      <c r="Q55" s="183">
        <v>6.8616737401204608E-2</v>
      </c>
      <c r="R55" s="191">
        <v>109</v>
      </c>
      <c r="S55" s="183">
        <v>8.2042481446356258E-2</v>
      </c>
      <c r="T55" s="191">
        <v>95</v>
      </c>
      <c r="U55" s="183">
        <v>6.5308703931583972E-2</v>
      </c>
    </row>
    <row r="56" spans="1:21" ht="20.100000000000001" customHeight="1">
      <c r="A56" s="181" t="s">
        <v>611</v>
      </c>
      <c r="B56" s="182">
        <v>166</v>
      </c>
      <c r="C56" s="183">
        <v>0.10188799685743047</v>
      </c>
      <c r="D56" s="182">
        <v>125</v>
      </c>
      <c r="E56" s="183">
        <v>7.8325218840661445E-2</v>
      </c>
      <c r="F56" s="182">
        <v>128</v>
      </c>
      <c r="G56" s="183">
        <v>8.1996617639522373E-2</v>
      </c>
      <c r="H56" s="182">
        <v>127</v>
      </c>
      <c r="I56" s="183">
        <v>7.6691747484873007E-2</v>
      </c>
      <c r="J56" s="191">
        <v>97</v>
      </c>
      <c r="K56" s="183">
        <v>5.8604606201213175E-2</v>
      </c>
      <c r="L56" s="191">
        <v>141</v>
      </c>
      <c r="M56" s="183">
        <v>9.0205938237721439E-2</v>
      </c>
      <c r="N56" s="191">
        <v>131</v>
      </c>
      <c r="O56" s="183">
        <v>8.6483488915589476E-2</v>
      </c>
      <c r="P56" s="191">
        <v>103</v>
      </c>
      <c r="Q56" s="183">
        <v>8.7253382127457715E-2</v>
      </c>
      <c r="R56" s="191">
        <v>107</v>
      </c>
      <c r="S56" s="183">
        <v>8.0537114814313027E-2</v>
      </c>
      <c r="T56" s="191">
        <v>90</v>
      </c>
      <c r="U56" s="183">
        <v>6.1871403724658505E-2</v>
      </c>
    </row>
    <row r="57" spans="1:21" ht="20.100000000000001" customHeight="1">
      <c r="A57" s="181" t="s">
        <v>131</v>
      </c>
      <c r="B57" s="182">
        <v>72</v>
      </c>
      <c r="C57" s="183">
        <v>4.4192384179126465E-2</v>
      </c>
      <c r="D57" s="182">
        <v>57</v>
      </c>
      <c r="E57" s="183">
        <v>3.5716299791341617E-2</v>
      </c>
      <c r="F57" s="182">
        <v>71</v>
      </c>
      <c r="G57" s="183">
        <v>4.5482498846922563E-2</v>
      </c>
      <c r="H57" s="182">
        <v>74</v>
      </c>
      <c r="I57" s="183">
        <v>4.4686530030555921E-2</v>
      </c>
      <c r="J57" s="191">
        <v>90</v>
      </c>
      <c r="K57" s="183">
        <v>5.4375407815558621E-2</v>
      </c>
      <c r="L57" s="191">
        <v>121</v>
      </c>
      <c r="M57" s="183">
        <v>7.7410769693363787E-2</v>
      </c>
      <c r="N57" s="191">
        <v>115</v>
      </c>
      <c r="O57" s="183">
        <v>7.5920620040402981E-2</v>
      </c>
      <c r="P57" s="191">
        <v>59</v>
      </c>
      <c r="Q57" s="183">
        <v>4.9980092674951501E-2</v>
      </c>
      <c r="R57" s="191">
        <v>69</v>
      </c>
      <c r="S57" s="183">
        <v>5.1935148805491577E-2</v>
      </c>
      <c r="T57" s="191">
        <v>88</v>
      </c>
      <c r="U57" s="183">
        <v>6.0496483641888317E-2</v>
      </c>
    </row>
    <row r="58" spans="1:21" ht="20.100000000000001" customHeight="1">
      <c r="A58" s="181" t="s">
        <v>135</v>
      </c>
      <c r="B58" s="182">
        <v>94</v>
      </c>
      <c r="C58" s="183">
        <v>5.769561267830399E-2</v>
      </c>
      <c r="D58" s="182">
        <v>110</v>
      </c>
      <c r="E58" s="183">
        <v>6.8926192579782067E-2</v>
      </c>
      <c r="F58" s="182">
        <v>109</v>
      </c>
      <c r="G58" s="183">
        <v>6.9825244708655768E-2</v>
      </c>
      <c r="H58" s="182">
        <v>112</v>
      </c>
      <c r="I58" s="183">
        <v>6.7633667073273826E-2</v>
      </c>
      <c r="J58" s="191">
        <v>125</v>
      </c>
      <c r="K58" s="183">
        <v>7.5521399743831416E-2</v>
      </c>
      <c r="L58" s="191">
        <v>159</v>
      </c>
      <c r="M58" s="183">
        <v>0.10172158992764332</v>
      </c>
      <c r="N58" s="191">
        <v>115</v>
      </c>
      <c r="O58" s="183">
        <v>7.5920620040402981E-2</v>
      </c>
      <c r="P58" s="191">
        <v>93</v>
      </c>
      <c r="Q58" s="183">
        <v>7.8782179979160843E-2</v>
      </c>
      <c r="R58" s="191">
        <v>83</v>
      </c>
      <c r="S58" s="183">
        <v>6.2472715229794223E-2</v>
      </c>
      <c r="T58" s="191">
        <v>79</v>
      </c>
      <c r="U58" s="183">
        <v>5.4309343269422466E-2</v>
      </c>
    </row>
    <row r="59" spans="1:21" ht="20.100000000000001" customHeight="1">
      <c r="A59" s="181" t="s">
        <v>112</v>
      </c>
      <c r="B59" s="182">
        <v>32</v>
      </c>
      <c r="C59" s="183">
        <v>1.9641059635167317E-2</v>
      </c>
      <c r="D59" s="182">
        <v>34</v>
      </c>
      <c r="E59" s="183">
        <v>2.1304459524659914E-2</v>
      </c>
      <c r="F59" s="182">
        <v>27</v>
      </c>
      <c r="G59" s="183">
        <v>1.7296161533336751E-2</v>
      </c>
      <c r="H59" s="182">
        <v>46</v>
      </c>
      <c r="I59" s="183">
        <v>2.7778113262237468E-2</v>
      </c>
      <c r="J59" s="191">
        <v>46</v>
      </c>
      <c r="K59" s="183">
        <v>2.7791875105729964E-2</v>
      </c>
      <c r="L59" s="191">
        <v>46</v>
      </c>
      <c r="M59" s="183">
        <v>2.9428887652022596E-2</v>
      </c>
      <c r="N59" s="191">
        <v>51</v>
      </c>
      <c r="O59" s="183">
        <v>3.366914453965697E-2</v>
      </c>
      <c r="P59" s="191">
        <v>53</v>
      </c>
      <c r="Q59" s="183">
        <v>4.4897371385973384E-2</v>
      </c>
      <c r="R59" s="191">
        <v>65</v>
      </c>
      <c r="S59" s="183">
        <v>4.8924415541405107E-2</v>
      </c>
      <c r="T59" s="191">
        <v>77</v>
      </c>
      <c r="U59" s="183">
        <v>5.2934423186652278E-2</v>
      </c>
    </row>
    <row r="60" spans="1:21" ht="20.100000000000001" customHeight="1">
      <c r="A60" s="181" t="s">
        <v>116</v>
      </c>
      <c r="B60" s="182">
        <v>47</v>
      </c>
      <c r="C60" s="183">
        <v>2.8847806339151995E-2</v>
      </c>
      <c r="D60" s="182">
        <v>81</v>
      </c>
      <c r="E60" s="183">
        <v>5.0754741808748609E-2</v>
      </c>
      <c r="F60" s="182">
        <v>31</v>
      </c>
      <c r="G60" s="183">
        <v>1.9858555834571825E-2</v>
      </c>
      <c r="H60" s="182">
        <v>48</v>
      </c>
      <c r="I60" s="183">
        <v>2.8985857317117353E-2</v>
      </c>
      <c r="J60" s="191">
        <v>43</v>
      </c>
      <c r="K60" s="183">
        <v>2.5979361511878005E-2</v>
      </c>
      <c r="L60" s="191">
        <v>63</v>
      </c>
      <c r="M60" s="183">
        <v>4.0304780914726598E-2</v>
      </c>
      <c r="N60" s="191">
        <v>38</v>
      </c>
      <c r="O60" s="183">
        <v>2.5086813578567936E-2</v>
      </c>
      <c r="P60" s="191">
        <v>48</v>
      </c>
      <c r="Q60" s="183">
        <v>4.0661770311824948E-2</v>
      </c>
      <c r="R60" s="191">
        <v>60</v>
      </c>
      <c r="S60" s="183">
        <v>4.5160998961297022E-2</v>
      </c>
      <c r="T60" s="191">
        <v>75</v>
      </c>
      <c r="U60" s="183">
        <v>5.155950310388209E-2</v>
      </c>
    </row>
    <row r="61" spans="1:21" ht="20.100000000000001" customHeight="1">
      <c r="A61" s="181" t="s">
        <v>45</v>
      </c>
      <c r="B61" s="182">
        <v>135</v>
      </c>
      <c r="C61" s="183">
        <v>8.2860720335862115E-2</v>
      </c>
      <c r="D61" s="182">
        <v>124</v>
      </c>
      <c r="E61" s="183">
        <v>7.7698617089936153E-2</v>
      </c>
      <c r="F61" s="182">
        <v>67</v>
      </c>
      <c r="G61" s="183">
        <v>4.2920104545687489E-2</v>
      </c>
      <c r="H61" s="182">
        <v>47</v>
      </c>
      <c r="I61" s="183">
        <v>2.8381985289677412E-2</v>
      </c>
      <c r="J61" s="191">
        <v>61</v>
      </c>
      <c r="K61" s="183">
        <v>3.685444307498973E-2</v>
      </c>
      <c r="L61" s="191">
        <v>56</v>
      </c>
      <c r="M61" s="183">
        <v>3.5826471924201422E-2</v>
      </c>
      <c r="N61" s="191">
        <v>61</v>
      </c>
      <c r="O61" s="183">
        <v>4.0270937586648535E-2</v>
      </c>
      <c r="P61" s="191">
        <v>62</v>
      </c>
      <c r="Q61" s="183">
        <v>5.252145331944056E-2</v>
      </c>
      <c r="R61" s="191">
        <v>61</v>
      </c>
      <c r="S61" s="183">
        <v>4.5913682277318638E-2</v>
      </c>
      <c r="T61" s="191">
        <v>75</v>
      </c>
      <c r="U61" s="183">
        <v>5.155950310388209E-2</v>
      </c>
    </row>
    <row r="62" spans="1:21" ht="20.100000000000001" customHeight="1">
      <c r="A62" s="181" t="s">
        <v>115</v>
      </c>
      <c r="B62" s="182">
        <v>17</v>
      </c>
      <c r="C62" s="183">
        <v>1.0434312931182637E-2</v>
      </c>
      <c r="D62" s="182">
        <v>25</v>
      </c>
      <c r="E62" s="183">
        <v>1.566504376813229E-2</v>
      </c>
      <c r="F62" s="182">
        <v>107</v>
      </c>
      <c r="G62" s="183">
        <v>6.8544047558038237E-2</v>
      </c>
      <c r="H62" s="182">
        <v>135</v>
      </c>
      <c r="I62" s="183">
        <v>8.1522723704392563E-2</v>
      </c>
      <c r="J62" s="191">
        <v>175</v>
      </c>
      <c r="K62" s="183">
        <v>0.10572995964136399</v>
      </c>
      <c r="L62" s="191">
        <v>220</v>
      </c>
      <c r="M62" s="183">
        <v>0.14074685398793416</v>
      </c>
      <c r="N62" s="191">
        <v>76</v>
      </c>
      <c r="O62" s="183">
        <v>5.0173627157135872E-2</v>
      </c>
      <c r="P62" s="191">
        <v>57</v>
      </c>
      <c r="Q62" s="183">
        <v>4.8285852245292124E-2</v>
      </c>
      <c r="R62" s="191">
        <v>58</v>
      </c>
      <c r="S62" s="183">
        <v>4.3655632329253791E-2</v>
      </c>
      <c r="T62" s="191">
        <v>59</v>
      </c>
      <c r="U62" s="183">
        <v>4.0560142441720577E-2</v>
      </c>
    </row>
    <row r="63" spans="1:21" ht="20.100000000000001" customHeight="1">
      <c r="A63" s="181" t="s">
        <v>138</v>
      </c>
      <c r="B63" s="182">
        <v>233</v>
      </c>
      <c r="C63" s="183">
        <v>0.14301146546856203</v>
      </c>
      <c r="D63" s="182">
        <v>188</v>
      </c>
      <c r="E63" s="183">
        <v>0.11780112913635482</v>
      </c>
      <c r="F63" s="182">
        <v>233</v>
      </c>
      <c r="G63" s="183">
        <v>0.14925946804694307</v>
      </c>
      <c r="H63" s="182">
        <v>232</v>
      </c>
      <c r="I63" s="183">
        <v>0.14009831036606724</v>
      </c>
      <c r="J63" s="191">
        <v>168</v>
      </c>
      <c r="K63" s="183">
        <v>0.10150076125570941</v>
      </c>
      <c r="L63" s="191">
        <v>121</v>
      </c>
      <c r="M63" s="183">
        <v>7.7410769693363787E-2</v>
      </c>
      <c r="N63" s="191">
        <v>103</v>
      </c>
      <c r="O63" s="183">
        <v>6.7998468384013105E-2</v>
      </c>
      <c r="P63" s="191">
        <v>69</v>
      </c>
      <c r="Q63" s="183">
        <v>5.8451294823248366E-2</v>
      </c>
      <c r="R63" s="191">
        <v>89</v>
      </c>
      <c r="S63" s="183">
        <v>6.6988815125923917E-2</v>
      </c>
      <c r="T63" s="191">
        <v>51</v>
      </c>
      <c r="U63" s="183">
        <v>3.5060462110639824E-2</v>
      </c>
    </row>
    <row r="64" spans="1:21" ht="20.100000000000001" customHeight="1">
      <c r="A64" s="181" t="s">
        <v>133</v>
      </c>
      <c r="B64" s="182">
        <v>64</v>
      </c>
      <c r="C64" s="183">
        <v>3.9282119270334634E-2</v>
      </c>
      <c r="D64" s="182">
        <v>66</v>
      </c>
      <c r="E64" s="183">
        <v>4.1355715547869244E-2</v>
      </c>
      <c r="F64" s="182">
        <v>64</v>
      </c>
      <c r="G64" s="183">
        <v>4.0998308819761187E-2</v>
      </c>
      <c r="H64" s="182">
        <v>44</v>
      </c>
      <c r="I64" s="183">
        <v>2.6570369207357575E-2</v>
      </c>
      <c r="J64" s="191">
        <v>46</v>
      </c>
      <c r="K64" s="183">
        <v>2.7791875105729964E-2</v>
      </c>
      <c r="L64" s="191">
        <v>44</v>
      </c>
      <c r="M64" s="183">
        <v>2.814937079758683E-2</v>
      </c>
      <c r="N64" s="191">
        <v>21</v>
      </c>
      <c r="O64" s="183">
        <v>1.3863765398682283E-2</v>
      </c>
      <c r="P64" s="191">
        <v>24</v>
      </c>
      <c r="Q64" s="183">
        <v>2.0330885155912474E-2</v>
      </c>
      <c r="R64" s="191">
        <v>40</v>
      </c>
      <c r="S64" s="183">
        <v>3.0107332640864681E-2</v>
      </c>
      <c r="T64" s="191">
        <v>46</v>
      </c>
      <c r="U64" s="183">
        <v>3.162316190371435E-2</v>
      </c>
    </row>
    <row r="65" spans="1:21" ht="20.100000000000001" customHeight="1">
      <c r="A65" s="181" t="s">
        <v>127</v>
      </c>
      <c r="B65" s="182">
        <v>100</v>
      </c>
      <c r="C65" s="183">
        <v>6.1378311359897866E-2</v>
      </c>
      <c r="D65" s="182">
        <v>77</v>
      </c>
      <c r="E65" s="183">
        <v>4.8248334805847448E-2</v>
      </c>
      <c r="F65" s="182">
        <v>57</v>
      </c>
      <c r="G65" s="183">
        <v>3.6514118792599803E-2</v>
      </c>
      <c r="H65" s="182">
        <v>48</v>
      </c>
      <c r="I65" s="183">
        <v>2.8985857317117353E-2</v>
      </c>
      <c r="J65" s="191">
        <v>70</v>
      </c>
      <c r="K65" s="183">
        <v>4.229198385654559E-2</v>
      </c>
      <c r="L65" s="191">
        <v>103</v>
      </c>
      <c r="M65" s="183">
        <v>6.5895118003441902E-2</v>
      </c>
      <c r="N65" s="191">
        <v>75</v>
      </c>
      <c r="O65" s="183">
        <v>4.9513447852436721E-2</v>
      </c>
      <c r="P65" s="191">
        <v>74</v>
      </c>
      <c r="Q65" s="183">
        <v>6.2686895897396802E-2</v>
      </c>
      <c r="R65" s="191">
        <v>61</v>
      </c>
      <c r="S65" s="183">
        <v>4.5913682277318638E-2</v>
      </c>
      <c r="T65" s="191">
        <v>45</v>
      </c>
      <c r="U65" s="183">
        <v>3.0935701862329253E-2</v>
      </c>
    </row>
    <row r="66" spans="1:21" ht="20.100000000000001" customHeight="1">
      <c r="A66" s="181" t="s">
        <v>143</v>
      </c>
      <c r="B66" s="182">
        <v>33</v>
      </c>
      <c r="C66" s="183">
        <v>2.0254842748766294E-2</v>
      </c>
      <c r="D66" s="182">
        <v>20</v>
      </c>
      <c r="E66" s="183">
        <v>1.2532035014505829E-2</v>
      </c>
      <c r="F66" s="182">
        <v>27</v>
      </c>
      <c r="G66" s="183">
        <v>1.7296161533336751E-2</v>
      </c>
      <c r="H66" s="182">
        <v>11</v>
      </c>
      <c r="I66" s="183">
        <v>6.6425923018393939E-3</v>
      </c>
      <c r="J66" s="191">
        <v>35</v>
      </c>
      <c r="K66" s="183">
        <v>2.1145991928272795E-2</v>
      </c>
      <c r="L66" s="191">
        <v>17</v>
      </c>
      <c r="M66" s="183">
        <v>1.0875893262704002E-2</v>
      </c>
      <c r="N66" s="191">
        <v>24</v>
      </c>
      <c r="O66" s="183">
        <v>1.5844303312779751E-2</v>
      </c>
      <c r="P66" s="191">
        <v>24</v>
      </c>
      <c r="Q66" s="183">
        <v>2.0330885155912474E-2</v>
      </c>
      <c r="R66" s="191">
        <v>27</v>
      </c>
      <c r="S66" s="183">
        <v>2.0322449532583661E-2</v>
      </c>
      <c r="T66" s="191">
        <v>45</v>
      </c>
      <c r="U66" s="183">
        <v>3.0935701862329253E-2</v>
      </c>
    </row>
    <row r="67" spans="1:21" ht="20.100000000000001" customHeight="1">
      <c r="A67" s="181" t="s">
        <v>155</v>
      </c>
      <c r="B67" s="182">
        <v>4</v>
      </c>
      <c r="C67" s="183">
        <v>2.4551324543959146E-3</v>
      </c>
      <c r="D67" s="182">
        <v>4</v>
      </c>
      <c r="E67" s="183">
        <v>2.5064070029011663E-3</v>
      </c>
      <c r="F67" s="182">
        <v>4</v>
      </c>
      <c r="G67" s="183">
        <v>2.5623943012350742E-3</v>
      </c>
      <c r="H67" s="182">
        <v>4</v>
      </c>
      <c r="I67" s="183">
        <v>2.4154881097597797E-3</v>
      </c>
      <c r="J67" s="191">
        <v>14</v>
      </c>
      <c r="K67" s="183">
        <v>8.4583967713091172E-3</v>
      </c>
      <c r="L67" s="191">
        <v>21</v>
      </c>
      <c r="M67" s="183">
        <v>1.3434926971575535E-2</v>
      </c>
      <c r="N67" s="191">
        <v>22</v>
      </c>
      <c r="O67" s="183">
        <v>1.452394470338144E-2</v>
      </c>
      <c r="P67" s="191">
        <v>17</v>
      </c>
      <c r="Q67" s="183">
        <v>1.4401043652104671E-2</v>
      </c>
      <c r="R67" s="191">
        <v>32</v>
      </c>
      <c r="S67" s="183">
        <v>2.4085866112691746E-2</v>
      </c>
      <c r="T67" s="191">
        <v>43</v>
      </c>
      <c r="U67" s="183">
        <v>2.9560781779559061E-2</v>
      </c>
    </row>
    <row r="68" spans="1:21" ht="20.100000000000001" customHeight="1">
      <c r="A68" s="181" t="s">
        <v>124</v>
      </c>
      <c r="B68" s="182">
        <v>28</v>
      </c>
      <c r="C68" s="183">
        <v>1.7185927180771401E-2</v>
      </c>
      <c r="D68" s="182">
        <v>34</v>
      </c>
      <c r="E68" s="183">
        <v>2.1304459524659914E-2</v>
      </c>
      <c r="F68" s="182">
        <v>14</v>
      </c>
      <c r="G68" s="183">
        <v>8.9683800543227596E-3</v>
      </c>
      <c r="H68" s="182">
        <v>49</v>
      </c>
      <c r="I68" s="183">
        <v>2.9589729344557301E-2</v>
      </c>
      <c r="J68" s="191">
        <v>63</v>
      </c>
      <c r="K68" s="183">
        <v>3.8062785470891036E-2</v>
      </c>
      <c r="L68" s="191">
        <v>61</v>
      </c>
      <c r="M68" s="183">
        <v>3.9025264060290832E-2</v>
      </c>
      <c r="N68" s="191">
        <v>38</v>
      </c>
      <c r="O68" s="183">
        <v>2.5086813578567936E-2</v>
      </c>
      <c r="P68" s="191">
        <v>23</v>
      </c>
      <c r="Q68" s="183">
        <v>1.9483764941082789E-2</v>
      </c>
      <c r="R68" s="191">
        <v>27</v>
      </c>
      <c r="S68" s="183">
        <v>2.0322449532583661E-2</v>
      </c>
      <c r="T68" s="191">
        <v>43</v>
      </c>
      <c r="U68" s="183">
        <v>2.9560781779559061E-2</v>
      </c>
    </row>
    <row r="69" spans="1:21" ht="20.100000000000001" customHeight="1">
      <c r="A69" s="181" t="s">
        <v>125</v>
      </c>
      <c r="B69" s="182">
        <v>9</v>
      </c>
      <c r="C69" s="183">
        <v>5.5240480223908081E-3</v>
      </c>
      <c r="D69" s="182">
        <v>23</v>
      </c>
      <c r="E69" s="183">
        <v>1.4411840266681707E-2</v>
      </c>
      <c r="F69" s="182">
        <v>25</v>
      </c>
      <c r="G69" s="183">
        <v>1.6014964382719214E-2</v>
      </c>
      <c r="H69" s="182">
        <v>15</v>
      </c>
      <c r="I69" s="183">
        <v>9.0580804115991728E-3</v>
      </c>
      <c r="J69" s="191">
        <v>18</v>
      </c>
      <c r="K69" s="183">
        <v>1.0875081563111724E-2</v>
      </c>
      <c r="L69" s="191">
        <v>23</v>
      </c>
      <c r="M69" s="183">
        <v>1.4714443826011298E-2</v>
      </c>
      <c r="N69" s="191">
        <v>17</v>
      </c>
      <c r="O69" s="183">
        <v>1.1223048179885656E-2</v>
      </c>
      <c r="P69" s="191">
        <v>15</v>
      </c>
      <c r="Q69" s="183">
        <v>1.2706803222445296E-2</v>
      </c>
      <c r="R69" s="191">
        <v>19</v>
      </c>
      <c r="S69" s="183">
        <v>1.4300983004410725E-2</v>
      </c>
      <c r="T69" s="191">
        <v>32</v>
      </c>
      <c r="U69" s="183">
        <v>2.1998721324323026E-2</v>
      </c>
    </row>
    <row r="70" spans="1:21" ht="20.100000000000001" customHeight="1">
      <c r="A70" s="181" t="s">
        <v>129</v>
      </c>
      <c r="B70" s="182">
        <v>63</v>
      </c>
      <c r="C70" s="183">
        <v>3.8668336156735657E-2</v>
      </c>
      <c r="D70" s="182">
        <v>44</v>
      </c>
      <c r="E70" s="183">
        <v>2.757047703191283E-2</v>
      </c>
      <c r="F70" s="182">
        <v>59</v>
      </c>
      <c r="G70" s="183">
        <v>3.7795315943217341E-2</v>
      </c>
      <c r="H70" s="182">
        <v>28</v>
      </c>
      <c r="I70" s="183">
        <v>1.6908416768318456E-2</v>
      </c>
      <c r="J70" s="191">
        <v>37</v>
      </c>
      <c r="K70" s="183">
        <v>2.2354334324174097E-2</v>
      </c>
      <c r="L70" s="191">
        <v>44</v>
      </c>
      <c r="M70" s="183">
        <v>2.814937079758683E-2</v>
      </c>
      <c r="N70" s="191">
        <v>50</v>
      </c>
      <c r="O70" s="183">
        <v>3.3008965234957818E-2</v>
      </c>
      <c r="P70" s="191">
        <v>61</v>
      </c>
      <c r="Q70" s="183">
        <v>5.1674333104610878E-2</v>
      </c>
      <c r="R70" s="191">
        <v>41</v>
      </c>
      <c r="S70" s="183">
        <v>3.0860015956886297E-2</v>
      </c>
      <c r="T70" s="191">
        <v>30</v>
      </c>
      <c r="U70" s="183">
        <v>2.0623801241552834E-2</v>
      </c>
    </row>
    <row r="71" spans="1:21" ht="20.100000000000001" customHeight="1">
      <c r="A71" s="181" t="s">
        <v>302</v>
      </c>
      <c r="B71" s="182">
        <v>14</v>
      </c>
      <c r="C71" s="183">
        <v>8.5929635903857007E-3</v>
      </c>
      <c r="D71" s="182">
        <v>13</v>
      </c>
      <c r="E71" s="183">
        <v>8.1458227594287912E-3</v>
      </c>
      <c r="F71" s="182">
        <v>25</v>
      </c>
      <c r="G71" s="183">
        <v>1.6014964382719214E-2</v>
      </c>
      <c r="H71" s="182">
        <v>15</v>
      </c>
      <c r="I71" s="183">
        <v>9.0580804115991728E-3</v>
      </c>
      <c r="J71" s="191">
        <v>14</v>
      </c>
      <c r="K71" s="183">
        <v>8.4583967713091172E-3</v>
      </c>
      <c r="L71" s="191">
        <v>10</v>
      </c>
      <c r="M71" s="183">
        <v>6.397584272178825E-3</v>
      </c>
      <c r="N71" s="191">
        <v>12</v>
      </c>
      <c r="O71" s="183">
        <v>7.9221516563898753E-3</v>
      </c>
      <c r="P71" s="191">
        <v>13</v>
      </c>
      <c r="Q71" s="183">
        <v>1.1012562792785924E-2</v>
      </c>
      <c r="R71" s="191">
        <v>17</v>
      </c>
      <c r="S71" s="183">
        <v>1.279561637236749E-2</v>
      </c>
      <c r="T71" s="191">
        <v>28</v>
      </c>
      <c r="U71" s="183">
        <v>1.9248881158782646E-2</v>
      </c>
    </row>
    <row r="72" spans="1:21" ht="20.100000000000001" customHeight="1">
      <c r="A72" s="181" t="s">
        <v>303</v>
      </c>
      <c r="B72" s="182">
        <v>65</v>
      </c>
      <c r="C72" s="183">
        <v>3.9895902383933618E-2</v>
      </c>
      <c r="D72" s="182">
        <v>44</v>
      </c>
      <c r="E72" s="183">
        <v>2.757047703191283E-2</v>
      </c>
      <c r="F72" s="182">
        <v>35</v>
      </c>
      <c r="G72" s="183">
        <v>2.2420950135806899E-2</v>
      </c>
      <c r="H72" s="182">
        <v>22</v>
      </c>
      <c r="I72" s="183">
        <v>1.3285184603678788E-2</v>
      </c>
      <c r="J72" s="191">
        <v>12</v>
      </c>
      <c r="K72" s="183">
        <v>7.2500543754078156E-3</v>
      </c>
      <c r="L72" s="191">
        <v>15</v>
      </c>
      <c r="M72" s="183">
        <v>9.5963764082682389E-3</v>
      </c>
      <c r="N72" s="191">
        <v>18</v>
      </c>
      <c r="O72" s="183">
        <v>1.1883227484584813E-2</v>
      </c>
      <c r="P72" s="191">
        <v>8</v>
      </c>
      <c r="Q72" s="183">
        <v>6.7769617186374921E-3</v>
      </c>
      <c r="R72" s="191">
        <v>11</v>
      </c>
      <c r="S72" s="183">
        <v>8.2795164762377877E-3</v>
      </c>
      <c r="T72" s="191">
        <v>28</v>
      </c>
      <c r="U72" s="183">
        <v>1.9248881158782646E-2</v>
      </c>
    </row>
    <row r="73" spans="1:21" ht="20.100000000000001" customHeight="1">
      <c r="A73" s="181" t="s">
        <v>154</v>
      </c>
      <c r="B73" s="182">
        <v>38</v>
      </c>
      <c r="C73" s="183">
        <v>2.332375831676119E-2</v>
      </c>
      <c r="D73" s="182">
        <v>50</v>
      </c>
      <c r="E73" s="183">
        <v>3.1330087536264581E-2</v>
      </c>
      <c r="F73" s="182">
        <v>45</v>
      </c>
      <c r="G73" s="183">
        <v>2.8826935888894581E-2</v>
      </c>
      <c r="H73" s="182">
        <v>48</v>
      </c>
      <c r="I73" s="183">
        <v>2.8985857317117353E-2</v>
      </c>
      <c r="J73" s="191">
        <v>28</v>
      </c>
      <c r="K73" s="183">
        <v>1.6916793542618234E-2</v>
      </c>
      <c r="L73" s="191">
        <v>25</v>
      </c>
      <c r="M73" s="183">
        <v>1.5993960680447065E-2</v>
      </c>
      <c r="N73" s="191">
        <v>40</v>
      </c>
      <c r="O73" s="183">
        <v>2.640717218796625E-2</v>
      </c>
      <c r="P73" s="191">
        <v>18</v>
      </c>
      <c r="Q73" s="183">
        <v>1.5248163866934356E-2</v>
      </c>
      <c r="R73" s="191">
        <v>13</v>
      </c>
      <c r="S73" s="183">
        <v>9.7848831082810207E-3</v>
      </c>
      <c r="T73" s="191">
        <v>21</v>
      </c>
      <c r="U73" s="183">
        <v>1.4436660869086983E-2</v>
      </c>
    </row>
    <row r="74" spans="1:21" ht="20.100000000000001" customHeight="1">
      <c r="A74" s="181" t="s">
        <v>298</v>
      </c>
      <c r="B74" s="182">
        <v>21</v>
      </c>
      <c r="C74" s="183">
        <v>1.2889445385578553E-2</v>
      </c>
      <c r="D74" s="182">
        <v>22</v>
      </c>
      <c r="E74" s="183">
        <v>1.3785238515956415E-2</v>
      </c>
      <c r="F74" s="182">
        <v>9</v>
      </c>
      <c r="G74" s="183">
        <v>5.765387177778916E-3</v>
      </c>
      <c r="H74" s="182">
        <v>15</v>
      </c>
      <c r="I74" s="183">
        <v>9.0580804115991728E-3</v>
      </c>
      <c r="J74" s="191">
        <v>5</v>
      </c>
      <c r="K74" s="183">
        <v>3.0208559897532566E-3</v>
      </c>
      <c r="L74" s="191">
        <v>3</v>
      </c>
      <c r="M74" s="183">
        <v>1.9192752816536477E-3</v>
      </c>
      <c r="N74" s="191">
        <v>15</v>
      </c>
      <c r="O74" s="183">
        <v>9.9026895704873441E-3</v>
      </c>
      <c r="P74" s="191">
        <v>8</v>
      </c>
      <c r="Q74" s="183">
        <v>6.7769617186374921E-3</v>
      </c>
      <c r="R74" s="191">
        <v>11</v>
      </c>
      <c r="S74" s="183">
        <v>8.2795164762377877E-3</v>
      </c>
      <c r="T74" s="191">
        <v>21</v>
      </c>
      <c r="U74" s="183">
        <v>1.4436660869086983E-2</v>
      </c>
    </row>
    <row r="75" spans="1:21" ht="20.100000000000001" customHeight="1">
      <c r="A75" s="181" t="s">
        <v>160</v>
      </c>
      <c r="B75" s="182">
        <v>25</v>
      </c>
      <c r="C75" s="183">
        <v>1.5344577839974467E-2</v>
      </c>
      <c r="D75" s="182">
        <v>25</v>
      </c>
      <c r="E75" s="183">
        <v>1.566504376813229E-2</v>
      </c>
      <c r="F75" s="182">
        <v>38</v>
      </c>
      <c r="G75" s="183">
        <v>2.4342745861733205E-2</v>
      </c>
      <c r="H75" s="182">
        <v>39</v>
      </c>
      <c r="I75" s="183">
        <v>2.3551009070157853E-2</v>
      </c>
      <c r="J75" s="191">
        <v>15</v>
      </c>
      <c r="K75" s="183">
        <v>9.0625679692597685E-3</v>
      </c>
      <c r="L75" s="191">
        <v>19</v>
      </c>
      <c r="M75" s="183">
        <v>1.2155410117139769E-2</v>
      </c>
      <c r="N75" s="191">
        <v>25</v>
      </c>
      <c r="O75" s="183">
        <v>1.6504482617478909E-2</v>
      </c>
      <c r="P75" s="191">
        <v>24</v>
      </c>
      <c r="Q75" s="183">
        <v>2.0330885155912474E-2</v>
      </c>
      <c r="R75" s="191">
        <v>16</v>
      </c>
      <c r="S75" s="183">
        <v>1.2042933056345873E-2</v>
      </c>
      <c r="T75" s="191">
        <v>19</v>
      </c>
      <c r="U75" s="183">
        <v>1.3061740786316797E-2</v>
      </c>
    </row>
    <row r="76" spans="1:21" ht="20.100000000000001" customHeight="1">
      <c r="A76" s="181" t="s">
        <v>126</v>
      </c>
      <c r="B76" s="182">
        <v>11</v>
      </c>
      <c r="C76" s="183">
        <v>6.7516142495887659E-3</v>
      </c>
      <c r="D76" s="182">
        <v>17</v>
      </c>
      <c r="E76" s="183">
        <v>1.0652229762329957E-2</v>
      </c>
      <c r="F76" s="182">
        <v>23</v>
      </c>
      <c r="G76" s="183">
        <v>1.4733767232101675E-2</v>
      </c>
      <c r="H76" s="182">
        <v>28</v>
      </c>
      <c r="I76" s="183">
        <v>1.6908416768318456E-2</v>
      </c>
      <c r="J76" s="191">
        <v>36</v>
      </c>
      <c r="K76" s="183">
        <v>2.1750163126223448E-2</v>
      </c>
      <c r="L76" s="191">
        <v>31</v>
      </c>
      <c r="M76" s="183">
        <v>1.9832511243754358E-2</v>
      </c>
      <c r="N76" s="191">
        <v>24</v>
      </c>
      <c r="O76" s="183">
        <v>1.5844303312779751E-2</v>
      </c>
      <c r="P76" s="191">
        <v>26</v>
      </c>
      <c r="Q76" s="183">
        <v>2.2025125585571848E-2</v>
      </c>
      <c r="R76" s="191">
        <v>17</v>
      </c>
      <c r="S76" s="183">
        <v>1.279561637236749E-2</v>
      </c>
      <c r="T76" s="191">
        <v>18</v>
      </c>
      <c r="U76" s="183">
        <v>1.2374280744931699E-2</v>
      </c>
    </row>
    <row r="77" spans="1:21" ht="20.100000000000001" customHeight="1">
      <c r="A77" s="181" t="s">
        <v>141</v>
      </c>
      <c r="B77" s="182">
        <v>4</v>
      </c>
      <c r="C77" s="183">
        <v>2.4551324543959146E-3</v>
      </c>
      <c r="D77" s="182">
        <v>7</v>
      </c>
      <c r="E77" s="183">
        <v>4.3862122550770407E-3</v>
      </c>
      <c r="F77" s="182">
        <v>12</v>
      </c>
      <c r="G77" s="183">
        <v>7.6871829037052225E-3</v>
      </c>
      <c r="H77" s="182">
        <v>8</v>
      </c>
      <c r="I77" s="183">
        <v>4.8309762195195595E-3</v>
      </c>
      <c r="J77" s="191">
        <v>8</v>
      </c>
      <c r="K77" s="183">
        <v>4.8333695836052099E-3</v>
      </c>
      <c r="L77" s="191">
        <v>14</v>
      </c>
      <c r="M77" s="183">
        <v>8.9566179810503556E-3</v>
      </c>
      <c r="N77" s="191">
        <v>15</v>
      </c>
      <c r="O77" s="183">
        <v>9.9026895704873441E-3</v>
      </c>
      <c r="P77" s="191">
        <v>20</v>
      </c>
      <c r="Q77" s="183">
        <v>1.694240429659373E-2</v>
      </c>
      <c r="R77" s="191">
        <v>15</v>
      </c>
      <c r="S77" s="183">
        <v>1.1290249740324255E-2</v>
      </c>
      <c r="T77" s="191">
        <v>15</v>
      </c>
      <c r="U77" s="183">
        <v>1.0311900620776417E-2</v>
      </c>
    </row>
    <row r="78" spans="1:21" ht="20.100000000000001" customHeight="1">
      <c r="A78" s="181" t="s">
        <v>118</v>
      </c>
      <c r="B78" s="182">
        <v>32</v>
      </c>
      <c r="C78" s="183">
        <v>1.9641059635167317E-2</v>
      </c>
      <c r="D78" s="182">
        <v>38</v>
      </c>
      <c r="E78" s="183">
        <v>2.3810866527561078E-2</v>
      </c>
      <c r="F78" s="182">
        <v>20</v>
      </c>
      <c r="G78" s="183">
        <v>1.2811971506175371E-2</v>
      </c>
      <c r="H78" s="182">
        <v>19</v>
      </c>
      <c r="I78" s="183">
        <v>1.1473568521358954E-2</v>
      </c>
      <c r="J78" s="191">
        <v>41</v>
      </c>
      <c r="K78" s="183">
        <v>2.4771019115976706E-2</v>
      </c>
      <c r="L78" s="191">
        <v>14</v>
      </c>
      <c r="M78" s="183">
        <v>8.9566179810503556E-3</v>
      </c>
      <c r="N78" s="191">
        <v>29</v>
      </c>
      <c r="O78" s="183">
        <v>1.9145199836275533E-2</v>
      </c>
      <c r="P78" s="191">
        <v>18</v>
      </c>
      <c r="Q78" s="183">
        <v>1.5248163866934356E-2</v>
      </c>
      <c r="R78" s="191">
        <v>14</v>
      </c>
      <c r="S78" s="183">
        <v>1.0537566424302638E-2</v>
      </c>
      <c r="T78" s="191">
        <v>14</v>
      </c>
      <c r="U78" s="183">
        <v>9.6244405793913228E-3</v>
      </c>
    </row>
    <row r="79" spans="1:21" ht="20.100000000000001" customHeight="1">
      <c r="A79" s="181" t="s">
        <v>773</v>
      </c>
      <c r="B79" s="182">
        <v>0</v>
      </c>
      <c r="C79" s="182">
        <v>0</v>
      </c>
      <c r="D79" s="182">
        <v>0</v>
      </c>
      <c r="E79" s="182">
        <v>0</v>
      </c>
      <c r="F79" s="182">
        <v>0</v>
      </c>
      <c r="G79" s="182">
        <v>0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0</v>
      </c>
      <c r="O79" s="182">
        <v>0</v>
      </c>
      <c r="P79" s="182">
        <v>0</v>
      </c>
      <c r="Q79" s="182">
        <v>0</v>
      </c>
      <c r="R79" s="182">
        <v>0</v>
      </c>
      <c r="S79" s="182">
        <v>0</v>
      </c>
      <c r="T79" s="191">
        <v>12</v>
      </c>
      <c r="U79" s="183">
        <v>8.2495204966211329E-3</v>
      </c>
    </row>
    <row r="80" spans="1:21" ht="20.100000000000001" customHeight="1">
      <c r="A80" s="181" t="s">
        <v>157</v>
      </c>
      <c r="B80" s="182">
        <v>16</v>
      </c>
      <c r="C80" s="183">
        <v>9.8205298175836585E-3</v>
      </c>
      <c r="D80" s="182">
        <v>12</v>
      </c>
      <c r="E80" s="183">
        <v>7.5192210087034993E-3</v>
      </c>
      <c r="F80" s="182">
        <v>11</v>
      </c>
      <c r="G80" s="183">
        <v>7.0465843283964531E-3</v>
      </c>
      <c r="H80" s="182">
        <v>7</v>
      </c>
      <c r="I80" s="183">
        <v>4.2271041920796141E-3</v>
      </c>
      <c r="J80" s="191">
        <v>9</v>
      </c>
      <c r="K80" s="183">
        <v>5.437540781555862E-3</v>
      </c>
      <c r="L80" s="191">
        <v>8</v>
      </c>
      <c r="M80" s="183">
        <v>5.1180674177430602E-3</v>
      </c>
      <c r="N80" s="191">
        <v>14</v>
      </c>
      <c r="O80" s="183">
        <v>9.2425102657881873E-3</v>
      </c>
      <c r="P80" s="191">
        <v>20</v>
      </c>
      <c r="Q80" s="183">
        <v>1.694240429659373E-2</v>
      </c>
      <c r="R80" s="191">
        <v>9</v>
      </c>
      <c r="S80" s="183">
        <v>6.7741498441945538E-3</v>
      </c>
      <c r="T80" s="191">
        <v>11</v>
      </c>
      <c r="U80" s="183">
        <v>7.5620604552360396E-3</v>
      </c>
    </row>
    <row r="81" spans="1:21" ht="20.100000000000001" customHeight="1">
      <c r="A81" s="181" t="s">
        <v>46</v>
      </c>
      <c r="B81" s="182">
        <v>165</v>
      </c>
      <c r="C81" s="183">
        <v>0.10127421374383147</v>
      </c>
      <c r="D81" s="182">
        <v>150</v>
      </c>
      <c r="E81" s="183">
        <v>9.3990262608793729E-2</v>
      </c>
      <c r="F81" s="182">
        <v>145</v>
      </c>
      <c r="G81" s="183">
        <v>9.2886793419771435E-2</v>
      </c>
      <c r="H81" s="182">
        <v>160</v>
      </c>
      <c r="I81" s="183">
        <v>9.661952439039119E-2</v>
      </c>
      <c r="J81" s="191">
        <v>171</v>
      </c>
      <c r="K81" s="183">
        <v>0.10331327484956138</v>
      </c>
      <c r="L81" s="191">
        <v>159</v>
      </c>
      <c r="M81" s="183">
        <v>0.10172158992764332</v>
      </c>
      <c r="N81" s="191">
        <v>66</v>
      </c>
      <c r="O81" s="183">
        <v>4.3571834110144314E-2</v>
      </c>
      <c r="P81" s="191">
        <v>5</v>
      </c>
      <c r="Q81" s="183">
        <v>4.2356010741484325E-3</v>
      </c>
      <c r="R81" s="191">
        <v>9</v>
      </c>
      <c r="S81" s="183">
        <v>6.7741498441945538E-3</v>
      </c>
      <c r="T81" s="191">
        <v>11</v>
      </c>
      <c r="U81" s="183">
        <v>7.5620604552360396E-3</v>
      </c>
    </row>
    <row r="82" spans="1:21" ht="20.100000000000001" customHeight="1">
      <c r="A82" s="181" t="s">
        <v>128</v>
      </c>
      <c r="B82" s="182">
        <v>8</v>
      </c>
      <c r="C82" s="183">
        <v>4.9102649087918292E-3</v>
      </c>
      <c r="D82" s="182">
        <v>26</v>
      </c>
      <c r="E82" s="183">
        <v>1.6291645518857582E-2</v>
      </c>
      <c r="F82" s="182">
        <v>29</v>
      </c>
      <c r="G82" s="183">
        <v>1.8577358683954284E-2</v>
      </c>
      <c r="H82" s="182">
        <v>31</v>
      </c>
      <c r="I82" s="183">
        <v>1.8720032850638293E-2</v>
      </c>
      <c r="J82" s="191">
        <v>33</v>
      </c>
      <c r="K82" s="183">
        <v>1.9937649532371492E-2</v>
      </c>
      <c r="L82" s="191">
        <v>24</v>
      </c>
      <c r="M82" s="183">
        <v>1.5354202253229182E-2</v>
      </c>
      <c r="N82" s="191">
        <v>29</v>
      </c>
      <c r="O82" s="183">
        <v>1.9145199836275533E-2</v>
      </c>
      <c r="P82" s="191">
        <v>19</v>
      </c>
      <c r="Q82" s="183">
        <v>1.6095284081764045E-2</v>
      </c>
      <c r="R82" s="191">
        <v>12</v>
      </c>
      <c r="S82" s="183">
        <v>9.0321997922594051E-3</v>
      </c>
      <c r="T82" s="191">
        <v>11</v>
      </c>
      <c r="U82" s="183">
        <v>7.5620604552360396E-3</v>
      </c>
    </row>
    <row r="83" spans="1:21" ht="20.100000000000001" customHeight="1">
      <c r="A83" s="181" t="s">
        <v>145</v>
      </c>
      <c r="B83" s="182">
        <v>0</v>
      </c>
      <c r="C83" s="182">
        <v>0</v>
      </c>
      <c r="D83" s="182">
        <v>7</v>
      </c>
      <c r="E83" s="183">
        <v>4.3862122550770407E-3</v>
      </c>
      <c r="F83" s="182">
        <v>12</v>
      </c>
      <c r="G83" s="183">
        <v>7.6871829037052225E-3</v>
      </c>
      <c r="H83" s="182">
        <v>21</v>
      </c>
      <c r="I83" s="183">
        <v>1.2681312576238843E-2</v>
      </c>
      <c r="J83" s="191">
        <v>12</v>
      </c>
      <c r="K83" s="183">
        <v>7.2500543754078156E-3</v>
      </c>
      <c r="L83" s="191">
        <v>22</v>
      </c>
      <c r="M83" s="183">
        <v>1.4074685398793415E-2</v>
      </c>
      <c r="N83" s="191">
        <v>31</v>
      </c>
      <c r="O83" s="183">
        <v>2.0465558445673843E-2</v>
      </c>
      <c r="P83" s="191">
        <v>13</v>
      </c>
      <c r="Q83" s="183">
        <v>1.1012562792785924E-2</v>
      </c>
      <c r="R83" s="191">
        <v>22</v>
      </c>
      <c r="S83" s="183">
        <v>1.6559032952475575E-2</v>
      </c>
      <c r="T83" s="191">
        <v>9</v>
      </c>
      <c r="U83" s="183">
        <v>6.1871403724658497E-3</v>
      </c>
    </row>
    <row r="84" spans="1:21" ht="20.100000000000001" customHeight="1">
      <c r="A84" s="181" t="s">
        <v>167</v>
      </c>
      <c r="B84" s="182">
        <v>0</v>
      </c>
      <c r="C84" s="182">
        <v>0</v>
      </c>
      <c r="D84" s="182">
        <v>0</v>
      </c>
      <c r="E84" s="182">
        <v>0</v>
      </c>
      <c r="F84" s="182">
        <v>0</v>
      </c>
      <c r="G84" s="182">
        <v>0</v>
      </c>
      <c r="H84" s="182">
        <v>4</v>
      </c>
      <c r="I84" s="183">
        <v>2.4154881097597797E-3</v>
      </c>
      <c r="J84" s="191">
        <v>6</v>
      </c>
      <c r="K84" s="183">
        <v>3.6250271877039078E-3</v>
      </c>
      <c r="L84" s="191">
        <v>7</v>
      </c>
      <c r="M84" s="183">
        <v>4.4783089905251778E-3</v>
      </c>
      <c r="N84" s="191">
        <v>19</v>
      </c>
      <c r="O84" s="183">
        <v>1.2543406789283968E-2</v>
      </c>
      <c r="P84" s="191">
        <v>8</v>
      </c>
      <c r="Q84" s="183">
        <v>6.7769617186374921E-3</v>
      </c>
      <c r="R84" s="191">
        <v>18</v>
      </c>
      <c r="S84" s="183">
        <v>1.3548299688389108E-2</v>
      </c>
      <c r="T84" s="191">
        <v>9</v>
      </c>
      <c r="U84" s="183">
        <v>6.1871403724658497E-3</v>
      </c>
    </row>
    <row r="85" spans="1:21" ht="20.100000000000001" customHeight="1">
      <c r="A85" s="181" t="s">
        <v>158</v>
      </c>
      <c r="B85" s="182">
        <v>18</v>
      </c>
      <c r="C85" s="183">
        <v>1.1048096044781616E-2</v>
      </c>
      <c r="D85" s="182">
        <v>26</v>
      </c>
      <c r="E85" s="183">
        <v>1.6291645518857582E-2</v>
      </c>
      <c r="F85" s="182">
        <v>11</v>
      </c>
      <c r="G85" s="183">
        <v>7.0465843283964531E-3</v>
      </c>
      <c r="H85" s="182">
        <v>31</v>
      </c>
      <c r="I85" s="183">
        <v>1.8720032850638293E-2</v>
      </c>
      <c r="J85" s="191">
        <v>25</v>
      </c>
      <c r="K85" s="183">
        <v>1.5104279948766284E-2</v>
      </c>
      <c r="L85" s="191">
        <v>18</v>
      </c>
      <c r="M85" s="183">
        <v>1.1515651689921885E-2</v>
      </c>
      <c r="N85" s="191">
        <v>17</v>
      </c>
      <c r="O85" s="183">
        <v>1.1223048179885656E-2</v>
      </c>
      <c r="P85" s="191">
        <v>15</v>
      </c>
      <c r="Q85" s="183">
        <v>1.2706803222445296E-2</v>
      </c>
      <c r="R85" s="191">
        <v>7</v>
      </c>
      <c r="S85" s="183">
        <v>5.2687832121513191E-3</v>
      </c>
      <c r="T85" s="191">
        <v>8</v>
      </c>
      <c r="U85" s="183">
        <v>5.4996803310807564E-3</v>
      </c>
    </row>
    <row r="86" spans="1:21" ht="20.100000000000001" customHeight="1">
      <c r="A86" s="181" t="s">
        <v>612</v>
      </c>
      <c r="B86" s="182">
        <v>3</v>
      </c>
      <c r="C86" s="183">
        <v>1.841349340796936E-3</v>
      </c>
      <c r="D86" s="182">
        <v>9</v>
      </c>
      <c r="E86" s="183">
        <v>5.6394157565276236E-3</v>
      </c>
      <c r="F86" s="182">
        <v>8</v>
      </c>
      <c r="G86" s="183">
        <v>5.1247886024701483E-3</v>
      </c>
      <c r="H86" s="182">
        <v>2</v>
      </c>
      <c r="I86" s="183">
        <v>1.2077440548798899E-3</v>
      </c>
      <c r="J86" s="191">
        <v>7</v>
      </c>
      <c r="K86" s="183">
        <v>4.2291983856545586E-3</v>
      </c>
      <c r="L86" s="191">
        <v>2</v>
      </c>
      <c r="M86" s="183">
        <v>1.2795168544357651E-3</v>
      </c>
      <c r="N86" s="191">
        <v>5</v>
      </c>
      <c r="O86" s="183">
        <v>3.3008965234957812E-3</v>
      </c>
      <c r="P86" s="191">
        <v>6</v>
      </c>
      <c r="Q86" s="183">
        <v>5.0827212889781185E-3</v>
      </c>
      <c r="R86" s="191">
        <v>9</v>
      </c>
      <c r="S86" s="183">
        <v>6.7741498441945538E-3</v>
      </c>
      <c r="T86" s="191">
        <v>8</v>
      </c>
      <c r="U86" s="183">
        <v>5.4996803310807564E-3</v>
      </c>
    </row>
    <row r="87" spans="1:21" ht="20.100000000000001" customHeight="1">
      <c r="A87" s="181" t="s">
        <v>156</v>
      </c>
      <c r="B87" s="182">
        <v>8</v>
      </c>
      <c r="C87" s="183">
        <v>4.9102649087918292E-3</v>
      </c>
      <c r="D87" s="182">
        <v>18</v>
      </c>
      <c r="E87" s="183">
        <v>1.1278831513055247E-2</v>
      </c>
      <c r="F87" s="182">
        <v>4</v>
      </c>
      <c r="G87" s="183">
        <v>2.5623943012350742E-3</v>
      </c>
      <c r="H87" s="182">
        <v>4</v>
      </c>
      <c r="I87" s="183">
        <v>2.4154881097597797E-3</v>
      </c>
      <c r="J87" s="191">
        <v>17</v>
      </c>
      <c r="K87" s="183">
        <v>1.0270910365161071E-2</v>
      </c>
      <c r="L87" s="191">
        <v>7</v>
      </c>
      <c r="M87" s="183">
        <v>4.4783089905251778E-3</v>
      </c>
      <c r="N87" s="191">
        <v>8</v>
      </c>
      <c r="O87" s="183">
        <v>5.2814344375932505E-3</v>
      </c>
      <c r="P87" s="191">
        <v>12</v>
      </c>
      <c r="Q87" s="183">
        <v>1.0165442577956237E-2</v>
      </c>
      <c r="R87" s="191">
        <v>3</v>
      </c>
      <c r="S87" s="183">
        <v>2.2580499480648513E-3</v>
      </c>
      <c r="T87" s="191">
        <v>7</v>
      </c>
      <c r="U87" s="183">
        <v>4.8122202896956614E-3</v>
      </c>
    </row>
    <row r="88" spans="1:21" ht="20.100000000000001" customHeight="1">
      <c r="A88" s="184" t="s">
        <v>621</v>
      </c>
      <c r="B88" s="182">
        <v>5</v>
      </c>
      <c r="C88" s="183">
        <v>3.0689155679948931E-3</v>
      </c>
      <c r="D88" s="182">
        <v>4</v>
      </c>
      <c r="E88" s="183">
        <v>2.5064070029011663E-3</v>
      </c>
      <c r="F88" s="182">
        <v>7</v>
      </c>
      <c r="G88" s="183">
        <v>4.4841900271613798E-3</v>
      </c>
      <c r="H88" s="182">
        <v>3</v>
      </c>
      <c r="I88" s="183">
        <v>1.8116160823198346E-3</v>
      </c>
      <c r="J88" s="191">
        <v>2</v>
      </c>
      <c r="K88" s="183">
        <v>1.2083423959013025E-3</v>
      </c>
      <c r="L88" s="191">
        <v>4</v>
      </c>
      <c r="M88" s="183">
        <v>2.5590337088715301E-3</v>
      </c>
      <c r="N88" s="191">
        <v>9</v>
      </c>
      <c r="O88" s="183">
        <v>5.9416137422924065E-3</v>
      </c>
      <c r="P88" s="191">
        <v>5</v>
      </c>
      <c r="Q88" s="183">
        <v>4.2356010741484325E-3</v>
      </c>
      <c r="R88" s="191">
        <v>4</v>
      </c>
      <c r="S88" s="183">
        <v>3.0107332640864682E-3</v>
      </c>
      <c r="T88" s="191">
        <v>7</v>
      </c>
      <c r="U88" s="183">
        <v>4.8122202896956614E-3</v>
      </c>
    </row>
    <row r="89" spans="1:21" ht="20.100000000000001" customHeight="1">
      <c r="A89" s="181" t="s">
        <v>166</v>
      </c>
      <c r="B89" s="182">
        <v>21</v>
      </c>
      <c r="C89" s="183">
        <v>1.2889445385578553E-2</v>
      </c>
      <c r="D89" s="182">
        <v>10</v>
      </c>
      <c r="E89" s="183">
        <v>6.2660175072529146E-3</v>
      </c>
      <c r="F89" s="182">
        <v>25</v>
      </c>
      <c r="G89" s="183">
        <v>1.6014964382719214E-2</v>
      </c>
      <c r="H89" s="182">
        <v>19</v>
      </c>
      <c r="I89" s="183">
        <v>1.1473568521358954E-2</v>
      </c>
      <c r="J89" s="191">
        <v>9</v>
      </c>
      <c r="K89" s="183">
        <v>5.437540781555862E-3</v>
      </c>
      <c r="L89" s="191">
        <v>2</v>
      </c>
      <c r="M89" s="183">
        <v>1.2795168544357651E-3</v>
      </c>
      <c r="N89" s="191">
        <v>4</v>
      </c>
      <c r="O89" s="183">
        <v>2.6407172187966252E-3</v>
      </c>
      <c r="P89" s="191">
        <v>4</v>
      </c>
      <c r="Q89" s="183">
        <v>3.3884808593187461E-3</v>
      </c>
      <c r="R89" s="191">
        <v>8</v>
      </c>
      <c r="S89" s="183">
        <v>6.0214665281729364E-3</v>
      </c>
      <c r="T89" s="191">
        <v>6</v>
      </c>
      <c r="U89" s="183">
        <v>4.1247602483105664E-3</v>
      </c>
    </row>
    <row r="90" spans="1:21" ht="20.100000000000001" customHeight="1">
      <c r="A90" s="181" t="s">
        <v>153</v>
      </c>
      <c r="B90" s="182">
        <v>15</v>
      </c>
      <c r="C90" s="183">
        <v>9.2067467039846796E-3</v>
      </c>
      <c r="D90" s="182">
        <v>5</v>
      </c>
      <c r="E90" s="183">
        <v>3.1330087536264573E-3</v>
      </c>
      <c r="F90" s="182">
        <v>6</v>
      </c>
      <c r="G90" s="183">
        <v>3.8435914518526113E-3</v>
      </c>
      <c r="H90" s="182">
        <v>8</v>
      </c>
      <c r="I90" s="183">
        <v>4.8309762195195595E-3</v>
      </c>
      <c r="J90" s="191">
        <v>9</v>
      </c>
      <c r="K90" s="183">
        <v>5.437540781555862E-3</v>
      </c>
      <c r="L90" s="191">
        <v>4</v>
      </c>
      <c r="M90" s="183">
        <v>2.5590337088715301E-3</v>
      </c>
      <c r="N90" s="191">
        <v>7</v>
      </c>
      <c r="O90" s="183">
        <v>4.6212551328940936E-3</v>
      </c>
      <c r="P90" s="191">
        <v>0</v>
      </c>
      <c r="Q90" s="191">
        <v>0</v>
      </c>
      <c r="R90" s="191">
        <v>3</v>
      </c>
      <c r="S90" s="183">
        <v>2.2580499480648513E-3</v>
      </c>
      <c r="T90" s="191">
        <v>5</v>
      </c>
      <c r="U90" s="183">
        <v>3.4373002069254723E-3</v>
      </c>
    </row>
    <row r="91" spans="1:21" ht="20.100000000000001" customHeight="1">
      <c r="A91" s="181" t="s">
        <v>165</v>
      </c>
      <c r="B91" s="182">
        <v>13</v>
      </c>
      <c r="C91" s="183">
        <v>7.9791804767867219E-3</v>
      </c>
      <c r="D91" s="182">
        <v>16</v>
      </c>
      <c r="E91" s="183">
        <v>1.0025628011604665E-2</v>
      </c>
      <c r="F91" s="182">
        <v>9</v>
      </c>
      <c r="G91" s="183">
        <v>5.765387177778916E-3</v>
      </c>
      <c r="H91" s="182">
        <v>4</v>
      </c>
      <c r="I91" s="183">
        <v>2.4154881097597797E-3</v>
      </c>
      <c r="J91" s="191">
        <v>4</v>
      </c>
      <c r="K91" s="183">
        <v>2.4166847918026049E-3</v>
      </c>
      <c r="L91" s="191">
        <v>5</v>
      </c>
      <c r="M91" s="183">
        <v>3.1987921360894125E-3</v>
      </c>
      <c r="N91" s="191">
        <v>4</v>
      </c>
      <c r="O91" s="183">
        <v>2.6407172187966252E-3</v>
      </c>
      <c r="P91" s="191">
        <v>5</v>
      </c>
      <c r="Q91" s="183">
        <v>4.2356010741484325E-3</v>
      </c>
      <c r="R91" s="191">
        <v>2</v>
      </c>
      <c r="S91" s="183">
        <v>1.5053666320432341E-3</v>
      </c>
      <c r="T91" s="191">
        <v>4</v>
      </c>
      <c r="U91" s="183">
        <v>2.7498401655403782E-3</v>
      </c>
    </row>
    <row r="92" spans="1:21" ht="20.100000000000001" customHeight="1">
      <c r="A92" s="181" t="s">
        <v>168</v>
      </c>
      <c r="B92" s="182">
        <v>9</v>
      </c>
      <c r="C92" s="183">
        <v>5.5240480223908081E-3</v>
      </c>
      <c r="D92" s="182">
        <v>9</v>
      </c>
      <c r="E92" s="183">
        <v>5.6394157565276236E-3</v>
      </c>
      <c r="F92" s="182">
        <v>5</v>
      </c>
      <c r="G92" s="183">
        <v>3.2029928765438427E-3</v>
      </c>
      <c r="H92" s="182">
        <v>9</v>
      </c>
      <c r="I92" s="183">
        <v>5.4348482469595049E-3</v>
      </c>
      <c r="J92" s="191">
        <v>3</v>
      </c>
      <c r="K92" s="183">
        <v>1.8125135938519539E-3</v>
      </c>
      <c r="L92" s="191">
        <v>5</v>
      </c>
      <c r="M92" s="183">
        <v>3.1987921360894125E-3</v>
      </c>
      <c r="N92" s="191">
        <v>9</v>
      </c>
      <c r="O92" s="183">
        <v>5.9416137422924065E-3</v>
      </c>
      <c r="P92" s="191">
        <v>7</v>
      </c>
      <c r="Q92" s="183">
        <v>5.9298415038078053E-3</v>
      </c>
      <c r="R92" s="191">
        <v>9</v>
      </c>
      <c r="S92" s="183">
        <v>6.7741498441945538E-3</v>
      </c>
      <c r="T92" s="191">
        <v>4</v>
      </c>
      <c r="U92" s="183">
        <v>2.7498401655403782E-3</v>
      </c>
    </row>
    <row r="93" spans="1:21" ht="20.100000000000001" customHeight="1">
      <c r="A93" s="184" t="s">
        <v>139</v>
      </c>
      <c r="B93" s="182">
        <v>48</v>
      </c>
      <c r="C93" s="183">
        <v>2.9461589452750975E-2</v>
      </c>
      <c r="D93" s="182">
        <v>33</v>
      </c>
      <c r="E93" s="183">
        <v>2.0677857773934622E-2</v>
      </c>
      <c r="F93" s="182">
        <v>12</v>
      </c>
      <c r="G93" s="183">
        <v>7.6871829037052225E-3</v>
      </c>
      <c r="H93" s="182">
        <v>18</v>
      </c>
      <c r="I93" s="183">
        <v>1.086969649391901E-2</v>
      </c>
      <c r="J93" s="191">
        <v>105</v>
      </c>
      <c r="K93" s="183">
        <v>6.3437975784818385E-2</v>
      </c>
      <c r="L93" s="191">
        <v>19</v>
      </c>
      <c r="M93" s="183">
        <v>1.2155410117139769E-2</v>
      </c>
      <c r="N93" s="191">
        <v>36</v>
      </c>
      <c r="O93" s="183">
        <v>2.3766454969169626E-2</v>
      </c>
      <c r="P93" s="191">
        <v>26</v>
      </c>
      <c r="Q93" s="183">
        <v>2.2025125585571848E-2</v>
      </c>
      <c r="R93" s="191">
        <v>27</v>
      </c>
      <c r="S93" s="183">
        <v>2.0322449532583661E-2</v>
      </c>
      <c r="T93" s="191">
        <v>3</v>
      </c>
      <c r="U93" s="183">
        <v>2.0623801241552832E-3</v>
      </c>
    </row>
    <row r="94" spans="1:21" ht="20.100000000000001" customHeight="1">
      <c r="A94" s="181" t="s">
        <v>164</v>
      </c>
      <c r="B94" s="182">
        <v>0</v>
      </c>
      <c r="C94" s="182">
        <v>0</v>
      </c>
      <c r="D94" s="182">
        <v>0</v>
      </c>
      <c r="E94" s="182">
        <v>0</v>
      </c>
      <c r="F94" s="182">
        <v>2</v>
      </c>
      <c r="G94" s="183">
        <v>1.2811971506175371E-3</v>
      </c>
      <c r="H94" s="182">
        <v>0</v>
      </c>
      <c r="I94" s="182">
        <v>0</v>
      </c>
      <c r="J94" s="182">
        <v>0</v>
      </c>
      <c r="K94" s="182">
        <v>0</v>
      </c>
      <c r="L94" s="182">
        <v>0</v>
      </c>
      <c r="M94" s="182">
        <v>0</v>
      </c>
      <c r="N94" s="191">
        <v>8</v>
      </c>
      <c r="O94" s="183">
        <v>5.2814344375932505E-3</v>
      </c>
      <c r="P94" s="191">
        <v>1</v>
      </c>
      <c r="Q94" s="183">
        <v>8.4712021482968652E-4</v>
      </c>
      <c r="R94" s="191">
        <v>0</v>
      </c>
      <c r="S94" s="191">
        <v>0</v>
      </c>
      <c r="T94" s="191">
        <v>2</v>
      </c>
      <c r="U94" s="183">
        <v>1.3749200827701891E-3</v>
      </c>
    </row>
    <row r="95" spans="1:21" ht="20.100000000000001" customHeight="1">
      <c r="A95" s="181" t="s">
        <v>306</v>
      </c>
      <c r="B95" s="182">
        <v>5</v>
      </c>
      <c r="C95" s="183">
        <v>3.0689155679948931E-3</v>
      </c>
      <c r="D95" s="182">
        <v>3</v>
      </c>
      <c r="E95" s="183">
        <v>1.8798052521758748E-3</v>
      </c>
      <c r="F95" s="182">
        <v>5</v>
      </c>
      <c r="G95" s="183">
        <v>3.2029928765438427E-3</v>
      </c>
      <c r="H95" s="182">
        <v>3</v>
      </c>
      <c r="I95" s="183">
        <v>1.8116160823198346E-3</v>
      </c>
      <c r="J95" s="191">
        <v>5</v>
      </c>
      <c r="K95" s="183">
        <v>3.0208559897532566E-3</v>
      </c>
      <c r="L95" s="191">
        <v>4</v>
      </c>
      <c r="M95" s="183">
        <v>2.5590337088715301E-3</v>
      </c>
      <c r="N95" s="191">
        <v>7</v>
      </c>
      <c r="O95" s="183">
        <v>4.6212551328940936E-3</v>
      </c>
      <c r="P95" s="191">
        <v>8</v>
      </c>
      <c r="Q95" s="183">
        <v>6.7769617186374921E-3</v>
      </c>
      <c r="R95" s="191">
        <v>9</v>
      </c>
      <c r="S95" s="183">
        <v>6.7741498441945538E-3</v>
      </c>
      <c r="T95" s="191">
        <v>2</v>
      </c>
      <c r="U95" s="183">
        <v>1.3749200827701891E-3</v>
      </c>
    </row>
    <row r="96" spans="1:21" ht="20.100000000000001" customHeight="1">
      <c r="A96" s="181" t="s">
        <v>305</v>
      </c>
      <c r="B96" s="182">
        <v>1</v>
      </c>
      <c r="C96" s="183">
        <v>6.1378311359897865E-4</v>
      </c>
      <c r="D96" s="182">
        <v>2</v>
      </c>
      <c r="E96" s="183">
        <v>1.2532035014505831E-3</v>
      </c>
      <c r="F96" s="182">
        <v>3</v>
      </c>
      <c r="G96" s="183">
        <v>1.9217957259263056E-3</v>
      </c>
      <c r="H96" s="182">
        <v>1</v>
      </c>
      <c r="I96" s="183">
        <v>6.0387202743994494E-4</v>
      </c>
      <c r="J96" s="191">
        <v>1</v>
      </c>
      <c r="K96" s="183">
        <v>6.0417119795065123E-4</v>
      </c>
      <c r="L96" s="191">
        <v>1</v>
      </c>
      <c r="M96" s="183">
        <v>6.3975842721788253E-4</v>
      </c>
      <c r="N96" s="191">
        <v>1</v>
      </c>
      <c r="O96" s="183">
        <v>6.6017930469915631E-4</v>
      </c>
      <c r="P96" s="191">
        <v>2</v>
      </c>
      <c r="Q96" s="183">
        <v>1.694240429659373E-3</v>
      </c>
      <c r="R96" s="191">
        <v>1</v>
      </c>
      <c r="S96" s="183">
        <v>7.5268331602161705E-4</v>
      </c>
      <c r="T96" s="191">
        <v>1</v>
      </c>
      <c r="U96" s="183">
        <v>6.8746004138509455E-4</v>
      </c>
    </row>
    <row r="97" spans="1:21" ht="20.100000000000001" customHeight="1">
      <c r="A97" s="181" t="s">
        <v>615</v>
      </c>
      <c r="B97" s="182">
        <v>4</v>
      </c>
      <c r="C97" s="183">
        <v>2.4551324543959146E-3</v>
      </c>
      <c r="D97" s="182">
        <v>0</v>
      </c>
      <c r="E97" s="182">
        <v>0</v>
      </c>
      <c r="F97" s="182">
        <v>1</v>
      </c>
      <c r="G97" s="183">
        <v>6.4059857530876854E-4</v>
      </c>
      <c r="H97" s="182">
        <v>0</v>
      </c>
      <c r="I97" s="182">
        <v>0</v>
      </c>
      <c r="J97" s="182">
        <v>0</v>
      </c>
      <c r="K97" s="182">
        <v>0</v>
      </c>
      <c r="L97" s="191">
        <v>2</v>
      </c>
      <c r="M97" s="183">
        <v>1.2795168544357651E-3</v>
      </c>
      <c r="N97" s="191">
        <v>1</v>
      </c>
      <c r="O97" s="183">
        <v>6.6017930469915631E-4</v>
      </c>
      <c r="P97" s="191">
        <v>0</v>
      </c>
      <c r="Q97" s="191">
        <v>0</v>
      </c>
      <c r="R97" s="191">
        <v>0</v>
      </c>
      <c r="S97" s="191">
        <v>0</v>
      </c>
      <c r="T97" s="191">
        <v>1</v>
      </c>
      <c r="U97" s="183">
        <v>6.8746004138509455E-4</v>
      </c>
    </row>
    <row r="98" spans="1:21" ht="20.100000000000001" customHeight="1">
      <c r="A98" s="181" t="s">
        <v>618</v>
      </c>
      <c r="B98" s="182">
        <v>1</v>
      </c>
      <c r="C98" s="183">
        <v>6.1378311359897865E-4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  <c r="L98" s="191">
        <v>3</v>
      </c>
      <c r="M98" s="183">
        <v>1.9192752816536477E-3</v>
      </c>
      <c r="N98" s="191">
        <v>2</v>
      </c>
      <c r="O98" s="183">
        <v>1.3203586093983126E-3</v>
      </c>
      <c r="P98" s="191">
        <v>1</v>
      </c>
      <c r="Q98" s="183">
        <v>8.4712021482968652E-4</v>
      </c>
      <c r="R98" s="191">
        <v>0</v>
      </c>
      <c r="S98" s="191">
        <v>0</v>
      </c>
      <c r="T98" s="191">
        <v>1</v>
      </c>
      <c r="U98" s="183">
        <v>6.8746004138509455E-4</v>
      </c>
    </row>
    <row r="99" spans="1:21" ht="20.100000000000001" customHeight="1">
      <c r="A99" s="181" t="s">
        <v>616</v>
      </c>
      <c r="B99" s="182">
        <v>3</v>
      </c>
      <c r="C99" s="183">
        <v>1.841349340796936E-3</v>
      </c>
      <c r="D99" s="182">
        <v>6</v>
      </c>
      <c r="E99" s="183">
        <v>3.7596105043517496E-3</v>
      </c>
      <c r="F99" s="182">
        <v>2</v>
      </c>
      <c r="G99" s="183">
        <v>1.2811971506175371E-3</v>
      </c>
      <c r="H99" s="182">
        <v>1</v>
      </c>
      <c r="I99" s="183">
        <v>6.0387202743994494E-4</v>
      </c>
      <c r="J99" s="191">
        <v>1</v>
      </c>
      <c r="K99" s="183">
        <v>6.0417119795065123E-4</v>
      </c>
      <c r="L99" s="191">
        <v>7</v>
      </c>
      <c r="M99" s="183">
        <v>4.4783089905251778E-3</v>
      </c>
      <c r="N99" s="191">
        <v>1</v>
      </c>
      <c r="O99" s="183">
        <v>6.6017930469915631E-4</v>
      </c>
      <c r="P99" s="191">
        <v>0</v>
      </c>
      <c r="Q99" s="191">
        <v>0</v>
      </c>
      <c r="R99" s="191">
        <v>2</v>
      </c>
      <c r="S99" s="183">
        <v>1.5053666320432341E-3</v>
      </c>
      <c r="T99" s="191">
        <v>1</v>
      </c>
      <c r="U99" s="183">
        <v>6.8746004138509455E-4</v>
      </c>
    </row>
    <row r="100" spans="1:21" ht="20.100000000000001" customHeight="1">
      <c r="A100" s="181" t="s">
        <v>163</v>
      </c>
      <c r="B100" s="182">
        <v>17</v>
      </c>
      <c r="C100" s="183">
        <v>1.0434312931182637E-2</v>
      </c>
      <c r="D100" s="182">
        <v>16</v>
      </c>
      <c r="E100" s="183">
        <v>1.0025628011604665E-2</v>
      </c>
      <c r="F100" s="182">
        <v>18</v>
      </c>
      <c r="G100" s="183">
        <v>1.1530774355557832E-2</v>
      </c>
      <c r="H100" s="182">
        <v>24</v>
      </c>
      <c r="I100" s="183">
        <v>1.4492928658558677E-2</v>
      </c>
      <c r="J100" s="191">
        <v>8</v>
      </c>
      <c r="K100" s="183">
        <v>4.8333695836052099E-3</v>
      </c>
      <c r="L100" s="191">
        <v>20</v>
      </c>
      <c r="M100" s="183">
        <v>1.279516854435765E-2</v>
      </c>
      <c r="N100" s="191">
        <v>13</v>
      </c>
      <c r="O100" s="183">
        <v>8.5823309610890321E-3</v>
      </c>
      <c r="P100" s="191">
        <v>10</v>
      </c>
      <c r="Q100" s="183">
        <v>8.471202148296865E-3</v>
      </c>
      <c r="R100" s="191">
        <v>4</v>
      </c>
      <c r="S100" s="183">
        <v>3.0107332640864682E-3</v>
      </c>
      <c r="T100" s="191">
        <v>0</v>
      </c>
      <c r="U100" s="191">
        <v>0</v>
      </c>
    </row>
    <row r="101" spans="1:21" ht="20.100000000000001" customHeight="1">
      <c r="A101" s="181" t="s">
        <v>147</v>
      </c>
      <c r="B101" s="182">
        <v>2</v>
      </c>
      <c r="C101" s="183">
        <v>1.2275662271979573E-3</v>
      </c>
      <c r="D101" s="182">
        <v>1</v>
      </c>
      <c r="E101" s="183">
        <v>6.2660175072529157E-4</v>
      </c>
      <c r="F101" s="182">
        <v>3</v>
      </c>
      <c r="G101" s="183">
        <v>1.9217957259263056E-3</v>
      </c>
      <c r="H101" s="182">
        <v>4</v>
      </c>
      <c r="I101" s="183">
        <v>2.4154881097597797E-3</v>
      </c>
      <c r="J101" s="191">
        <v>5</v>
      </c>
      <c r="K101" s="183">
        <v>3.0208559897532566E-3</v>
      </c>
      <c r="L101" s="191">
        <v>3</v>
      </c>
      <c r="M101" s="183">
        <v>1.9192752816536477E-3</v>
      </c>
      <c r="N101" s="191">
        <v>3</v>
      </c>
      <c r="O101" s="183">
        <v>1.9805379140974688E-3</v>
      </c>
      <c r="P101" s="191">
        <v>5</v>
      </c>
      <c r="Q101" s="183">
        <v>4.2356010741484325E-3</v>
      </c>
      <c r="R101" s="191">
        <v>3</v>
      </c>
      <c r="S101" s="183">
        <v>2.2580499480648513E-3</v>
      </c>
      <c r="T101" s="191">
        <v>0</v>
      </c>
      <c r="U101" s="191">
        <v>0</v>
      </c>
    </row>
    <row r="102" spans="1:21" ht="20.100000000000001" customHeight="1">
      <c r="A102" s="181" t="s">
        <v>610</v>
      </c>
      <c r="B102" s="182">
        <v>1</v>
      </c>
      <c r="C102" s="183">
        <v>6.1378311359897865E-4</v>
      </c>
      <c r="D102" s="182">
        <v>0</v>
      </c>
      <c r="E102" s="182">
        <v>0</v>
      </c>
      <c r="F102" s="182">
        <v>0</v>
      </c>
      <c r="G102" s="182">
        <v>0</v>
      </c>
      <c r="H102" s="182">
        <v>1</v>
      </c>
      <c r="I102" s="183">
        <v>6.0387202743994494E-4</v>
      </c>
      <c r="J102" s="191">
        <v>0</v>
      </c>
      <c r="K102" s="191">
        <v>0</v>
      </c>
      <c r="L102" s="191">
        <v>0</v>
      </c>
      <c r="M102" s="191">
        <v>0</v>
      </c>
      <c r="N102" s="191">
        <v>1</v>
      </c>
      <c r="O102" s="183">
        <v>6.6017930469915631E-4</v>
      </c>
      <c r="P102" s="191">
        <v>0</v>
      </c>
      <c r="Q102" s="191">
        <v>0</v>
      </c>
      <c r="R102" s="191">
        <v>2</v>
      </c>
      <c r="S102" s="183">
        <v>1.5053666320432341E-3</v>
      </c>
      <c r="T102" s="191">
        <v>0</v>
      </c>
      <c r="U102" s="191">
        <v>0</v>
      </c>
    </row>
    <row r="103" spans="1:21" ht="20.100000000000001" customHeight="1">
      <c r="A103" s="181" t="s">
        <v>304</v>
      </c>
      <c r="B103" s="182">
        <v>5</v>
      </c>
      <c r="C103" s="183">
        <v>3.0689155679948931E-3</v>
      </c>
      <c r="D103" s="182">
        <v>2</v>
      </c>
      <c r="E103" s="183">
        <v>1.2532035014505831E-3</v>
      </c>
      <c r="F103" s="182">
        <v>6</v>
      </c>
      <c r="G103" s="183">
        <v>3.8435914518526113E-3</v>
      </c>
      <c r="H103" s="182">
        <v>4</v>
      </c>
      <c r="I103" s="183">
        <v>2.4154881097597797E-3</v>
      </c>
      <c r="J103" s="191">
        <v>4</v>
      </c>
      <c r="K103" s="183">
        <v>2.4166847918026049E-3</v>
      </c>
      <c r="L103" s="191">
        <v>1</v>
      </c>
      <c r="M103" s="183">
        <v>6.3975842721788253E-4</v>
      </c>
      <c r="N103" s="191">
        <v>3</v>
      </c>
      <c r="O103" s="183">
        <v>1.9805379140974688E-3</v>
      </c>
      <c r="P103" s="191">
        <v>5</v>
      </c>
      <c r="Q103" s="183">
        <v>4.2356010741484325E-3</v>
      </c>
      <c r="R103" s="191">
        <v>2</v>
      </c>
      <c r="S103" s="183">
        <v>1.5053666320432341E-3</v>
      </c>
      <c r="T103" s="191">
        <v>0</v>
      </c>
      <c r="U103" s="191">
        <v>0</v>
      </c>
    </row>
    <row r="104" spans="1:21" ht="20.100000000000001" customHeight="1">
      <c r="A104" s="181" t="s">
        <v>619</v>
      </c>
      <c r="B104" s="182">
        <v>1</v>
      </c>
      <c r="C104" s="183">
        <v>6.1378311359897865E-4</v>
      </c>
      <c r="D104" s="182">
        <v>0</v>
      </c>
      <c r="E104" s="182">
        <v>0</v>
      </c>
      <c r="F104" s="182">
        <v>0</v>
      </c>
      <c r="G104" s="182">
        <v>0</v>
      </c>
      <c r="H104" s="182">
        <v>8</v>
      </c>
      <c r="I104" s="183">
        <v>4.8309762195195595E-3</v>
      </c>
      <c r="J104" s="191">
        <v>6</v>
      </c>
      <c r="K104" s="183">
        <v>3.6250271877039078E-3</v>
      </c>
      <c r="L104" s="191">
        <v>32</v>
      </c>
      <c r="M104" s="183">
        <v>2.0472269670972241E-2</v>
      </c>
      <c r="N104" s="191">
        <v>2</v>
      </c>
      <c r="O104" s="183">
        <v>1.3203586093983126E-3</v>
      </c>
      <c r="P104" s="191">
        <v>1</v>
      </c>
      <c r="Q104" s="183">
        <v>8.4712021482968652E-4</v>
      </c>
      <c r="R104" s="191">
        <v>2</v>
      </c>
      <c r="S104" s="183">
        <v>1.5053666320432341E-3</v>
      </c>
      <c r="T104" s="191">
        <v>0</v>
      </c>
      <c r="U104" s="191">
        <v>0</v>
      </c>
    </row>
    <row r="105" spans="1:21" ht="20.100000000000001" customHeight="1">
      <c r="A105" s="181" t="s">
        <v>169</v>
      </c>
      <c r="B105" s="182">
        <v>4</v>
      </c>
      <c r="C105" s="183">
        <v>2.4551324543959146E-3</v>
      </c>
      <c r="D105" s="182">
        <v>16</v>
      </c>
      <c r="E105" s="183">
        <v>1.0025628011604665E-2</v>
      </c>
      <c r="F105" s="182">
        <v>15</v>
      </c>
      <c r="G105" s="183">
        <v>9.6089786296315264E-3</v>
      </c>
      <c r="H105" s="182">
        <v>5</v>
      </c>
      <c r="I105" s="183">
        <v>3.0193601371997247E-3</v>
      </c>
      <c r="J105" s="191">
        <v>8</v>
      </c>
      <c r="K105" s="183">
        <v>4.8333695836052099E-3</v>
      </c>
      <c r="L105" s="191">
        <v>4</v>
      </c>
      <c r="M105" s="183">
        <v>2.5590337088715301E-3</v>
      </c>
      <c r="N105" s="191">
        <v>0</v>
      </c>
      <c r="O105" s="191">
        <v>0</v>
      </c>
      <c r="P105" s="191">
        <v>0</v>
      </c>
      <c r="Q105" s="191">
        <v>0</v>
      </c>
      <c r="R105" s="191">
        <v>0</v>
      </c>
      <c r="S105" s="191">
        <v>0</v>
      </c>
      <c r="T105" s="191">
        <v>0</v>
      </c>
      <c r="U105" s="191">
        <v>0</v>
      </c>
    </row>
    <row r="106" spans="1:21" ht="20.100000000000001" customHeight="1">
      <c r="A106" s="181" t="s">
        <v>617</v>
      </c>
      <c r="B106" s="182">
        <v>0</v>
      </c>
      <c r="C106" s="183">
        <v>0</v>
      </c>
      <c r="D106" s="182">
        <v>0</v>
      </c>
      <c r="E106" s="183">
        <v>0</v>
      </c>
      <c r="F106" s="182">
        <v>0</v>
      </c>
      <c r="G106" s="183">
        <v>0</v>
      </c>
      <c r="H106" s="182">
        <v>0</v>
      </c>
      <c r="I106" s="183">
        <v>0</v>
      </c>
      <c r="J106" s="191">
        <v>2</v>
      </c>
      <c r="K106" s="183">
        <v>1.2083423959013025E-3</v>
      </c>
      <c r="L106" s="191">
        <v>3</v>
      </c>
      <c r="M106" s="183">
        <v>1.9192752816536477E-3</v>
      </c>
      <c r="N106" s="191">
        <v>0</v>
      </c>
      <c r="O106" s="191">
        <v>0</v>
      </c>
      <c r="P106" s="191">
        <v>0</v>
      </c>
      <c r="Q106" s="191">
        <v>0</v>
      </c>
      <c r="R106" s="191">
        <v>0</v>
      </c>
      <c r="S106" s="191">
        <v>0</v>
      </c>
      <c r="T106" s="191">
        <v>0</v>
      </c>
      <c r="U106" s="191">
        <v>0</v>
      </c>
    </row>
    <row r="107" spans="1:21" ht="20.100000000000001" customHeight="1">
      <c r="A107" s="181" t="s">
        <v>162</v>
      </c>
      <c r="B107" s="182">
        <v>3</v>
      </c>
      <c r="C107" s="183">
        <v>1.841349340796936E-3</v>
      </c>
      <c r="D107" s="182">
        <v>3</v>
      </c>
      <c r="E107" s="183">
        <v>1.8798052521758748E-3</v>
      </c>
      <c r="F107" s="182">
        <v>0</v>
      </c>
      <c r="G107" s="183">
        <v>0</v>
      </c>
      <c r="H107" s="182">
        <v>0</v>
      </c>
      <c r="I107" s="183">
        <v>0</v>
      </c>
      <c r="J107" s="191">
        <v>3</v>
      </c>
      <c r="K107" s="183">
        <v>1.8125135938519539E-3</v>
      </c>
      <c r="L107" s="191">
        <v>0</v>
      </c>
      <c r="M107" s="191">
        <v>0</v>
      </c>
      <c r="N107" s="191">
        <v>0</v>
      </c>
      <c r="O107" s="191">
        <v>0</v>
      </c>
      <c r="P107" s="191">
        <v>0</v>
      </c>
      <c r="Q107" s="191">
        <v>0</v>
      </c>
      <c r="R107" s="191">
        <v>0</v>
      </c>
      <c r="S107" s="191">
        <v>0</v>
      </c>
      <c r="T107" s="191">
        <v>0</v>
      </c>
      <c r="U107" s="191">
        <v>0</v>
      </c>
    </row>
    <row r="108" spans="1:21" ht="20.100000000000001" customHeight="1">
      <c r="A108" s="181" t="s">
        <v>620</v>
      </c>
      <c r="B108" s="182">
        <v>28</v>
      </c>
      <c r="C108" s="183">
        <v>1.7185927180771401E-2</v>
      </c>
      <c r="D108" s="182">
        <v>20</v>
      </c>
      <c r="E108" s="183">
        <v>1.2532035014505829E-2</v>
      </c>
      <c r="F108" s="182">
        <v>9</v>
      </c>
      <c r="G108" s="183">
        <v>5.765387177778916E-3</v>
      </c>
      <c r="H108" s="182">
        <v>3</v>
      </c>
      <c r="I108" s="183">
        <v>1.8116160823198346E-3</v>
      </c>
      <c r="J108" s="191">
        <v>1</v>
      </c>
      <c r="K108" s="183">
        <v>6.0417119795065123E-4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191">
        <v>0</v>
      </c>
      <c r="S108" s="191">
        <v>0</v>
      </c>
      <c r="T108" s="191">
        <v>0</v>
      </c>
      <c r="U108" s="191">
        <v>0</v>
      </c>
    </row>
    <row r="109" spans="1:21" ht="20.100000000000001" customHeight="1">
      <c r="A109" s="181" t="s">
        <v>624</v>
      </c>
      <c r="B109" s="182">
        <v>0</v>
      </c>
      <c r="C109" s="182">
        <v>0</v>
      </c>
      <c r="D109" s="182">
        <v>0</v>
      </c>
      <c r="E109" s="182">
        <v>0</v>
      </c>
      <c r="F109" s="182">
        <v>0</v>
      </c>
      <c r="G109" s="182">
        <v>0</v>
      </c>
      <c r="H109" s="182">
        <v>1</v>
      </c>
      <c r="I109" s="183">
        <v>6.0387202743994494E-4</v>
      </c>
      <c r="J109" s="191">
        <v>0</v>
      </c>
      <c r="K109" s="191">
        <v>0</v>
      </c>
      <c r="L109" s="191">
        <v>0</v>
      </c>
      <c r="M109" s="191">
        <v>0</v>
      </c>
      <c r="N109" s="191">
        <v>0</v>
      </c>
      <c r="O109" s="191">
        <v>0</v>
      </c>
      <c r="P109" s="191">
        <v>0</v>
      </c>
      <c r="Q109" s="191">
        <v>0</v>
      </c>
      <c r="R109" s="191">
        <v>0</v>
      </c>
      <c r="S109" s="191">
        <v>0</v>
      </c>
      <c r="T109" s="191">
        <v>0</v>
      </c>
      <c r="U109" s="191">
        <v>0</v>
      </c>
    </row>
    <row r="110" spans="1:21" ht="20.100000000000001" customHeight="1">
      <c r="A110" s="181" t="s">
        <v>622</v>
      </c>
      <c r="B110" s="182">
        <v>0</v>
      </c>
      <c r="C110" s="182">
        <v>0</v>
      </c>
      <c r="D110" s="182">
        <v>0</v>
      </c>
      <c r="E110" s="182">
        <v>0</v>
      </c>
      <c r="F110" s="182">
        <v>1</v>
      </c>
      <c r="G110" s="183">
        <v>6.4059857530876854E-4</v>
      </c>
      <c r="H110" s="182">
        <v>0</v>
      </c>
      <c r="I110" s="182">
        <v>0</v>
      </c>
      <c r="J110" s="182">
        <v>0</v>
      </c>
      <c r="K110" s="182">
        <v>0</v>
      </c>
      <c r="L110" s="182">
        <v>0</v>
      </c>
      <c r="M110" s="182">
        <v>0</v>
      </c>
      <c r="N110" s="182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182">
        <v>0</v>
      </c>
    </row>
    <row r="111" spans="1:21" ht="20.100000000000001" customHeight="1">
      <c r="A111" s="181" t="s">
        <v>623</v>
      </c>
      <c r="B111" s="182">
        <v>1</v>
      </c>
      <c r="C111" s="183">
        <v>6.1378311359897865E-4</v>
      </c>
      <c r="D111" s="182">
        <v>0</v>
      </c>
      <c r="E111" s="182">
        <v>0</v>
      </c>
      <c r="F111" s="182">
        <v>0</v>
      </c>
      <c r="G111" s="182">
        <v>0</v>
      </c>
      <c r="H111" s="182">
        <v>0</v>
      </c>
      <c r="I111" s="182">
        <v>0</v>
      </c>
      <c r="J111" s="182">
        <v>0</v>
      </c>
      <c r="K111" s="182">
        <v>0</v>
      </c>
      <c r="L111" s="182">
        <v>0</v>
      </c>
      <c r="M111" s="182">
        <v>0</v>
      </c>
      <c r="N111" s="182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182">
        <v>0</v>
      </c>
    </row>
    <row r="112" spans="1:21" ht="20.100000000000001" customHeight="1">
      <c r="A112" s="185" t="s">
        <v>341</v>
      </c>
      <c r="B112" s="707">
        <v>1311</v>
      </c>
      <c r="C112" s="708">
        <v>0.80466966192826106</v>
      </c>
      <c r="D112" s="707">
        <v>1154</v>
      </c>
      <c r="E112" s="708">
        <v>0.72309842033698646</v>
      </c>
      <c r="F112" s="707">
        <v>1029</v>
      </c>
      <c r="G112" s="708">
        <v>0.65917593399272278</v>
      </c>
      <c r="H112" s="707">
        <v>1078</v>
      </c>
      <c r="I112" s="708">
        <v>0.65097404558026062</v>
      </c>
      <c r="J112" s="709">
        <v>1136</v>
      </c>
      <c r="K112" s="708">
        <v>0.68633848087193994</v>
      </c>
      <c r="L112" s="709">
        <v>1233</v>
      </c>
      <c r="M112" s="708">
        <v>0.78882214075964918</v>
      </c>
      <c r="N112" s="709">
        <v>1312</v>
      </c>
      <c r="O112" s="708">
        <v>0.86615524776529307</v>
      </c>
      <c r="P112" s="709">
        <v>1082</v>
      </c>
      <c r="Q112" s="708">
        <v>0.91658407244572071</v>
      </c>
      <c r="R112" s="709">
        <v>1213</v>
      </c>
      <c r="S112" s="708">
        <v>0.91300486233422151</v>
      </c>
      <c r="T112" s="709">
        <v>1456</v>
      </c>
      <c r="U112" s="708">
        <v>1.0009418202566975</v>
      </c>
    </row>
    <row r="113" spans="1:21">
      <c r="A113" s="64" t="s">
        <v>66</v>
      </c>
      <c r="B113" s="65"/>
      <c r="C113" s="188"/>
      <c r="D113" s="65"/>
      <c r="E113" s="188"/>
      <c r="F113" s="65"/>
      <c r="G113" s="188"/>
      <c r="H113" s="65"/>
      <c r="I113" s="188"/>
      <c r="J113" s="65"/>
      <c r="K113" s="188"/>
      <c r="L113" s="65"/>
      <c r="M113" s="54"/>
      <c r="N113" s="65"/>
      <c r="O113" s="54"/>
      <c r="P113" s="65"/>
      <c r="Q113" s="54"/>
      <c r="R113" s="65"/>
      <c r="S113" s="54"/>
      <c r="T113" s="65"/>
      <c r="U113" s="54"/>
    </row>
    <row r="114" spans="1:21">
      <c r="A114" s="1061" t="s">
        <v>887</v>
      </c>
      <c r="B114" s="1059"/>
      <c r="C114" s="1059"/>
      <c r="D114" s="1059"/>
      <c r="E114" s="1059"/>
      <c r="F114" s="1059"/>
      <c r="G114" s="1059"/>
      <c r="H114" s="1059"/>
      <c r="I114" s="1059"/>
      <c r="J114" s="1059"/>
      <c r="K114" s="1059"/>
      <c r="L114" s="189"/>
      <c r="M114" s="43"/>
      <c r="N114" s="189"/>
      <c r="O114" s="43"/>
      <c r="P114" s="189"/>
      <c r="Q114" s="43"/>
      <c r="R114" s="189"/>
      <c r="S114" s="43"/>
      <c r="T114" s="189"/>
      <c r="U114" s="43"/>
    </row>
  </sheetData>
  <sortState ref="A109:U111">
    <sortCondition descending="1" ref="H109:H111"/>
  </sortState>
  <mergeCells count="14">
    <mergeCell ref="P3:Q3"/>
    <mergeCell ref="R3:S3"/>
    <mergeCell ref="T3:U3"/>
    <mergeCell ref="A114:K114"/>
    <mergeCell ref="A1:U1"/>
    <mergeCell ref="B2:U2"/>
    <mergeCell ref="A3:A4"/>
    <mergeCell ref="B3:C3"/>
    <mergeCell ref="D3:E3"/>
    <mergeCell ref="F3:G3"/>
    <mergeCell ref="H3:I3"/>
    <mergeCell ref="J3:K3"/>
    <mergeCell ref="L3:M3"/>
    <mergeCell ref="N3:O3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9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U1"/>
    </sheetView>
  </sheetViews>
  <sheetFormatPr defaultColWidth="10.625" defaultRowHeight="16.5"/>
  <cols>
    <col min="1" max="1" width="38.625" customWidth="1"/>
    <col min="2" max="3" width="10.625" customWidth="1"/>
    <col min="4" max="4" width="10.625" style="195" customWidth="1"/>
    <col min="5" max="19" width="10.625" customWidth="1"/>
    <col min="20" max="20" width="13.125" customWidth="1"/>
    <col min="21" max="21" width="10.625" customWidth="1"/>
    <col min="22" max="22" width="12.625" bestFit="1" customWidth="1"/>
    <col min="24" max="24" width="10.625" customWidth="1"/>
    <col min="26" max="26" width="10.625" customWidth="1"/>
    <col min="28" max="28" width="10.625" customWidth="1"/>
    <col min="30" max="30" width="10.625" customWidth="1"/>
    <col min="32" max="32" width="10.625" customWidth="1"/>
    <col min="34" max="34" width="10.625" customWidth="1"/>
    <col min="36" max="36" width="10.625" customWidth="1"/>
    <col min="38" max="38" width="10.625" customWidth="1"/>
    <col min="40" max="40" width="10.625" customWidth="1"/>
  </cols>
  <sheetData>
    <row r="1" spans="1:22" ht="23.1" customHeight="1">
      <c r="A1" s="892" t="s">
        <v>701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595" t="s">
        <v>670</v>
      </c>
    </row>
    <row r="2" spans="1:22" ht="23.1" customHeight="1">
      <c r="A2" s="17"/>
      <c r="B2" s="1060" t="s">
        <v>301</v>
      </c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</row>
    <row r="3" spans="1:22" ht="21.75" customHeight="1">
      <c r="A3" s="874"/>
      <c r="B3" s="911" t="s">
        <v>757</v>
      </c>
      <c r="C3" s="911"/>
      <c r="D3" s="911" t="s">
        <v>758</v>
      </c>
      <c r="E3" s="911"/>
      <c r="F3" s="911" t="s">
        <v>503</v>
      </c>
      <c r="G3" s="911"/>
      <c r="H3" s="911" t="s">
        <v>504</v>
      </c>
      <c r="I3" s="911"/>
      <c r="J3" s="911" t="s">
        <v>505</v>
      </c>
      <c r="K3" s="911"/>
      <c r="L3" s="911" t="s">
        <v>506</v>
      </c>
      <c r="M3" s="911"/>
      <c r="N3" s="911" t="s">
        <v>507</v>
      </c>
      <c r="O3" s="911"/>
      <c r="P3" s="911" t="s">
        <v>508</v>
      </c>
      <c r="Q3" s="911"/>
      <c r="R3" s="911" t="s">
        <v>509</v>
      </c>
      <c r="S3" s="911"/>
      <c r="T3" s="911" t="s">
        <v>756</v>
      </c>
      <c r="U3" s="911"/>
    </row>
    <row r="4" spans="1:22" ht="21.75" customHeight="1">
      <c r="A4" s="874"/>
      <c r="B4" s="684" t="s">
        <v>91</v>
      </c>
      <c r="C4" s="685" t="s">
        <v>52</v>
      </c>
      <c r="D4" s="684" t="s">
        <v>91</v>
      </c>
      <c r="E4" s="685" t="s">
        <v>52</v>
      </c>
      <c r="F4" s="684" t="s">
        <v>91</v>
      </c>
      <c r="G4" s="685" t="s">
        <v>52</v>
      </c>
      <c r="H4" s="684" t="s">
        <v>91</v>
      </c>
      <c r="I4" s="685" t="s">
        <v>52</v>
      </c>
      <c r="J4" s="684" t="s">
        <v>91</v>
      </c>
      <c r="K4" s="685" t="s">
        <v>52</v>
      </c>
      <c r="L4" s="684" t="s">
        <v>91</v>
      </c>
      <c r="M4" s="685" t="s">
        <v>52</v>
      </c>
      <c r="N4" s="684" t="s">
        <v>91</v>
      </c>
      <c r="O4" s="685" t="s">
        <v>52</v>
      </c>
      <c r="P4" s="684" t="s">
        <v>91</v>
      </c>
      <c r="Q4" s="685" t="s">
        <v>52</v>
      </c>
      <c r="R4" s="684" t="s">
        <v>91</v>
      </c>
      <c r="S4" s="685" t="s">
        <v>52</v>
      </c>
      <c r="T4" s="684" t="s">
        <v>91</v>
      </c>
      <c r="U4" s="685" t="s">
        <v>52</v>
      </c>
    </row>
    <row r="5" spans="1:22" ht="20.100000000000001" customHeight="1">
      <c r="A5" s="63" t="s">
        <v>343</v>
      </c>
      <c r="B5" s="179">
        <v>25282</v>
      </c>
      <c r="C5" s="180">
        <v>100</v>
      </c>
      <c r="D5" s="192">
        <v>25111</v>
      </c>
      <c r="E5" s="180">
        <v>100</v>
      </c>
      <c r="F5" s="179">
        <v>24625</v>
      </c>
      <c r="G5" s="180">
        <v>100</v>
      </c>
      <c r="H5" s="179">
        <v>26554</v>
      </c>
      <c r="I5" s="180">
        <v>100</v>
      </c>
      <c r="J5" s="190">
        <v>26713</v>
      </c>
      <c r="K5" s="180">
        <v>100</v>
      </c>
      <c r="L5" s="190">
        <v>26519</v>
      </c>
      <c r="M5" s="180">
        <v>100</v>
      </c>
      <c r="N5" s="190">
        <v>26085</v>
      </c>
      <c r="O5" s="180">
        <v>100</v>
      </c>
      <c r="P5" s="190">
        <v>21094</v>
      </c>
      <c r="Q5" s="180">
        <v>100</v>
      </c>
      <c r="R5" s="190">
        <v>23965</v>
      </c>
      <c r="S5" s="180">
        <v>100</v>
      </c>
      <c r="T5" s="190">
        <v>27549</v>
      </c>
      <c r="U5" s="180">
        <v>100</v>
      </c>
    </row>
    <row r="6" spans="1:22" ht="20.100000000000001" customHeight="1">
      <c r="A6" s="181" t="s">
        <v>35</v>
      </c>
      <c r="B6" s="179">
        <v>3052</v>
      </c>
      <c r="C6" s="180">
        <v>12.071829760303773</v>
      </c>
      <c r="D6" s="192">
        <v>3060</v>
      </c>
      <c r="E6" s="180">
        <v>12.185894627852335</v>
      </c>
      <c r="F6" s="478">
        <v>2764</v>
      </c>
      <c r="G6" s="180">
        <v>11.224365482233503</v>
      </c>
      <c r="H6" s="478">
        <v>3282</v>
      </c>
      <c r="I6" s="180">
        <v>12.359719816223544</v>
      </c>
      <c r="J6" s="190">
        <v>3345</v>
      </c>
      <c r="K6" s="180">
        <v>12.521993037098042</v>
      </c>
      <c r="L6" s="478">
        <v>3612</v>
      </c>
      <c r="M6" s="180">
        <v>13.620423092876804</v>
      </c>
      <c r="N6" s="190">
        <v>3654</v>
      </c>
      <c r="O6" s="180">
        <v>14.008050603795287</v>
      </c>
      <c r="P6" s="190">
        <v>3748</v>
      </c>
      <c r="Q6" s="180">
        <v>17.768085711576749</v>
      </c>
      <c r="R6" s="190">
        <v>4107</v>
      </c>
      <c r="S6" s="180">
        <v>17.137492176090134</v>
      </c>
      <c r="T6" s="190">
        <v>4419</v>
      </c>
      <c r="U6" s="180">
        <v>16.040509637373408</v>
      </c>
    </row>
    <row r="7" spans="1:22" ht="20.100000000000001" customHeight="1">
      <c r="A7" s="181" t="s">
        <v>114</v>
      </c>
      <c r="B7" s="179">
        <v>13</v>
      </c>
      <c r="C7" s="180">
        <v>5.1419982596313578E-2</v>
      </c>
      <c r="D7" s="192">
        <v>5</v>
      </c>
      <c r="E7" s="180">
        <v>1.9911592529170484E-2</v>
      </c>
      <c r="F7" s="478">
        <v>3</v>
      </c>
      <c r="G7" s="180">
        <v>1.2182741116751269E-2</v>
      </c>
      <c r="H7" s="478">
        <v>1</v>
      </c>
      <c r="I7" s="180">
        <v>3.7659109738645774E-3</v>
      </c>
      <c r="J7" s="190">
        <v>53</v>
      </c>
      <c r="K7" s="180">
        <v>0.19840527084191215</v>
      </c>
      <c r="L7" s="478">
        <v>105</v>
      </c>
      <c r="M7" s="180">
        <v>0.39594253176967453</v>
      </c>
      <c r="N7" s="190">
        <v>159</v>
      </c>
      <c r="O7" s="180">
        <v>0.60954571592869466</v>
      </c>
      <c r="P7" s="190">
        <v>949</v>
      </c>
      <c r="Q7" s="180">
        <v>4.498909642552384</v>
      </c>
      <c r="R7" s="190">
        <v>2543</v>
      </c>
      <c r="S7" s="180">
        <v>10.611308157730024</v>
      </c>
      <c r="T7" s="190">
        <v>4416</v>
      </c>
      <c r="U7" s="180">
        <v>16.029619949907435</v>
      </c>
    </row>
    <row r="8" spans="1:22" ht="20.100000000000001" customHeight="1">
      <c r="A8" s="181" t="s">
        <v>404</v>
      </c>
      <c r="B8" s="179">
        <v>4679</v>
      </c>
      <c r="C8" s="180">
        <v>18.50723835139625</v>
      </c>
      <c r="D8" s="192">
        <v>4868</v>
      </c>
      <c r="E8" s="180">
        <v>19.385926486400383</v>
      </c>
      <c r="F8" s="478">
        <v>4616</v>
      </c>
      <c r="G8" s="180">
        <v>18.745177664974619</v>
      </c>
      <c r="H8" s="478">
        <v>4662</v>
      </c>
      <c r="I8" s="180">
        <v>17.556676960156661</v>
      </c>
      <c r="J8" s="179">
        <v>4467</v>
      </c>
      <c r="K8" s="180">
        <v>16.72219518586456</v>
      </c>
      <c r="L8" s="478">
        <v>4002</v>
      </c>
      <c r="M8" s="180">
        <v>15.091066782307024</v>
      </c>
      <c r="N8" s="179">
        <v>3684</v>
      </c>
      <c r="O8" s="180">
        <v>14.123059229442209</v>
      </c>
      <c r="P8" s="179">
        <v>2855</v>
      </c>
      <c r="Q8" s="180">
        <v>13.534654404095953</v>
      </c>
      <c r="R8" s="179">
        <v>2824</v>
      </c>
      <c r="S8" s="180">
        <v>11.783851450031296</v>
      </c>
      <c r="T8" s="179">
        <v>2768</v>
      </c>
      <c r="U8" s="180">
        <v>10.047551635268068</v>
      </c>
    </row>
    <row r="9" spans="1:22" ht="20.100000000000001" customHeight="1">
      <c r="A9" s="181" t="s">
        <v>30</v>
      </c>
      <c r="B9" s="179">
        <v>1784</v>
      </c>
      <c r="C9" s="180">
        <v>7.0564037655248795</v>
      </c>
      <c r="D9" s="192">
        <v>1835</v>
      </c>
      <c r="E9" s="180">
        <v>7.3075544582055674</v>
      </c>
      <c r="F9" s="478">
        <v>1865</v>
      </c>
      <c r="G9" s="180">
        <v>7.5736040609137047</v>
      </c>
      <c r="H9" s="478">
        <v>2649</v>
      </c>
      <c r="I9" s="180">
        <v>9.975898169767266</v>
      </c>
      <c r="J9" s="190">
        <v>3388</v>
      </c>
      <c r="K9" s="180">
        <v>12.682963351177328</v>
      </c>
      <c r="L9" s="478">
        <v>3294</v>
      </c>
      <c r="M9" s="180">
        <v>12.421282853802934</v>
      </c>
      <c r="N9" s="190">
        <v>3567</v>
      </c>
      <c r="O9" s="180">
        <v>13.674525589419206</v>
      </c>
      <c r="P9" s="190">
        <v>2965</v>
      </c>
      <c r="Q9" s="180">
        <v>14.056129705129422</v>
      </c>
      <c r="R9" s="190">
        <v>2847</v>
      </c>
      <c r="S9" s="180">
        <v>11.879824744418945</v>
      </c>
      <c r="T9" s="190">
        <v>2764</v>
      </c>
      <c r="U9" s="180">
        <v>10.033032051980108</v>
      </c>
    </row>
    <row r="10" spans="1:22" ht="20.100000000000001" customHeight="1">
      <c r="A10" s="181" t="s">
        <v>33</v>
      </c>
      <c r="B10" s="179">
        <v>1468</v>
      </c>
      <c r="C10" s="180">
        <v>5.806502650106796</v>
      </c>
      <c r="D10" s="179">
        <v>1535</v>
      </c>
      <c r="E10" s="180">
        <v>6.1128589064553385</v>
      </c>
      <c r="F10" s="179">
        <v>1606</v>
      </c>
      <c r="G10" s="180">
        <v>6.5218274111675116</v>
      </c>
      <c r="H10" s="179">
        <v>1817</v>
      </c>
      <c r="I10" s="180">
        <v>6.8426602395119387</v>
      </c>
      <c r="J10" s="179">
        <v>1852</v>
      </c>
      <c r="K10" s="180">
        <v>6.9329539924381383</v>
      </c>
      <c r="L10" s="179">
        <v>1993</v>
      </c>
      <c r="M10" s="180">
        <v>7.5153663411139187</v>
      </c>
      <c r="N10" s="179">
        <v>2212</v>
      </c>
      <c r="O10" s="180">
        <v>8.4799693310331605</v>
      </c>
      <c r="P10" s="179">
        <v>2035</v>
      </c>
      <c r="Q10" s="180">
        <v>9.6472930691191809</v>
      </c>
      <c r="R10" s="179">
        <v>2597</v>
      </c>
      <c r="S10" s="180">
        <v>10.836636761944503</v>
      </c>
      <c r="T10" s="179">
        <v>2640</v>
      </c>
      <c r="U10" s="180">
        <v>9.5829249700533587</v>
      </c>
    </row>
    <row r="11" spans="1:22" ht="20.100000000000001" customHeight="1">
      <c r="A11" s="184" t="s">
        <v>32</v>
      </c>
      <c r="B11" s="179">
        <v>4546</v>
      </c>
      <c r="C11" s="180">
        <v>17.981172375603197</v>
      </c>
      <c r="D11" s="192">
        <v>4458</v>
      </c>
      <c r="E11" s="180">
        <v>17.753175899008404</v>
      </c>
      <c r="F11" s="478">
        <v>4960</v>
      </c>
      <c r="G11" s="180">
        <v>20.142131979695431</v>
      </c>
      <c r="H11" s="478">
        <v>5454</v>
      </c>
      <c r="I11" s="180">
        <v>20.539278451457406</v>
      </c>
      <c r="J11" s="190">
        <v>5800</v>
      </c>
      <c r="K11" s="180">
        <v>21.712274922322464</v>
      </c>
      <c r="L11" s="478">
        <v>5507</v>
      </c>
      <c r="M11" s="180">
        <v>20.766243071005693</v>
      </c>
      <c r="N11" s="190">
        <v>4508</v>
      </c>
      <c r="O11" s="180">
        <v>17.281962813877708</v>
      </c>
      <c r="P11" s="190">
        <v>1590</v>
      </c>
      <c r="Q11" s="180">
        <v>7.5376884422110546</v>
      </c>
      <c r="R11" s="190">
        <v>1539</v>
      </c>
      <c r="S11" s="180">
        <v>6.4218652201126645</v>
      </c>
      <c r="T11" s="190">
        <v>2194</v>
      </c>
      <c r="U11" s="180">
        <v>7.9639914334458606</v>
      </c>
    </row>
    <row r="12" spans="1:22" ht="20.100000000000001" customHeight="1">
      <c r="A12" s="181" t="s">
        <v>42</v>
      </c>
      <c r="B12" s="179">
        <v>2863</v>
      </c>
      <c r="C12" s="180">
        <v>11.324262321018907</v>
      </c>
      <c r="D12" s="192">
        <v>2504</v>
      </c>
      <c r="E12" s="180">
        <v>9.9717255386085775</v>
      </c>
      <c r="F12" s="478">
        <v>2831</v>
      </c>
      <c r="G12" s="180">
        <v>11.496446700507615</v>
      </c>
      <c r="H12" s="478">
        <v>2387</v>
      </c>
      <c r="I12" s="180">
        <v>8.9892294946147473</v>
      </c>
      <c r="J12" s="190">
        <v>1424</v>
      </c>
      <c r="K12" s="180">
        <v>5.3307378429977907</v>
      </c>
      <c r="L12" s="478">
        <v>1398</v>
      </c>
      <c r="M12" s="180">
        <v>5.2716919944190952</v>
      </c>
      <c r="N12" s="190">
        <v>1673</v>
      </c>
      <c r="O12" s="180">
        <v>6.413647690243435</v>
      </c>
      <c r="P12" s="190">
        <v>1208</v>
      </c>
      <c r="Q12" s="180">
        <v>5.7267469422584618</v>
      </c>
      <c r="R12" s="190">
        <v>989</v>
      </c>
      <c r="S12" s="180">
        <v>4.1268516586688921</v>
      </c>
      <c r="T12" s="190">
        <v>1176</v>
      </c>
      <c r="U12" s="180">
        <v>4.2687574866601334</v>
      </c>
    </row>
    <row r="13" spans="1:22" ht="20.100000000000001" customHeight="1">
      <c r="A13" s="181" t="s">
        <v>36</v>
      </c>
      <c r="B13" s="182">
        <v>1358</v>
      </c>
      <c r="C13" s="180">
        <v>5.3714104896764496</v>
      </c>
      <c r="D13" s="193">
        <v>1075</v>
      </c>
      <c r="E13" s="180">
        <v>4.2809923937716539</v>
      </c>
      <c r="F13" s="478">
        <v>990</v>
      </c>
      <c r="G13" s="180">
        <v>4.0203045685279184</v>
      </c>
      <c r="H13" s="478">
        <v>1035</v>
      </c>
      <c r="I13" s="180">
        <v>3.8977178579498379</v>
      </c>
      <c r="J13" s="182">
        <v>971</v>
      </c>
      <c r="K13" s="180">
        <v>3.6349343016508815</v>
      </c>
      <c r="L13" s="478">
        <v>979</v>
      </c>
      <c r="M13" s="180">
        <v>3.6916927485953468</v>
      </c>
      <c r="N13" s="182">
        <v>897</v>
      </c>
      <c r="O13" s="180">
        <v>3.438757906843013</v>
      </c>
      <c r="P13" s="182">
        <v>844</v>
      </c>
      <c r="Q13" s="180">
        <v>4.0011377642931638</v>
      </c>
      <c r="R13" s="182">
        <v>926</v>
      </c>
      <c r="S13" s="180">
        <v>3.8639682870853327</v>
      </c>
      <c r="T13" s="182">
        <v>858</v>
      </c>
      <c r="U13" s="180">
        <v>3.1144506152673417</v>
      </c>
    </row>
    <row r="14" spans="1:22" ht="20.100000000000001" customHeight="1">
      <c r="A14" s="181" t="s">
        <v>38</v>
      </c>
      <c r="B14" s="179">
        <v>548</v>
      </c>
      <c r="C14" s="180">
        <v>2.1675500355984494</v>
      </c>
      <c r="D14" s="192">
        <v>485</v>
      </c>
      <c r="E14" s="180">
        <v>1.9314244753295369</v>
      </c>
      <c r="F14" s="478">
        <v>461</v>
      </c>
      <c r="G14" s="180">
        <v>1.8720812182741118</v>
      </c>
      <c r="H14" s="478">
        <v>474</v>
      </c>
      <c r="I14" s="180">
        <v>1.7850418016118099</v>
      </c>
      <c r="J14" s="190">
        <v>569</v>
      </c>
      <c r="K14" s="180">
        <v>2.1300490397933589</v>
      </c>
      <c r="L14" s="478">
        <v>608</v>
      </c>
      <c r="M14" s="180">
        <v>2.2926958030091633</v>
      </c>
      <c r="N14" s="190">
        <v>644</v>
      </c>
      <c r="O14" s="180">
        <v>2.4688518305539584</v>
      </c>
      <c r="P14" s="190">
        <v>565</v>
      </c>
      <c r="Q14" s="180">
        <v>2.6784867734900919</v>
      </c>
      <c r="R14" s="190">
        <v>650</v>
      </c>
      <c r="S14" s="180">
        <v>2.712288754433549</v>
      </c>
      <c r="T14" s="190">
        <v>746</v>
      </c>
      <c r="U14" s="180">
        <v>2.7079022832044721</v>
      </c>
    </row>
    <row r="15" spans="1:22" ht="20.100000000000001" customHeight="1">
      <c r="A15" s="181" t="s">
        <v>40</v>
      </c>
      <c r="B15" s="179">
        <v>436</v>
      </c>
      <c r="C15" s="180">
        <v>1.7245471086148247</v>
      </c>
      <c r="D15" s="192">
        <v>414</v>
      </c>
      <c r="E15" s="180">
        <v>1.648679861415316</v>
      </c>
      <c r="F15" s="478">
        <v>382</v>
      </c>
      <c r="G15" s="180">
        <v>1.5512690355329948</v>
      </c>
      <c r="H15" s="478">
        <v>483</v>
      </c>
      <c r="I15" s="180">
        <v>1.8189350003765912</v>
      </c>
      <c r="J15" s="190">
        <v>588</v>
      </c>
      <c r="K15" s="180">
        <v>2.2011754576423468</v>
      </c>
      <c r="L15" s="478">
        <v>568</v>
      </c>
      <c r="M15" s="180">
        <v>2.1418605528111918</v>
      </c>
      <c r="N15" s="190">
        <v>617</v>
      </c>
      <c r="O15" s="180">
        <v>2.3653440674717268</v>
      </c>
      <c r="P15" s="190">
        <v>584</v>
      </c>
      <c r="Q15" s="180">
        <v>2.7685597800322368</v>
      </c>
      <c r="R15" s="190">
        <v>650</v>
      </c>
      <c r="S15" s="180">
        <v>2.712288754433549</v>
      </c>
      <c r="T15" s="190">
        <v>608</v>
      </c>
      <c r="U15" s="180">
        <v>2.2069766597698646</v>
      </c>
    </row>
    <row r="16" spans="1:22" ht="20.100000000000001" customHeight="1">
      <c r="A16" s="181" t="s">
        <v>37</v>
      </c>
      <c r="B16" s="179">
        <v>377</v>
      </c>
      <c r="C16" s="180">
        <v>1.4911794952930939</v>
      </c>
      <c r="D16" s="192">
        <v>376</v>
      </c>
      <c r="E16" s="180">
        <v>1.4973517581936202</v>
      </c>
      <c r="F16" s="478">
        <v>350</v>
      </c>
      <c r="G16" s="180">
        <v>1.4213197969543148</v>
      </c>
      <c r="H16" s="478">
        <v>413</v>
      </c>
      <c r="I16" s="180">
        <v>1.5553212322060705</v>
      </c>
      <c r="J16" s="179">
        <v>380</v>
      </c>
      <c r="K16" s="180">
        <v>1.4225283569797476</v>
      </c>
      <c r="L16" s="478">
        <v>433</v>
      </c>
      <c r="M16" s="180">
        <v>1.6327915833930389</v>
      </c>
      <c r="N16" s="179">
        <v>475</v>
      </c>
      <c r="O16" s="180">
        <v>1.8209699060762889</v>
      </c>
      <c r="P16" s="179">
        <v>364</v>
      </c>
      <c r="Q16" s="180">
        <v>1.7256091779652982</v>
      </c>
      <c r="R16" s="179">
        <v>498</v>
      </c>
      <c r="S16" s="180">
        <v>2.0780304610890883</v>
      </c>
      <c r="T16" s="179">
        <v>556</v>
      </c>
      <c r="U16" s="180">
        <v>2.0182220770263894</v>
      </c>
    </row>
    <row r="17" spans="1:21" ht="20.100000000000001" customHeight="1">
      <c r="A17" s="181" t="s">
        <v>625</v>
      </c>
      <c r="B17" s="179">
        <v>369</v>
      </c>
      <c r="C17" s="180">
        <v>1.4595364290799777</v>
      </c>
      <c r="D17" s="192">
        <v>327</v>
      </c>
      <c r="E17" s="180">
        <v>1.3022181514077498</v>
      </c>
      <c r="F17" s="479">
        <v>361</v>
      </c>
      <c r="G17" s="180">
        <v>1.465989847715736</v>
      </c>
      <c r="H17" s="479">
        <v>449</v>
      </c>
      <c r="I17" s="180">
        <v>1.6908940272651953</v>
      </c>
      <c r="J17" s="190">
        <v>397</v>
      </c>
      <c r="K17" s="180">
        <v>1.4861677834762101</v>
      </c>
      <c r="L17" s="479">
        <v>353</v>
      </c>
      <c r="M17" s="180">
        <v>1.3311210829970963</v>
      </c>
      <c r="N17" s="190">
        <v>351</v>
      </c>
      <c r="O17" s="180">
        <v>1.3456009200690051</v>
      </c>
      <c r="P17" s="190">
        <v>339</v>
      </c>
      <c r="Q17" s="180">
        <v>1.6070920640940554</v>
      </c>
      <c r="R17" s="190">
        <v>408</v>
      </c>
      <c r="S17" s="180">
        <v>1.7024827873982893</v>
      </c>
      <c r="T17" s="190">
        <v>469</v>
      </c>
      <c r="U17" s="180">
        <v>1.7024211405132672</v>
      </c>
    </row>
    <row r="18" spans="1:21" ht="20.100000000000001" customHeight="1">
      <c r="A18" s="181" t="s">
        <v>136</v>
      </c>
      <c r="B18" s="179">
        <v>497</v>
      </c>
      <c r="C18" s="180">
        <v>1.9658254884898345</v>
      </c>
      <c r="D18" s="192">
        <v>482</v>
      </c>
      <c r="E18" s="180">
        <v>1.9194775198120346</v>
      </c>
      <c r="F18" s="478">
        <v>376</v>
      </c>
      <c r="G18" s="180">
        <v>1.5269035532994923</v>
      </c>
      <c r="H18" s="478">
        <v>386</v>
      </c>
      <c r="I18" s="180">
        <v>1.453641635911727</v>
      </c>
      <c r="J18" s="190">
        <v>294</v>
      </c>
      <c r="K18" s="180">
        <v>1.1005877288211734</v>
      </c>
      <c r="L18" s="478">
        <v>284</v>
      </c>
      <c r="M18" s="180">
        <v>1.0709302764055959</v>
      </c>
      <c r="N18" s="190">
        <v>472</v>
      </c>
      <c r="O18" s="180">
        <v>1.8094690435115968</v>
      </c>
      <c r="P18" s="190">
        <v>394</v>
      </c>
      <c r="Q18" s="180">
        <v>1.8678297146107896</v>
      </c>
      <c r="R18" s="190">
        <v>420</v>
      </c>
      <c r="S18" s="180">
        <v>1.7525558105570624</v>
      </c>
      <c r="T18" s="190">
        <v>373</v>
      </c>
      <c r="U18" s="180">
        <v>1.3539511416022361</v>
      </c>
    </row>
    <row r="19" spans="1:21" ht="20.100000000000001" customHeight="1">
      <c r="A19" s="181" t="s">
        <v>41</v>
      </c>
      <c r="B19" s="179">
        <v>134</v>
      </c>
      <c r="C19" s="180">
        <v>0.53002135906969383</v>
      </c>
      <c r="D19" s="192">
        <v>151</v>
      </c>
      <c r="E19" s="180">
        <v>0.60133009438094853</v>
      </c>
      <c r="F19" s="478">
        <v>149</v>
      </c>
      <c r="G19" s="180">
        <v>0.60507614213197969</v>
      </c>
      <c r="H19" s="478">
        <v>171</v>
      </c>
      <c r="I19" s="180">
        <v>0.64397077653084278</v>
      </c>
      <c r="J19" s="190">
        <v>190</v>
      </c>
      <c r="K19" s="180">
        <v>0.71126417848987378</v>
      </c>
      <c r="L19" s="478">
        <v>179</v>
      </c>
      <c r="M19" s="180">
        <v>0.67498774463592137</v>
      </c>
      <c r="N19" s="190">
        <v>226</v>
      </c>
      <c r="O19" s="180">
        <v>0.86639831320682381</v>
      </c>
      <c r="P19" s="190">
        <v>178</v>
      </c>
      <c r="Q19" s="180">
        <v>0.84384185076325013</v>
      </c>
      <c r="R19" s="190">
        <v>306</v>
      </c>
      <c r="S19" s="180">
        <v>1.2768620905487169</v>
      </c>
      <c r="T19" s="190">
        <v>294</v>
      </c>
      <c r="U19" s="180">
        <v>1.0671893716650334</v>
      </c>
    </row>
    <row r="20" spans="1:21" ht="20.100000000000001" customHeight="1">
      <c r="A20" s="181" t="s">
        <v>119</v>
      </c>
      <c r="B20" s="179">
        <v>69</v>
      </c>
      <c r="C20" s="180">
        <v>0.27292144608812596</v>
      </c>
      <c r="D20" s="192">
        <v>33</v>
      </c>
      <c r="E20" s="180">
        <v>0.13141651069252519</v>
      </c>
      <c r="F20" s="478">
        <v>44</v>
      </c>
      <c r="G20" s="180">
        <v>0.17868020304568527</v>
      </c>
      <c r="H20" s="478">
        <v>39</v>
      </c>
      <c r="I20" s="180">
        <v>0.14687052798071853</v>
      </c>
      <c r="J20" s="190">
        <v>39</v>
      </c>
      <c r="K20" s="180">
        <v>0.14599633137423726</v>
      </c>
      <c r="L20" s="478">
        <v>34</v>
      </c>
      <c r="M20" s="180">
        <v>0.12820996266827556</v>
      </c>
      <c r="N20" s="190">
        <v>36</v>
      </c>
      <c r="O20" s="180">
        <v>0.13801035077630822</v>
      </c>
      <c r="P20" s="190">
        <v>62</v>
      </c>
      <c r="Q20" s="180">
        <v>0.29392244240068266</v>
      </c>
      <c r="R20" s="190">
        <v>41</v>
      </c>
      <c r="S20" s="180">
        <v>0.17108282912580847</v>
      </c>
      <c r="T20" s="190">
        <v>287</v>
      </c>
      <c r="U20" s="180">
        <v>1.0417801009111038</v>
      </c>
    </row>
    <row r="21" spans="1:21" ht="20.100000000000001" customHeight="1">
      <c r="A21" s="181" t="s">
        <v>292</v>
      </c>
      <c r="B21" s="179">
        <v>199</v>
      </c>
      <c r="C21" s="180">
        <v>0.7871212720512617</v>
      </c>
      <c r="D21" s="192">
        <v>181</v>
      </c>
      <c r="E21" s="180">
        <v>0.72079964955597153</v>
      </c>
      <c r="F21" s="478">
        <v>178</v>
      </c>
      <c r="G21" s="180">
        <v>0.72284263959390871</v>
      </c>
      <c r="H21" s="478">
        <v>201</v>
      </c>
      <c r="I21" s="180">
        <v>0.75694810574678018</v>
      </c>
      <c r="J21" s="190">
        <v>207</v>
      </c>
      <c r="K21" s="180">
        <v>0.77490360498633626</v>
      </c>
      <c r="L21" s="478">
        <v>214</v>
      </c>
      <c r="M21" s="180">
        <v>0.80696858855914633</v>
      </c>
      <c r="N21" s="190">
        <v>216</v>
      </c>
      <c r="O21" s="180">
        <v>0.82806210465784935</v>
      </c>
      <c r="P21" s="190">
        <v>201</v>
      </c>
      <c r="Q21" s="180">
        <v>0.95287759552479379</v>
      </c>
      <c r="R21" s="190">
        <v>235</v>
      </c>
      <c r="S21" s="180">
        <v>0.98059670352597539</v>
      </c>
      <c r="T21" s="190">
        <v>222</v>
      </c>
      <c r="U21" s="180">
        <v>0.80583687248175984</v>
      </c>
    </row>
    <row r="22" spans="1:21" ht="20.100000000000001" customHeight="1">
      <c r="A22" s="181" t="s">
        <v>123</v>
      </c>
      <c r="B22" s="179">
        <v>84</v>
      </c>
      <c r="C22" s="180">
        <v>0.33225219523771854</v>
      </c>
      <c r="D22" s="192">
        <v>102</v>
      </c>
      <c r="E22" s="180">
        <v>0.40619648759507787</v>
      </c>
      <c r="F22" s="478">
        <v>76</v>
      </c>
      <c r="G22" s="180">
        <v>0.30862944162436551</v>
      </c>
      <c r="H22" s="478">
        <v>83</v>
      </c>
      <c r="I22" s="180">
        <v>0.31257061083075999</v>
      </c>
      <c r="J22" s="179">
        <v>102</v>
      </c>
      <c r="K22" s="180">
        <v>0.38183655897877433</v>
      </c>
      <c r="L22" s="478">
        <v>137</v>
      </c>
      <c r="M22" s="180">
        <v>0.51661073192805163</v>
      </c>
      <c r="N22" s="179">
        <v>127</v>
      </c>
      <c r="O22" s="180">
        <v>0.48686984857197624</v>
      </c>
      <c r="P22" s="179">
        <v>144</v>
      </c>
      <c r="Q22" s="180">
        <v>0.68265857589835965</v>
      </c>
      <c r="R22" s="179">
        <v>179</v>
      </c>
      <c r="S22" s="180">
        <v>0.74692259545170037</v>
      </c>
      <c r="T22" s="179">
        <v>204</v>
      </c>
      <c r="U22" s="180">
        <v>0.74049874768594137</v>
      </c>
    </row>
    <row r="23" spans="1:21" ht="20.100000000000001" customHeight="1">
      <c r="A23" s="181" t="s">
        <v>140</v>
      </c>
      <c r="B23" s="179">
        <v>6</v>
      </c>
      <c r="C23" s="180">
        <v>2.3732299659837038E-2</v>
      </c>
      <c r="D23" s="192">
        <v>213</v>
      </c>
      <c r="E23" s="180">
        <v>0.84823384174266248</v>
      </c>
      <c r="F23" s="478">
        <v>62</v>
      </c>
      <c r="G23" s="180">
        <v>0.2517766497461929</v>
      </c>
      <c r="H23" s="478">
        <v>50</v>
      </c>
      <c r="I23" s="180">
        <v>0.1882955486932289</v>
      </c>
      <c r="J23" s="190">
        <v>10</v>
      </c>
      <c r="K23" s="180">
        <v>3.7434956762624941E-2</v>
      </c>
      <c r="L23" s="478">
        <v>169</v>
      </c>
      <c r="M23" s="180">
        <v>0.63727893208642861</v>
      </c>
      <c r="N23" s="190">
        <v>66</v>
      </c>
      <c r="O23" s="180">
        <v>0.25301897642323173</v>
      </c>
      <c r="P23" s="190">
        <v>22</v>
      </c>
      <c r="Q23" s="180">
        <v>0.10429506020669384</v>
      </c>
      <c r="R23" s="190">
        <v>9</v>
      </c>
      <c r="S23" s="180">
        <v>3.7554767369079908E-2</v>
      </c>
      <c r="T23" s="190">
        <v>174</v>
      </c>
      <c r="U23" s="180">
        <v>0.63160187302624415</v>
      </c>
    </row>
    <row r="24" spans="1:21" ht="20.100000000000001" customHeight="1">
      <c r="A24" s="181" t="s">
        <v>144</v>
      </c>
      <c r="B24" s="179">
        <v>3</v>
      </c>
      <c r="C24" s="180">
        <v>1.1866149829918519E-2</v>
      </c>
      <c r="D24" s="192">
        <v>19</v>
      </c>
      <c r="E24" s="180">
        <v>7.5664051610847841E-2</v>
      </c>
      <c r="F24" s="478">
        <v>22</v>
      </c>
      <c r="G24" s="180">
        <v>8.9340101522842635E-2</v>
      </c>
      <c r="H24" s="478">
        <v>12</v>
      </c>
      <c r="I24" s="180">
        <v>4.5190931686374933E-2</v>
      </c>
      <c r="J24" s="190">
        <v>40</v>
      </c>
      <c r="K24" s="180">
        <v>0.14973982705049976</v>
      </c>
      <c r="L24" s="478">
        <v>50</v>
      </c>
      <c r="M24" s="180">
        <v>0.18854406274746408</v>
      </c>
      <c r="N24" s="190">
        <v>50</v>
      </c>
      <c r="O24" s="180">
        <v>0.19168104274487255</v>
      </c>
      <c r="P24" s="190">
        <v>57</v>
      </c>
      <c r="Q24" s="180">
        <v>0.27021901962643402</v>
      </c>
      <c r="R24" s="190">
        <v>103</v>
      </c>
      <c r="S24" s="180">
        <v>0.42979344877947001</v>
      </c>
      <c r="T24" s="190">
        <v>171</v>
      </c>
      <c r="U24" s="180">
        <v>0.62071218556027441</v>
      </c>
    </row>
    <row r="25" spans="1:21" ht="20.100000000000001" customHeight="1">
      <c r="A25" s="181" t="s">
        <v>134</v>
      </c>
      <c r="B25" s="179">
        <v>80</v>
      </c>
      <c r="C25" s="180">
        <v>0.3164306621311605</v>
      </c>
      <c r="D25" s="192">
        <v>96</v>
      </c>
      <c r="E25" s="180">
        <v>0.38230257656007327</v>
      </c>
      <c r="F25" s="478">
        <v>82</v>
      </c>
      <c r="G25" s="180">
        <v>0.33299492385786805</v>
      </c>
      <c r="H25" s="478">
        <v>68</v>
      </c>
      <c r="I25" s="180">
        <v>0.25608194622279129</v>
      </c>
      <c r="J25" s="190">
        <v>61</v>
      </c>
      <c r="K25" s="180">
        <v>0.22835323625201212</v>
      </c>
      <c r="L25" s="478">
        <v>74</v>
      </c>
      <c r="M25" s="180">
        <v>0.27904521286624684</v>
      </c>
      <c r="N25" s="190">
        <v>157</v>
      </c>
      <c r="O25" s="180">
        <v>0.60187847421889984</v>
      </c>
      <c r="P25" s="190">
        <v>161</v>
      </c>
      <c r="Q25" s="180">
        <v>0.76325021333080501</v>
      </c>
      <c r="R25" s="190">
        <v>134</v>
      </c>
      <c r="S25" s="180">
        <v>0.55914875860630087</v>
      </c>
      <c r="T25" s="190">
        <v>158</v>
      </c>
      <c r="U25" s="180">
        <v>0.57352353987440563</v>
      </c>
    </row>
    <row r="26" spans="1:21" ht="20.100000000000001" customHeight="1">
      <c r="A26" s="181" t="s">
        <v>62</v>
      </c>
      <c r="B26" s="179">
        <v>121</v>
      </c>
      <c r="C26" s="180">
        <v>0.4786013764733803</v>
      </c>
      <c r="D26" s="192">
        <v>121</v>
      </c>
      <c r="E26" s="180">
        <v>0.48186053920592564</v>
      </c>
      <c r="F26" s="478">
        <v>137</v>
      </c>
      <c r="G26" s="180">
        <v>0.5563451776649746</v>
      </c>
      <c r="H26" s="478">
        <v>184</v>
      </c>
      <c r="I26" s="180">
        <v>0.69292761919108226</v>
      </c>
      <c r="J26" s="179">
        <v>154</v>
      </c>
      <c r="K26" s="180">
        <v>0.57649833414442408</v>
      </c>
      <c r="L26" s="478">
        <v>195</v>
      </c>
      <c r="M26" s="180">
        <v>0.73532184471510986</v>
      </c>
      <c r="N26" s="179">
        <v>200</v>
      </c>
      <c r="O26" s="180">
        <v>0.76672417097949019</v>
      </c>
      <c r="P26" s="179">
        <v>154</v>
      </c>
      <c r="Q26" s="180">
        <v>0.73006542144685693</v>
      </c>
      <c r="R26" s="179">
        <v>167</v>
      </c>
      <c r="S26" s="180">
        <v>0.69684957229292721</v>
      </c>
      <c r="T26" s="179">
        <v>149</v>
      </c>
      <c r="U26" s="180">
        <v>0.5408544774764964</v>
      </c>
    </row>
    <row r="27" spans="1:21" ht="20.100000000000001" customHeight="1">
      <c r="A27" s="181" t="s">
        <v>64</v>
      </c>
      <c r="B27" s="179">
        <v>599</v>
      </c>
      <c r="C27" s="180">
        <v>2.3692745827070643</v>
      </c>
      <c r="D27" s="192">
        <v>508</v>
      </c>
      <c r="E27" s="180">
        <v>2.023017800963721</v>
      </c>
      <c r="F27" s="478">
        <v>398</v>
      </c>
      <c r="G27" s="180">
        <v>1.6162436548223351</v>
      </c>
      <c r="H27" s="478">
        <v>300</v>
      </c>
      <c r="I27" s="180">
        <v>1.1297732921593733</v>
      </c>
      <c r="J27" s="190">
        <v>320</v>
      </c>
      <c r="K27" s="180">
        <v>1.1979186164039981</v>
      </c>
      <c r="L27" s="478">
        <v>213</v>
      </c>
      <c r="M27" s="180">
        <v>0.80319770730419693</v>
      </c>
      <c r="N27" s="190">
        <v>195</v>
      </c>
      <c r="O27" s="180">
        <v>0.74755606670500285</v>
      </c>
      <c r="P27" s="190">
        <v>190</v>
      </c>
      <c r="Q27" s="180">
        <v>0.90073006542144685</v>
      </c>
      <c r="R27" s="190">
        <v>172</v>
      </c>
      <c r="S27" s="180">
        <v>0.71771333194241604</v>
      </c>
      <c r="T27" s="190">
        <v>139</v>
      </c>
      <c r="U27" s="180">
        <v>0.50455551925659736</v>
      </c>
    </row>
    <row r="28" spans="1:21" ht="20.100000000000001" customHeight="1">
      <c r="A28" s="184" t="s">
        <v>137</v>
      </c>
      <c r="B28" s="179">
        <v>155</v>
      </c>
      <c r="C28" s="180">
        <v>0.61308440787912344</v>
      </c>
      <c r="D28" s="192">
        <v>143</v>
      </c>
      <c r="E28" s="180">
        <v>0.56947154633427577</v>
      </c>
      <c r="F28" s="478">
        <v>147</v>
      </c>
      <c r="G28" s="180">
        <v>0.59695431472081217</v>
      </c>
      <c r="H28" s="478">
        <v>156</v>
      </c>
      <c r="I28" s="180">
        <v>0.58748211192287414</v>
      </c>
      <c r="J28" s="190">
        <v>174</v>
      </c>
      <c r="K28" s="180">
        <v>0.65136824766967394</v>
      </c>
      <c r="L28" s="478">
        <v>164</v>
      </c>
      <c r="M28" s="180">
        <v>0.61842452581168217</v>
      </c>
      <c r="N28" s="190">
        <v>164</v>
      </c>
      <c r="O28" s="180">
        <v>0.62871382020318189</v>
      </c>
      <c r="P28" s="190">
        <v>162</v>
      </c>
      <c r="Q28" s="180">
        <v>0.76799089788565467</v>
      </c>
      <c r="R28" s="190">
        <v>165</v>
      </c>
      <c r="S28" s="180">
        <v>0.68850406843313172</v>
      </c>
      <c r="T28" s="190">
        <v>126</v>
      </c>
      <c r="U28" s="180">
        <v>0.45736687357072853</v>
      </c>
    </row>
    <row r="29" spans="1:21" ht="20.100000000000001" customHeight="1">
      <c r="A29" s="181" t="s">
        <v>110</v>
      </c>
      <c r="B29" s="179">
        <v>11</v>
      </c>
      <c r="C29" s="180">
        <v>4.3509216043034572E-2</v>
      </c>
      <c r="D29" s="192">
        <v>232</v>
      </c>
      <c r="E29" s="180">
        <v>0.92389789335351036</v>
      </c>
      <c r="F29" s="478">
        <v>114</v>
      </c>
      <c r="G29" s="180">
        <v>0.46294416243654818</v>
      </c>
      <c r="H29" s="478">
        <v>68</v>
      </c>
      <c r="I29" s="180">
        <v>0.25608194622279129</v>
      </c>
      <c r="J29" s="190">
        <v>25</v>
      </c>
      <c r="K29" s="180">
        <v>9.3587391906562345E-2</v>
      </c>
      <c r="L29" s="478">
        <v>197</v>
      </c>
      <c r="M29" s="180">
        <v>0.74286360722500855</v>
      </c>
      <c r="N29" s="190">
        <v>127</v>
      </c>
      <c r="O29" s="180">
        <v>0.48686984857197624</v>
      </c>
      <c r="P29" s="190">
        <v>24</v>
      </c>
      <c r="Q29" s="180">
        <v>0.11377642931639328</v>
      </c>
      <c r="R29" s="190">
        <v>2</v>
      </c>
      <c r="S29" s="180">
        <v>8.3455038597955358E-3</v>
      </c>
      <c r="T29" s="190">
        <v>122</v>
      </c>
      <c r="U29" s="180">
        <v>0.44284729028276887</v>
      </c>
    </row>
    <row r="30" spans="1:21" ht="20.100000000000001" customHeight="1">
      <c r="A30" s="181" t="s">
        <v>105</v>
      </c>
      <c r="B30" s="179">
        <v>118</v>
      </c>
      <c r="C30" s="180">
        <v>0.46673522664346179</v>
      </c>
      <c r="D30" s="192">
        <v>107</v>
      </c>
      <c r="E30" s="180">
        <v>0.42610808012424833</v>
      </c>
      <c r="F30" s="478">
        <v>112</v>
      </c>
      <c r="G30" s="180">
        <v>0.45482233502538072</v>
      </c>
      <c r="H30" s="478">
        <v>99</v>
      </c>
      <c r="I30" s="180">
        <v>0.37282518641259321</v>
      </c>
      <c r="J30" s="190">
        <v>110</v>
      </c>
      <c r="K30" s="180">
        <v>0.41178452438887436</v>
      </c>
      <c r="L30" s="478">
        <v>94</v>
      </c>
      <c r="M30" s="180">
        <v>0.35446283796523248</v>
      </c>
      <c r="N30" s="190">
        <v>104</v>
      </c>
      <c r="O30" s="180">
        <v>0.39869656890933486</v>
      </c>
      <c r="P30" s="190">
        <v>81</v>
      </c>
      <c r="Q30" s="180">
        <v>0.38399544894282733</v>
      </c>
      <c r="R30" s="190">
        <v>101</v>
      </c>
      <c r="S30" s="180">
        <v>0.42144794491967452</v>
      </c>
      <c r="T30" s="190">
        <v>114</v>
      </c>
      <c r="U30" s="180">
        <v>0.41380812370684961</v>
      </c>
    </row>
    <row r="31" spans="1:21" ht="20.100000000000001" customHeight="1">
      <c r="A31" s="181" t="s">
        <v>130</v>
      </c>
      <c r="B31" s="179">
        <v>33</v>
      </c>
      <c r="C31" s="180">
        <v>0.13052764812910372</v>
      </c>
      <c r="D31" s="192">
        <v>42</v>
      </c>
      <c r="E31" s="180">
        <v>0.16725737724503206</v>
      </c>
      <c r="F31" s="478">
        <v>67</v>
      </c>
      <c r="G31" s="180">
        <v>0.27208121827411169</v>
      </c>
      <c r="H31" s="478">
        <v>82</v>
      </c>
      <c r="I31" s="180">
        <v>0.3088046998568954</v>
      </c>
      <c r="J31" s="190">
        <v>84</v>
      </c>
      <c r="K31" s="180">
        <v>0.31445363680604949</v>
      </c>
      <c r="L31" s="478">
        <v>99</v>
      </c>
      <c r="M31" s="180">
        <v>0.37331724423997892</v>
      </c>
      <c r="N31" s="190">
        <v>109</v>
      </c>
      <c r="O31" s="180">
        <v>0.41786467318382214</v>
      </c>
      <c r="P31" s="190">
        <v>103</v>
      </c>
      <c r="Q31" s="180">
        <v>0.48829050914952121</v>
      </c>
      <c r="R31" s="190">
        <v>125</v>
      </c>
      <c r="S31" s="180">
        <v>0.52159399123722094</v>
      </c>
      <c r="T31" s="190">
        <v>77</v>
      </c>
      <c r="U31" s="180">
        <v>0.27950197829322299</v>
      </c>
    </row>
    <row r="32" spans="1:21" ht="20.100000000000001" customHeight="1">
      <c r="A32" s="181" t="s">
        <v>109</v>
      </c>
      <c r="B32" s="179">
        <v>4</v>
      </c>
      <c r="C32" s="180">
        <v>1.5821533106558025E-2</v>
      </c>
      <c r="D32" s="192">
        <v>3</v>
      </c>
      <c r="E32" s="180">
        <v>1.194695551750229E-2</v>
      </c>
      <c r="F32" s="478">
        <v>5</v>
      </c>
      <c r="G32" s="180">
        <v>2.030456852791878E-2</v>
      </c>
      <c r="H32" s="478">
        <v>3</v>
      </c>
      <c r="I32" s="180">
        <v>1.1297732921593733E-2</v>
      </c>
      <c r="J32" s="179">
        <v>3</v>
      </c>
      <c r="K32" s="180">
        <v>1.1230487028787482E-2</v>
      </c>
      <c r="L32" s="478">
        <v>5</v>
      </c>
      <c r="M32" s="180">
        <v>1.885440627474641E-2</v>
      </c>
      <c r="N32" s="179">
        <v>4</v>
      </c>
      <c r="O32" s="180">
        <v>1.5334483419589802E-2</v>
      </c>
      <c r="P32" s="179">
        <v>13</v>
      </c>
      <c r="Q32" s="180">
        <v>6.1628899213046359E-2</v>
      </c>
      <c r="R32" s="179">
        <v>50</v>
      </c>
      <c r="S32" s="180">
        <v>0.20863759649488839</v>
      </c>
      <c r="T32" s="179">
        <v>76</v>
      </c>
      <c r="U32" s="180">
        <v>0.27587208247123307</v>
      </c>
    </row>
    <row r="33" spans="1:21" ht="20.100000000000001" customHeight="1">
      <c r="A33" s="181" t="s">
        <v>295</v>
      </c>
      <c r="B33" s="179">
        <v>100</v>
      </c>
      <c r="C33" s="180">
        <v>0.39553832766395064</v>
      </c>
      <c r="D33" s="192">
        <v>98</v>
      </c>
      <c r="E33" s="180">
        <v>0.39026721357174143</v>
      </c>
      <c r="F33" s="478">
        <v>100</v>
      </c>
      <c r="G33" s="180">
        <v>0.40609137055837563</v>
      </c>
      <c r="H33" s="478">
        <v>97</v>
      </c>
      <c r="I33" s="180">
        <v>0.36529336446486405</v>
      </c>
      <c r="J33" s="190">
        <v>85</v>
      </c>
      <c r="K33" s="180">
        <v>0.31819713248231196</v>
      </c>
      <c r="L33" s="478">
        <v>106</v>
      </c>
      <c r="M33" s="180">
        <v>0.39971341302462388</v>
      </c>
      <c r="N33" s="190">
        <v>98</v>
      </c>
      <c r="O33" s="180">
        <v>0.37569484377995016</v>
      </c>
      <c r="P33" s="190">
        <v>66</v>
      </c>
      <c r="Q33" s="180">
        <v>0.31288518062008153</v>
      </c>
      <c r="R33" s="190">
        <v>81</v>
      </c>
      <c r="S33" s="180">
        <v>0.33799290632171919</v>
      </c>
      <c r="T33" s="190">
        <v>73</v>
      </c>
      <c r="U33" s="180">
        <v>0.26498239500526333</v>
      </c>
    </row>
    <row r="34" spans="1:21" ht="20.100000000000001" customHeight="1">
      <c r="A34" s="181" t="s">
        <v>104</v>
      </c>
      <c r="B34" s="179">
        <v>37</v>
      </c>
      <c r="C34" s="180">
        <v>0.14634918123566173</v>
      </c>
      <c r="D34" s="192">
        <v>38</v>
      </c>
      <c r="E34" s="180">
        <v>0.15132810322169568</v>
      </c>
      <c r="F34" s="478">
        <v>43</v>
      </c>
      <c r="G34" s="180">
        <v>0.17461928934010151</v>
      </c>
      <c r="H34" s="478">
        <v>60</v>
      </c>
      <c r="I34" s="180">
        <v>0.22595465843187468</v>
      </c>
      <c r="J34" s="190">
        <v>59</v>
      </c>
      <c r="K34" s="180">
        <v>0.22086624489948714</v>
      </c>
      <c r="L34" s="478">
        <v>54</v>
      </c>
      <c r="M34" s="180">
        <v>0.20362758776726123</v>
      </c>
      <c r="N34" s="190">
        <v>64</v>
      </c>
      <c r="O34" s="180">
        <v>0.24535173471343683</v>
      </c>
      <c r="P34" s="190">
        <v>65</v>
      </c>
      <c r="Q34" s="180">
        <v>0.30814449606523181</v>
      </c>
      <c r="R34" s="190">
        <v>58</v>
      </c>
      <c r="S34" s="180">
        <v>0.24201961193407051</v>
      </c>
      <c r="T34" s="190">
        <v>62</v>
      </c>
      <c r="U34" s="180">
        <v>0.22505354096337438</v>
      </c>
    </row>
    <row r="35" spans="1:21" ht="20.100000000000001" customHeight="1">
      <c r="A35" s="181" t="s">
        <v>296</v>
      </c>
      <c r="B35" s="179">
        <v>101</v>
      </c>
      <c r="C35" s="180">
        <v>0.39949371094059016</v>
      </c>
      <c r="D35" s="192">
        <v>62</v>
      </c>
      <c r="E35" s="180">
        <v>0.24690374736171397</v>
      </c>
      <c r="F35" s="478">
        <v>50</v>
      </c>
      <c r="G35" s="180">
        <v>0.20304568527918782</v>
      </c>
      <c r="H35" s="478">
        <v>71</v>
      </c>
      <c r="I35" s="180">
        <v>0.26737967914438499</v>
      </c>
      <c r="J35" s="190">
        <v>58</v>
      </c>
      <c r="K35" s="180">
        <v>0.21712274922322466</v>
      </c>
      <c r="L35" s="478">
        <v>63</v>
      </c>
      <c r="M35" s="180">
        <v>0.23756551906180473</v>
      </c>
      <c r="N35" s="190">
        <v>54</v>
      </c>
      <c r="O35" s="180">
        <v>0.20701552616446234</v>
      </c>
      <c r="P35" s="190">
        <v>29</v>
      </c>
      <c r="Q35" s="180">
        <v>0.1374798520906419</v>
      </c>
      <c r="R35" s="190">
        <v>33</v>
      </c>
      <c r="S35" s="180">
        <v>0.13770081368662632</v>
      </c>
      <c r="T35" s="190">
        <v>53</v>
      </c>
      <c r="U35" s="180">
        <v>0.19238447856546517</v>
      </c>
    </row>
    <row r="36" spans="1:21" ht="20.100000000000001" customHeight="1">
      <c r="A36" s="181" t="s">
        <v>43</v>
      </c>
      <c r="B36" s="179">
        <v>49</v>
      </c>
      <c r="C36" s="180">
        <v>0.19381378055533582</v>
      </c>
      <c r="D36" s="192">
        <v>53</v>
      </c>
      <c r="E36" s="180">
        <v>0.21106288080920713</v>
      </c>
      <c r="F36" s="478">
        <v>56</v>
      </c>
      <c r="G36" s="180">
        <v>0.22741116751269036</v>
      </c>
      <c r="H36" s="478">
        <v>36</v>
      </c>
      <c r="I36" s="180">
        <v>0.13557279505912481</v>
      </c>
      <c r="J36" s="190">
        <v>43</v>
      </c>
      <c r="K36" s="180">
        <v>0.16097031407928725</v>
      </c>
      <c r="L36" s="478">
        <v>60</v>
      </c>
      <c r="M36" s="180">
        <v>0.2262528752969569</v>
      </c>
      <c r="N36" s="190">
        <v>73</v>
      </c>
      <c r="O36" s="180">
        <v>0.2798543224075139</v>
      </c>
      <c r="P36" s="190">
        <v>53</v>
      </c>
      <c r="Q36" s="180">
        <v>0.25125628140703515</v>
      </c>
      <c r="R36" s="190">
        <v>55</v>
      </c>
      <c r="S36" s="180">
        <v>0.22950135614437725</v>
      </c>
      <c r="T36" s="190">
        <v>52</v>
      </c>
      <c r="U36" s="180">
        <v>0.18875458274347526</v>
      </c>
    </row>
    <row r="37" spans="1:21" ht="20.100000000000001" customHeight="1">
      <c r="A37" s="181" t="s">
        <v>132</v>
      </c>
      <c r="B37" s="179">
        <v>44</v>
      </c>
      <c r="C37" s="180">
        <v>0.17403686417213829</v>
      </c>
      <c r="D37" s="192">
        <v>101</v>
      </c>
      <c r="E37" s="180">
        <v>0.40221416908924379</v>
      </c>
      <c r="F37" s="478">
        <v>53</v>
      </c>
      <c r="G37" s="180">
        <v>0.21522842639593909</v>
      </c>
      <c r="H37" s="478">
        <v>67</v>
      </c>
      <c r="I37" s="180">
        <v>0.25231603524892676</v>
      </c>
      <c r="J37" s="190">
        <v>72</v>
      </c>
      <c r="K37" s="180">
        <v>0.26953168869089955</v>
      </c>
      <c r="L37" s="478">
        <v>37</v>
      </c>
      <c r="M37" s="180">
        <v>0.13952260643312342</v>
      </c>
      <c r="N37" s="190">
        <v>78</v>
      </c>
      <c r="O37" s="180">
        <v>0.29902242668200113</v>
      </c>
      <c r="P37" s="190">
        <v>41</v>
      </c>
      <c r="Q37" s="180">
        <v>0.19436806674883852</v>
      </c>
      <c r="R37" s="190">
        <v>40</v>
      </c>
      <c r="S37" s="180">
        <v>0.16691007719591069</v>
      </c>
      <c r="T37" s="190">
        <v>51</v>
      </c>
      <c r="U37" s="180">
        <v>0.18512468692148534</v>
      </c>
    </row>
    <row r="38" spans="1:21" ht="20.100000000000001" customHeight="1">
      <c r="A38" s="181" t="s">
        <v>120</v>
      </c>
      <c r="B38" s="179">
        <v>27</v>
      </c>
      <c r="C38" s="180">
        <v>0.10679534846926668</v>
      </c>
      <c r="D38" s="192">
        <v>18</v>
      </c>
      <c r="E38" s="180">
        <v>7.1681733105013745E-2</v>
      </c>
      <c r="F38" s="478">
        <v>24</v>
      </c>
      <c r="G38" s="180">
        <v>9.746192893401015E-2</v>
      </c>
      <c r="H38" s="478">
        <v>24</v>
      </c>
      <c r="I38" s="180">
        <v>9.0381863372749865E-2</v>
      </c>
      <c r="J38" s="179">
        <v>19</v>
      </c>
      <c r="K38" s="180">
        <v>7.1126417848987392E-2</v>
      </c>
      <c r="L38" s="478">
        <v>29</v>
      </c>
      <c r="M38" s="180">
        <v>0.10935555639352916</v>
      </c>
      <c r="N38" s="179">
        <v>22</v>
      </c>
      <c r="O38" s="180">
        <v>8.4339658807743911E-2</v>
      </c>
      <c r="P38" s="179">
        <v>33</v>
      </c>
      <c r="Q38" s="180">
        <v>0.15644259031004076</v>
      </c>
      <c r="R38" s="179">
        <v>47</v>
      </c>
      <c r="S38" s="180">
        <v>0.19611934070519507</v>
      </c>
      <c r="T38" s="179">
        <v>50</v>
      </c>
      <c r="U38" s="180">
        <v>0.18149479109949546</v>
      </c>
    </row>
    <row r="39" spans="1:21" ht="20.100000000000001" customHeight="1">
      <c r="A39" s="181" t="s">
        <v>294</v>
      </c>
      <c r="B39" s="179">
        <v>62</v>
      </c>
      <c r="C39" s="180">
        <v>0.24523376315164938</v>
      </c>
      <c r="D39" s="192">
        <v>61</v>
      </c>
      <c r="E39" s="180">
        <v>0.24292142885587992</v>
      </c>
      <c r="F39" s="478">
        <v>48</v>
      </c>
      <c r="G39" s="180">
        <v>0.1949238578680203</v>
      </c>
      <c r="H39" s="478">
        <v>48</v>
      </c>
      <c r="I39" s="180">
        <v>0.18076372674549973</v>
      </c>
      <c r="J39" s="179">
        <v>65</v>
      </c>
      <c r="K39" s="180">
        <v>0.24332721895706211</v>
      </c>
      <c r="L39" s="478">
        <v>64</v>
      </c>
      <c r="M39" s="180">
        <v>0.24133640031675402</v>
      </c>
      <c r="N39" s="179">
        <v>55</v>
      </c>
      <c r="O39" s="180">
        <v>0.21084914701935978</v>
      </c>
      <c r="P39" s="179">
        <v>42</v>
      </c>
      <c r="Q39" s="180">
        <v>0.19910875130368824</v>
      </c>
      <c r="R39" s="179">
        <v>45</v>
      </c>
      <c r="S39" s="180">
        <v>0.18777383684539956</v>
      </c>
      <c r="T39" s="179">
        <v>48</v>
      </c>
      <c r="U39" s="180">
        <v>0.17423499945551563</v>
      </c>
    </row>
    <row r="40" spans="1:21" ht="20.100000000000001" customHeight="1">
      <c r="A40" s="181" t="s">
        <v>63</v>
      </c>
      <c r="B40" s="179">
        <v>7</v>
      </c>
      <c r="C40" s="180">
        <v>2.7687682936476547E-2</v>
      </c>
      <c r="D40" s="192">
        <v>12</v>
      </c>
      <c r="E40" s="180">
        <v>4.7787822070009159E-2</v>
      </c>
      <c r="F40" s="478">
        <v>8</v>
      </c>
      <c r="G40" s="180">
        <v>3.2487309644670052E-2</v>
      </c>
      <c r="H40" s="478">
        <v>10</v>
      </c>
      <c r="I40" s="180">
        <v>3.765910973864578E-2</v>
      </c>
      <c r="J40" s="179">
        <v>13</v>
      </c>
      <c r="K40" s="180">
        <v>4.8665443791412424E-2</v>
      </c>
      <c r="L40" s="478">
        <v>15</v>
      </c>
      <c r="M40" s="180">
        <v>5.6563218824239224E-2</v>
      </c>
      <c r="N40" s="179">
        <v>12</v>
      </c>
      <c r="O40" s="180">
        <v>4.600345025876941E-2</v>
      </c>
      <c r="P40" s="179">
        <v>19</v>
      </c>
      <c r="Q40" s="180">
        <v>9.0073006542144687E-2</v>
      </c>
      <c r="R40" s="179">
        <v>22</v>
      </c>
      <c r="S40" s="180">
        <v>9.1800542457750878E-2</v>
      </c>
      <c r="T40" s="179">
        <v>36</v>
      </c>
      <c r="U40" s="180">
        <v>0.13067624959163671</v>
      </c>
    </row>
    <row r="41" spans="1:21" ht="20.100000000000001" customHeight="1">
      <c r="A41" s="181" t="s">
        <v>142</v>
      </c>
      <c r="B41" s="179">
        <v>56</v>
      </c>
      <c r="C41" s="180">
        <v>0.22150146349181238</v>
      </c>
      <c r="D41" s="192">
        <v>46</v>
      </c>
      <c r="E41" s="180">
        <v>0.18318665126836844</v>
      </c>
      <c r="F41" s="478">
        <v>56</v>
      </c>
      <c r="G41" s="180">
        <v>0.22741116751269036</v>
      </c>
      <c r="H41" s="478">
        <v>70</v>
      </c>
      <c r="I41" s="180">
        <v>0.26361376817052046</v>
      </c>
      <c r="J41" s="190">
        <v>39</v>
      </c>
      <c r="K41" s="180">
        <v>0.14599633137423726</v>
      </c>
      <c r="L41" s="478">
        <v>33</v>
      </c>
      <c r="M41" s="180">
        <v>0.1244390814133263</v>
      </c>
      <c r="N41" s="190">
        <v>42</v>
      </c>
      <c r="O41" s="180">
        <v>0.16101207590569294</v>
      </c>
      <c r="P41" s="190">
        <v>30</v>
      </c>
      <c r="Q41" s="180">
        <v>0.14222053664549161</v>
      </c>
      <c r="R41" s="190">
        <v>29</v>
      </c>
      <c r="S41" s="180">
        <v>0.12100980596703526</v>
      </c>
      <c r="T41" s="190">
        <v>35</v>
      </c>
      <c r="U41" s="180">
        <v>0.12704635376964682</v>
      </c>
    </row>
    <row r="42" spans="1:21" ht="20.100000000000001" customHeight="1">
      <c r="A42" s="184" t="s">
        <v>127</v>
      </c>
      <c r="B42" s="179">
        <v>47</v>
      </c>
      <c r="C42" s="180">
        <v>0.1859030140020568</v>
      </c>
      <c r="D42" s="192">
        <v>35</v>
      </c>
      <c r="E42" s="180">
        <v>0.13938114770419338</v>
      </c>
      <c r="F42" s="478">
        <v>16</v>
      </c>
      <c r="G42" s="180">
        <v>6.4974619289340105E-2</v>
      </c>
      <c r="H42" s="478">
        <v>31</v>
      </c>
      <c r="I42" s="180">
        <v>0.11674324018980191</v>
      </c>
      <c r="J42" s="190">
        <v>31</v>
      </c>
      <c r="K42" s="180">
        <v>0.11604836596413731</v>
      </c>
      <c r="L42" s="478">
        <v>42</v>
      </c>
      <c r="M42" s="180">
        <v>0.15837701270786983</v>
      </c>
      <c r="N42" s="190">
        <v>30</v>
      </c>
      <c r="O42" s="180">
        <v>0.11500862564692352</v>
      </c>
      <c r="P42" s="190">
        <v>23</v>
      </c>
      <c r="Q42" s="180">
        <v>0.10903574476154357</v>
      </c>
      <c r="R42" s="190">
        <v>26</v>
      </c>
      <c r="S42" s="180">
        <v>0.10849155017734195</v>
      </c>
      <c r="T42" s="190">
        <v>33</v>
      </c>
      <c r="U42" s="180">
        <v>0.119786562125667</v>
      </c>
    </row>
    <row r="43" spans="1:21" ht="20.100000000000001" customHeight="1">
      <c r="A43" s="184" t="s">
        <v>121</v>
      </c>
      <c r="B43" s="179">
        <v>68</v>
      </c>
      <c r="C43" s="180">
        <v>0.26896606281148644</v>
      </c>
      <c r="D43" s="192">
        <v>63</v>
      </c>
      <c r="E43" s="180">
        <v>0.25088606586754808</v>
      </c>
      <c r="F43" s="478">
        <v>51</v>
      </c>
      <c r="G43" s="180">
        <v>0.2071065989847716</v>
      </c>
      <c r="H43" s="478">
        <v>70</v>
      </c>
      <c r="I43" s="180">
        <v>0.26361376817052046</v>
      </c>
      <c r="J43" s="190">
        <v>95</v>
      </c>
      <c r="K43" s="180">
        <v>0.35563208924493689</v>
      </c>
      <c r="L43" s="478">
        <v>45</v>
      </c>
      <c r="M43" s="180">
        <v>0.16968965647271766</v>
      </c>
      <c r="N43" s="190">
        <v>46</v>
      </c>
      <c r="O43" s="180">
        <v>0.17634655932528273</v>
      </c>
      <c r="P43" s="190">
        <v>40</v>
      </c>
      <c r="Q43" s="180">
        <v>0.18962738219398881</v>
      </c>
      <c r="R43" s="190">
        <v>22</v>
      </c>
      <c r="S43" s="180">
        <v>9.1800542457750878E-2</v>
      </c>
      <c r="T43" s="190">
        <v>25</v>
      </c>
      <c r="U43" s="180">
        <v>9.0747395549747728E-2</v>
      </c>
    </row>
    <row r="44" spans="1:21" ht="20.100000000000001" customHeight="1">
      <c r="A44" s="181" t="s">
        <v>611</v>
      </c>
      <c r="B44" s="179">
        <v>51</v>
      </c>
      <c r="C44" s="180">
        <v>0.20172454710861484</v>
      </c>
      <c r="D44" s="192">
        <v>58</v>
      </c>
      <c r="E44" s="180">
        <v>0.23097447333837759</v>
      </c>
      <c r="F44" s="478">
        <v>31</v>
      </c>
      <c r="G44" s="180">
        <v>0.12588832487309645</v>
      </c>
      <c r="H44" s="478">
        <v>32</v>
      </c>
      <c r="I44" s="180">
        <v>0.12050915116366648</v>
      </c>
      <c r="J44" s="190">
        <v>39</v>
      </c>
      <c r="K44" s="180">
        <v>0.14599633137423726</v>
      </c>
      <c r="L44" s="478">
        <v>41</v>
      </c>
      <c r="M44" s="180">
        <v>0.15460613145292054</v>
      </c>
      <c r="N44" s="190">
        <v>48</v>
      </c>
      <c r="O44" s="180">
        <v>0.18401380103507764</v>
      </c>
      <c r="P44" s="190">
        <v>45</v>
      </c>
      <c r="Q44" s="180">
        <v>0.21333080496823742</v>
      </c>
      <c r="R44" s="190">
        <v>43</v>
      </c>
      <c r="S44" s="180">
        <v>0.17942833298560401</v>
      </c>
      <c r="T44" s="190">
        <v>25</v>
      </c>
      <c r="U44" s="180">
        <v>9.0747395549747728E-2</v>
      </c>
    </row>
    <row r="45" spans="1:21" ht="20.100000000000001" customHeight="1">
      <c r="A45" s="181" t="s">
        <v>131</v>
      </c>
      <c r="B45" s="179">
        <v>27</v>
      </c>
      <c r="C45" s="180">
        <v>0.10679534846926668</v>
      </c>
      <c r="D45" s="192">
        <v>21</v>
      </c>
      <c r="E45" s="180">
        <v>8.3628688622516031E-2</v>
      </c>
      <c r="F45" s="478">
        <v>19</v>
      </c>
      <c r="G45" s="180">
        <v>7.7157360406091377E-2</v>
      </c>
      <c r="H45" s="478">
        <v>20</v>
      </c>
      <c r="I45" s="180">
        <v>7.5318219477291559E-2</v>
      </c>
      <c r="J45" s="179">
        <v>21</v>
      </c>
      <c r="K45" s="180">
        <v>7.8613409201512371E-2</v>
      </c>
      <c r="L45" s="478">
        <v>39</v>
      </c>
      <c r="M45" s="180">
        <v>0.14706436894302199</v>
      </c>
      <c r="N45" s="179">
        <v>35</v>
      </c>
      <c r="O45" s="180">
        <v>0.13417672992141078</v>
      </c>
      <c r="P45" s="179">
        <v>27</v>
      </c>
      <c r="Q45" s="180">
        <v>0.12799848298094246</v>
      </c>
      <c r="R45" s="179">
        <v>27</v>
      </c>
      <c r="S45" s="180">
        <v>0.11266430210723971</v>
      </c>
      <c r="T45" s="179">
        <v>25</v>
      </c>
      <c r="U45" s="180">
        <v>9.0747395549747728E-2</v>
      </c>
    </row>
    <row r="46" spans="1:21" ht="20.100000000000001" customHeight="1">
      <c r="A46" s="181" t="s">
        <v>159</v>
      </c>
      <c r="B46" s="179">
        <v>91</v>
      </c>
      <c r="C46" s="180">
        <v>0.35993987817419509</v>
      </c>
      <c r="D46" s="192">
        <v>82</v>
      </c>
      <c r="E46" s="180">
        <v>0.32655011747839591</v>
      </c>
      <c r="F46" s="478">
        <v>49</v>
      </c>
      <c r="G46" s="180">
        <v>0.19898477157360406</v>
      </c>
      <c r="H46" s="478">
        <v>56</v>
      </c>
      <c r="I46" s="180">
        <v>0.21089101453641637</v>
      </c>
      <c r="J46" s="190">
        <v>53</v>
      </c>
      <c r="K46" s="180">
        <v>0.19840527084191215</v>
      </c>
      <c r="L46" s="478">
        <v>25</v>
      </c>
      <c r="M46" s="180">
        <v>9.4272031373732038E-2</v>
      </c>
      <c r="N46" s="190">
        <v>22</v>
      </c>
      <c r="O46" s="180">
        <v>8.4339658807743911E-2</v>
      </c>
      <c r="P46" s="190">
        <v>21</v>
      </c>
      <c r="Q46" s="180">
        <v>9.9554375651844121E-2</v>
      </c>
      <c r="R46" s="190">
        <v>23</v>
      </c>
      <c r="S46" s="180">
        <v>9.597329438764865E-2</v>
      </c>
      <c r="T46" s="190">
        <v>23</v>
      </c>
      <c r="U46" s="180">
        <v>8.3487603905767913E-2</v>
      </c>
    </row>
    <row r="47" spans="1:21" ht="20.100000000000001" customHeight="1">
      <c r="A47" s="181" t="s">
        <v>129</v>
      </c>
      <c r="B47" s="179">
        <v>21</v>
      </c>
      <c r="C47" s="180">
        <v>8.3063048809429635E-2</v>
      </c>
      <c r="D47" s="192">
        <v>15</v>
      </c>
      <c r="E47" s="180">
        <v>5.9734777587511452E-2</v>
      </c>
      <c r="F47" s="478">
        <v>23</v>
      </c>
      <c r="G47" s="180">
        <v>9.3401015228426393E-2</v>
      </c>
      <c r="H47" s="478">
        <v>11</v>
      </c>
      <c r="I47" s="180">
        <v>4.1425020712510356E-2</v>
      </c>
      <c r="J47" s="179">
        <v>13</v>
      </c>
      <c r="K47" s="180">
        <v>4.8665443791412424E-2</v>
      </c>
      <c r="L47" s="478">
        <v>19</v>
      </c>
      <c r="M47" s="180">
        <v>7.1646743844036354E-2</v>
      </c>
      <c r="N47" s="179">
        <v>24</v>
      </c>
      <c r="O47" s="180">
        <v>9.200690051753882E-2</v>
      </c>
      <c r="P47" s="179">
        <v>22</v>
      </c>
      <c r="Q47" s="180">
        <v>0.10429506020669384</v>
      </c>
      <c r="R47" s="179">
        <v>32</v>
      </c>
      <c r="S47" s="180">
        <v>0.13352806175672857</v>
      </c>
      <c r="T47" s="179">
        <v>23</v>
      </c>
      <c r="U47" s="180">
        <v>8.3487603905767913E-2</v>
      </c>
    </row>
    <row r="48" spans="1:21" ht="20.100000000000001" customHeight="1">
      <c r="A48" s="181" t="s">
        <v>116</v>
      </c>
      <c r="B48" s="179">
        <v>25</v>
      </c>
      <c r="C48" s="180">
        <v>9.888458191598766E-2</v>
      </c>
      <c r="D48" s="192">
        <v>59</v>
      </c>
      <c r="E48" s="180">
        <v>0.2349567918442117</v>
      </c>
      <c r="F48" s="478">
        <v>22</v>
      </c>
      <c r="G48" s="180">
        <v>8.9340101522842635E-2</v>
      </c>
      <c r="H48" s="478">
        <v>36</v>
      </c>
      <c r="I48" s="180">
        <v>0.13557279505912481</v>
      </c>
      <c r="J48" s="190">
        <v>42</v>
      </c>
      <c r="K48" s="180">
        <v>0.15722681840302474</v>
      </c>
      <c r="L48" s="478">
        <v>34</v>
      </c>
      <c r="M48" s="180">
        <v>0.12820996266827556</v>
      </c>
      <c r="N48" s="190">
        <v>19</v>
      </c>
      <c r="O48" s="180">
        <v>7.2838796243051562E-2</v>
      </c>
      <c r="P48" s="190">
        <v>22</v>
      </c>
      <c r="Q48" s="180">
        <v>0.10429506020669384</v>
      </c>
      <c r="R48" s="190">
        <v>27</v>
      </c>
      <c r="S48" s="180">
        <v>0.11266430210723971</v>
      </c>
      <c r="T48" s="190">
        <v>22</v>
      </c>
      <c r="U48" s="180">
        <v>7.9857708083777984E-2</v>
      </c>
    </row>
    <row r="49" spans="1:21" ht="20.100000000000001" customHeight="1">
      <c r="A49" s="181" t="s">
        <v>112</v>
      </c>
      <c r="B49" s="179">
        <v>11</v>
      </c>
      <c r="C49" s="180">
        <v>4.3509216043034572E-2</v>
      </c>
      <c r="D49" s="192">
        <v>9</v>
      </c>
      <c r="E49" s="180">
        <v>3.5840866552506873E-2</v>
      </c>
      <c r="F49" s="478">
        <v>12</v>
      </c>
      <c r="G49" s="180">
        <v>4.8730964467005075E-2</v>
      </c>
      <c r="H49" s="478">
        <v>10</v>
      </c>
      <c r="I49" s="180">
        <v>3.765910973864578E-2</v>
      </c>
      <c r="J49" s="190">
        <v>13</v>
      </c>
      <c r="K49" s="180">
        <v>4.8665443791412424E-2</v>
      </c>
      <c r="L49" s="478">
        <v>14</v>
      </c>
      <c r="M49" s="180">
        <v>5.2792337569289943E-2</v>
      </c>
      <c r="N49" s="190">
        <v>19</v>
      </c>
      <c r="O49" s="180">
        <v>7.2838796243051562E-2</v>
      </c>
      <c r="P49" s="190">
        <v>18</v>
      </c>
      <c r="Q49" s="180">
        <v>8.5332321987294957E-2</v>
      </c>
      <c r="R49" s="190">
        <v>22</v>
      </c>
      <c r="S49" s="180">
        <v>9.1800542457750878E-2</v>
      </c>
      <c r="T49" s="190">
        <v>21</v>
      </c>
      <c r="U49" s="180">
        <v>7.6227812261788083E-2</v>
      </c>
    </row>
    <row r="50" spans="1:21" ht="20.100000000000001" customHeight="1">
      <c r="A50" s="181" t="s">
        <v>297</v>
      </c>
      <c r="B50" s="179">
        <v>13</v>
      </c>
      <c r="C50" s="180">
        <v>5.1419982596313578E-2</v>
      </c>
      <c r="D50" s="192">
        <v>10</v>
      </c>
      <c r="E50" s="180">
        <v>3.9823185058340968E-2</v>
      </c>
      <c r="F50" s="478">
        <v>9</v>
      </c>
      <c r="G50" s="180">
        <v>3.654822335025381E-2</v>
      </c>
      <c r="H50" s="478">
        <v>15</v>
      </c>
      <c r="I50" s="180">
        <v>5.6488664607968669E-2</v>
      </c>
      <c r="J50" s="190">
        <v>13</v>
      </c>
      <c r="K50" s="180">
        <v>4.8665443791412424E-2</v>
      </c>
      <c r="L50" s="478">
        <v>6</v>
      </c>
      <c r="M50" s="180">
        <v>2.2625287529695691E-2</v>
      </c>
      <c r="N50" s="190">
        <v>9</v>
      </c>
      <c r="O50" s="180">
        <v>3.4502587694077054E-2</v>
      </c>
      <c r="P50" s="190">
        <v>15</v>
      </c>
      <c r="Q50" s="180">
        <v>7.1110268322745807E-2</v>
      </c>
      <c r="R50" s="190">
        <v>16</v>
      </c>
      <c r="S50" s="180">
        <v>6.6764030878364286E-2</v>
      </c>
      <c r="T50" s="190">
        <v>19</v>
      </c>
      <c r="U50" s="180">
        <v>6.8968020617808268E-2</v>
      </c>
    </row>
    <row r="51" spans="1:21" ht="20.100000000000001" customHeight="1">
      <c r="A51" s="181" t="s">
        <v>31</v>
      </c>
      <c r="B51" s="179">
        <v>16</v>
      </c>
      <c r="C51" s="180">
        <v>6.32861324262321E-2</v>
      </c>
      <c r="D51" s="192">
        <v>16</v>
      </c>
      <c r="E51" s="180">
        <v>6.3717096093345554E-2</v>
      </c>
      <c r="F51" s="478">
        <v>22</v>
      </c>
      <c r="G51" s="180">
        <v>8.9340101522842635E-2</v>
      </c>
      <c r="H51" s="478">
        <v>20</v>
      </c>
      <c r="I51" s="180">
        <v>7.5318219477291559E-2</v>
      </c>
      <c r="J51" s="190">
        <v>18</v>
      </c>
      <c r="K51" s="180">
        <v>6.7382922172724888E-2</v>
      </c>
      <c r="L51" s="478">
        <v>25</v>
      </c>
      <c r="M51" s="180">
        <v>9.4272031373732038E-2</v>
      </c>
      <c r="N51" s="190">
        <v>19</v>
      </c>
      <c r="O51" s="180">
        <v>7.2838796243051562E-2</v>
      </c>
      <c r="P51" s="190">
        <v>22</v>
      </c>
      <c r="Q51" s="180">
        <v>0.10429506020669384</v>
      </c>
      <c r="R51" s="190">
        <v>34</v>
      </c>
      <c r="S51" s="180">
        <v>0.14187356561652409</v>
      </c>
      <c r="T51" s="190">
        <v>19</v>
      </c>
      <c r="U51" s="180">
        <v>6.8968020617808268E-2</v>
      </c>
    </row>
    <row r="52" spans="1:21" ht="20.100000000000001" customHeight="1">
      <c r="A52" s="181" t="s">
        <v>117</v>
      </c>
      <c r="B52" s="179">
        <v>19</v>
      </c>
      <c r="C52" s="180">
        <v>7.5152282256150629E-2</v>
      </c>
      <c r="D52" s="192">
        <v>19</v>
      </c>
      <c r="E52" s="180">
        <v>7.5664051610847841E-2</v>
      </c>
      <c r="F52" s="478">
        <v>15</v>
      </c>
      <c r="G52" s="180">
        <v>6.0913705583756347E-2</v>
      </c>
      <c r="H52" s="478">
        <v>17</v>
      </c>
      <c r="I52" s="180">
        <v>6.4020486555697823E-2</v>
      </c>
      <c r="J52" s="179">
        <v>18</v>
      </c>
      <c r="K52" s="180">
        <v>6.7382922172724888E-2</v>
      </c>
      <c r="L52" s="478">
        <v>17</v>
      </c>
      <c r="M52" s="180">
        <v>6.4104981334137778E-2</v>
      </c>
      <c r="N52" s="179">
        <v>8</v>
      </c>
      <c r="O52" s="180">
        <v>3.0668966839179603E-2</v>
      </c>
      <c r="P52" s="179">
        <v>12</v>
      </c>
      <c r="Q52" s="180">
        <v>5.6888214658196642E-2</v>
      </c>
      <c r="R52" s="179">
        <v>8</v>
      </c>
      <c r="S52" s="180">
        <v>3.3382015439182143E-2</v>
      </c>
      <c r="T52" s="179">
        <v>18</v>
      </c>
      <c r="U52" s="180">
        <v>6.5338124795818353E-2</v>
      </c>
    </row>
    <row r="53" spans="1:21" ht="20.100000000000001" customHeight="1">
      <c r="A53" s="181" t="s">
        <v>115</v>
      </c>
      <c r="B53" s="179">
        <v>5</v>
      </c>
      <c r="C53" s="180">
        <v>1.9776916383197531E-2</v>
      </c>
      <c r="D53" s="192">
        <v>5</v>
      </c>
      <c r="E53" s="180">
        <v>1.9911592529170484E-2</v>
      </c>
      <c r="F53" s="478">
        <v>46</v>
      </c>
      <c r="G53" s="180">
        <v>0.18680203045685279</v>
      </c>
      <c r="H53" s="478">
        <v>58</v>
      </c>
      <c r="I53" s="180">
        <v>0.21842283648414551</v>
      </c>
      <c r="J53" s="190">
        <v>63</v>
      </c>
      <c r="K53" s="180">
        <v>0.23584022760453713</v>
      </c>
      <c r="L53" s="478">
        <v>75</v>
      </c>
      <c r="M53" s="180">
        <v>0.28281609412119613</v>
      </c>
      <c r="N53" s="190">
        <v>18</v>
      </c>
      <c r="O53" s="180">
        <v>6.9005175388154108E-2</v>
      </c>
      <c r="P53" s="190">
        <v>16</v>
      </c>
      <c r="Q53" s="180">
        <v>7.5850952877595523E-2</v>
      </c>
      <c r="R53" s="190">
        <v>12</v>
      </c>
      <c r="S53" s="180">
        <v>5.0073023158773211E-2</v>
      </c>
      <c r="T53" s="190">
        <v>18</v>
      </c>
      <c r="U53" s="180">
        <v>6.5338124795818353E-2</v>
      </c>
    </row>
    <row r="54" spans="1:21" ht="20.100000000000001" customHeight="1">
      <c r="A54" s="181" t="s">
        <v>122</v>
      </c>
      <c r="B54" s="179">
        <v>0</v>
      </c>
      <c r="C54" s="179">
        <v>0</v>
      </c>
      <c r="D54" s="179">
        <v>0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5</v>
      </c>
      <c r="K54" s="180">
        <v>1.871747838131247E-2</v>
      </c>
      <c r="L54" s="478">
        <v>5</v>
      </c>
      <c r="M54" s="180">
        <v>1.885440627474641E-2</v>
      </c>
      <c r="N54" s="179">
        <v>4</v>
      </c>
      <c r="O54" s="180">
        <v>1.5334483419589802E-2</v>
      </c>
      <c r="P54" s="179">
        <v>17</v>
      </c>
      <c r="Q54" s="180">
        <v>8.059163743244524E-2</v>
      </c>
      <c r="R54" s="179">
        <v>8</v>
      </c>
      <c r="S54" s="180">
        <v>3.3382015439182143E-2</v>
      </c>
      <c r="T54" s="179">
        <v>15</v>
      </c>
      <c r="U54" s="180">
        <v>5.4448437329848637E-2</v>
      </c>
    </row>
    <row r="55" spans="1:21" ht="20.100000000000001" customHeight="1">
      <c r="A55" s="181" t="s">
        <v>45</v>
      </c>
      <c r="B55" s="179">
        <v>44</v>
      </c>
      <c r="C55" s="180">
        <v>0.17403686417213829</v>
      </c>
      <c r="D55" s="192">
        <v>65</v>
      </c>
      <c r="E55" s="180">
        <v>0.2588507028792163</v>
      </c>
      <c r="F55" s="478">
        <v>22</v>
      </c>
      <c r="G55" s="180">
        <v>8.9340101522842635E-2</v>
      </c>
      <c r="H55" s="478">
        <v>14</v>
      </c>
      <c r="I55" s="180">
        <v>5.2722753634104093E-2</v>
      </c>
      <c r="J55" s="179">
        <v>32</v>
      </c>
      <c r="K55" s="180">
        <v>0.1197918616403998</v>
      </c>
      <c r="L55" s="478">
        <v>19</v>
      </c>
      <c r="M55" s="180">
        <v>7.1646743844036354E-2</v>
      </c>
      <c r="N55" s="179">
        <v>22</v>
      </c>
      <c r="O55" s="180">
        <v>8.4339658807743911E-2</v>
      </c>
      <c r="P55" s="179">
        <v>38</v>
      </c>
      <c r="Q55" s="180">
        <v>0.18014601308428937</v>
      </c>
      <c r="R55" s="179">
        <v>21</v>
      </c>
      <c r="S55" s="180">
        <v>8.7627790527853119E-2</v>
      </c>
      <c r="T55" s="179">
        <v>15</v>
      </c>
      <c r="U55" s="180">
        <v>5.4448437329848637E-2</v>
      </c>
    </row>
    <row r="56" spans="1:21" ht="20.100000000000001" customHeight="1">
      <c r="A56" s="181" t="s">
        <v>302</v>
      </c>
      <c r="B56" s="179">
        <v>8</v>
      </c>
      <c r="C56" s="180">
        <v>3.164306621311605E-2</v>
      </c>
      <c r="D56" s="192">
        <v>8</v>
      </c>
      <c r="E56" s="180">
        <v>3.1858548046672777E-2</v>
      </c>
      <c r="F56" s="478">
        <v>2</v>
      </c>
      <c r="G56" s="180">
        <v>8.1218274111675131E-3</v>
      </c>
      <c r="H56" s="478">
        <v>1</v>
      </c>
      <c r="I56" s="180">
        <v>3.7659109738645774E-3</v>
      </c>
      <c r="J56" s="179">
        <v>4</v>
      </c>
      <c r="K56" s="180">
        <v>1.4973982705049975E-2</v>
      </c>
      <c r="L56" s="478">
        <v>4</v>
      </c>
      <c r="M56" s="180">
        <v>1.5083525019797126E-2</v>
      </c>
      <c r="N56" s="179">
        <v>8</v>
      </c>
      <c r="O56" s="180">
        <v>3.0668966839179603E-2</v>
      </c>
      <c r="P56" s="179">
        <v>6</v>
      </c>
      <c r="Q56" s="180">
        <v>2.8444107329098321E-2</v>
      </c>
      <c r="R56" s="179">
        <v>1</v>
      </c>
      <c r="S56" s="180">
        <v>4.1727519298977679E-3</v>
      </c>
      <c r="T56" s="179">
        <v>15</v>
      </c>
      <c r="U56" s="180">
        <v>5.4448437329848637E-2</v>
      </c>
    </row>
    <row r="57" spans="1:21" ht="20.100000000000001" customHeight="1">
      <c r="A57" s="181" t="s">
        <v>614</v>
      </c>
      <c r="B57" s="179">
        <v>18</v>
      </c>
      <c r="C57" s="180">
        <v>7.1196898979511106E-2</v>
      </c>
      <c r="D57" s="192">
        <v>17</v>
      </c>
      <c r="E57" s="180">
        <v>6.769941459917965E-2</v>
      </c>
      <c r="F57" s="478">
        <v>20</v>
      </c>
      <c r="G57" s="180">
        <v>8.1218274111675121E-2</v>
      </c>
      <c r="H57" s="478">
        <v>10</v>
      </c>
      <c r="I57" s="180">
        <v>3.765910973864578E-2</v>
      </c>
      <c r="J57" s="179">
        <v>17</v>
      </c>
      <c r="K57" s="180">
        <v>6.3639426496462398E-2</v>
      </c>
      <c r="L57" s="478">
        <v>6</v>
      </c>
      <c r="M57" s="180">
        <v>2.2625287529695691E-2</v>
      </c>
      <c r="N57" s="179">
        <v>15</v>
      </c>
      <c r="O57" s="180">
        <v>5.7504312823461759E-2</v>
      </c>
      <c r="P57" s="179">
        <v>15</v>
      </c>
      <c r="Q57" s="180">
        <v>7.1110268322745807E-2</v>
      </c>
      <c r="R57" s="179">
        <v>14</v>
      </c>
      <c r="S57" s="180">
        <v>5.8418527018568749E-2</v>
      </c>
      <c r="T57" s="179">
        <v>14</v>
      </c>
      <c r="U57" s="180">
        <v>5.0818541507858722E-2</v>
      </c>
    </row>
    <row r="58" spans="1:21" ht="20.100000000000001" customHeight="1">
      <c r="A58" s="181" t="s">
        <v>613</v>
      </c>
      <c r="B58" s="179">
        <v>62</v>
      </c>
      <c r="C58" s="180">
        <v>0.24523376315164938</v>
      </c>
      <c r="D58" s="192">
        <v>69</v>
      </c>
      <c r="E58" s="180">
        <v>0.27477997690255268</v>
      </c>
      <c r="F58" s="478">
        <v>41</v>
      </c>
      <c r="G58" s="180">
        <v>0.16649746192893403</v>
      </c>
      <c r="H58" s="478">
        <v>43</v>
      </c>
      <c r="I58" s="180">
        <v>0.16193417187617684</v>
      </c>
      <c r="J58" s="179">
        <v>33</v>
      </c>
      <c r="K58" s="180">
        <v>0.12353535731666229</v>
      </c>
      <c r="L58" s="478">
        <v>21</v>
      </c>
      <c r="M58" s="180">
        <v>7.9188506353934915E-2</v>
      </c>
      <c r="N58" s="179">
        <v>18</v>
      </c>
      <c r="O58" s="180">
        <v>6.9005175388154108E-2</v>
      </c>
      <c r="P58" s="179">
        <v>17</v>
      </c>
      <c r="Q58" s="180">
        <v>8.059163743244524E-2</v>
      </c>
      <c r="R58" s="179">
        <v>14</v>
      </c>
      <c r="S58" s="180">
        <v>5.8418527018568749E-2</v>
      </c>
      <c r="T58" s="179">
        <v>14</v>
      </c>
      <c r="U58" s="180">
        <v>5.0818541507858722E-2</v>
      </c>
    </row>
    <row r="59" spans="1:21" ht="20.100000000000001" customHeight="1">
      <c r="A59" s="181" t="s">
        <v>717</v>
      </c>
      <c r="B59" s="179">
        <v>0</v>
      </c>
      <c r="C59" s="179">
        <v>0</v>
      </c>
      <c r="D59" s="179">
        <v>0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0</v>
      </c>
      <c r="K59" s="179">
        <v>0</v>
      </c>
      <c r="L59" s="179">
        <v>0</v>
      </c>
      <c r="M59" s="179">
        <v>0</v>
      </c>
      <c r="N59" s="179">
        <v>0</v>
      </c>
      <c r="O59" s="179">
        <v>0</v>
      </c>
      <c r="P59" s="179">
        <v>0</v>
      </c>
      <c r="Q59" s="179">
        <v>0</v>
      </c>
      <c r="R59" s="179">
        <v>0</v>
      </c>
      <c r="S59" s="179">
        <v>0</v>
      </c>
      <c r="T59" s="179">
        <v>13</v>
      </c>
      <c r="U59" s="180">
        <v>4.7188645685868814E-2</v>
      </c>
    </row>
    <row r="60" spans="1:21" ht="20.100000000000001" customHeight="1">
      <c r="A60" s="181" t="s">
        <v>44</v>
      </c>
      <c r="B60" s="179">
        <v>14</v>
      </c>
      <c r="C60" s="180">
        <v>5.5375365872953095E-2</v>
      </c>
      <c r="D60" s="192">
        <v>16</v>
      </c>
      <c r="E60" s="180">
        <v>6.3717096093345554E-2</v>
      </c>
      <c r="F60" s="478">
        <v>14</v>
      </c>
      <c r="G60" s="180">
        <v>5.685279187817259E-2</v>
      </c>
      <c r="H60" s="478">
        <v>16</v>
      </c>
      <c r="I60" s="180">
        <v>6.0254575581833239E-2</v>
      </c>
      <c r="J60" s="190">
        <v>21</v>
      </c>
      <c r="K60" s="180">
        <v>7.8613409201512371E-2</v>
      </c>
      <c r="L60" s="478">
        <v>19</v>
      </c>
      <c r="M60" s="180">
        <v>7.1646743844036354E-2</v>
      </c>
      <c r="N60" s="190">
        <v>18</v>
      </c>
      <c r="O60" s="180">
        <v>6.9005175388154108E-2</v>
      </c>
      <c r="P60" s="190">
        <v>15</v>
      </c>
      <c r="Q60" s="180">
        <v>7.1110268322745807E-2</v>
      </c>
      <c r="R60" s="190">
        <v>19</v>
      </c>
      <c r="S60" s="180">
        <v>7.9282286668057589E-2</v>
      </c>
      <c r="T60" s="190">
        <v>12</v>
      </c>
      <c r="U60" s="180">
        <v>4.3558749863878907E-2</v>
      </c>
    </row>
    <row r="61" spans="1:21" ht="20.100000000000001" customHeight="1">
      <c r="A61" s="181" t="s">
        <v>454</v>
      </c>
      <c r="B61" s="179">
        <v>25</v>
      </c>
      <c r="C61" s="180">
        <v>9.888458191598766E-2</v>
      </c>
      <c r="D61" s="192">
        <v>18</v>
      </c>
      <c r="E61" s="180">
        <v>7.1681733105013745E-2</v>
      </c>
      <c r="F61" s="478">
        <v>17</v>
      </c>
      <c r="G61" s="180">
        <v>6.9035532994923848E-2</v>
      </c>
      <c r="H61" s="478">
        <v>11</v>
      </c>
      <c r="I61" s="180">
        <v>4.1425020712510356E-2</v>
      </c>
      <c r="J61" s="179">
        <v>9</v>
      </c>
      <c r="K61" s="180">
        <v>3.3691461086362444E-2</v>
      </c>
      <c r="L61" s="478">
        <v>6</v>
      </c>
      <c r="M61" s="180">
        <v>2.2625287529695691E-2</v>
      </c>
      <c r="N61" s="179">
        <v>9</v>
      </c>
      <c r="O61" s="180">
        <v>3.4502587694077054E-2</v>
      </c>
      <c r="P61" s="179">
        <v>12</v>
      </c>
      <c r="Q61" s="180">
        <v>5.6888214658196642E-2</v>
      </c>
      <c r="R61" s="179">
        <v>12</v>
      </c>
      <c r="S61" s="180">
        <v>5.0073023158773211E-2</v>
      </c>
      <c r="T61" s="179">
        <v>11</v>
      </c>
      <c r="U61" s="180">
        <v>3.9928854041888992E-2</v>
      </c>
    </row>
    <row r="62" spans="1:21" ht="20.100000000000001" customHeight="1">
      <c r="A62" s="181" t="s">
        <v>138</v>
      </c>
      <c r="B62" s="179">
        <v>41</v>
      </c>
      <c r="C62" s="180">
        <v>0.16217071434221975</v>
      </c>
      <c r="D62" s="192">
        <v>56</v>
      </c>
      <c r="E62" s="180">
        <v>0.22300983632670943</v>
      </c>
      <c r="F62" s="478">
        <v>56</v>
      </c>
      <c r="G62" s="180">
        <v>0.22741116751269036</v>
      </c>
      <c r="H62" s="478">
        <v>33</v>
      </c>
      <c r="I62" s="180">
        <v>0.12427506213753108</v>
      </c>
      <c r="J62" s="190">
        <v>61</v>
      </c>
      <c r="K62" s="180">
        <v>0.22835323625201212</v>
      </c>
      <c r="L62" s="478">
        <v>38</v>
      </c>
      <c r="M62" s="180">
        <v>0.14329348768807271</v>
      </c>
      <c r="N62" s="190">
        <v>31</v>
      </c>
      <c r="O62" s="180">
        <v>0.11884224650182097</v>
      </c>
      <c r="P62" s="190">
        <v>17</v>
      </c>
      <c r="Q62" s="180">
        <v>8.059163743244524E-2</v>
      </c>
      <c r="R62" s="190">
        <v>27</v>
      </c>
      <c r="S62" s="180">
        <v>0.11266430210723971</v>
      </c>
      <c r="T62" s="190">
        <v>11</v>
      </c>
      <c r="U62" s="180">
        <v>3.9928854041888992E-2</v>
      </c>
    </row>
    <row r="63" spans="1:21" ht="20.100000000000001" customHeight="1">
      <c r="A63" s="196" t="s">
        <v>135</v>
      </c>
      <c r="B63" s="179">
        <v>15</v>
      </c>
      <c r="C63" s="180">
        <v>5.933074914959259E-2</v>
      </c>
      <c r="D63" s="192">
        <v>18</v>
      </c>
      <c r="E63" s="180">
        <v>7.1681733105013745E-2</v>
      </c>
      <c r="F63" s="478">
        <v>19</v>
      </c>
      <c r="G63" s="180">
        <v>7.7157360406091377E-2</v>
      </c>
      <c r="H63" s="478">
        <v>12</v>
      </c>
      <c r="I63" s="180">
        <v>4.5190931686374933E-2</v>
      </c>
      <c r="J63" s="179">
        <v>19</v>
      </c>
      <c r="K63" s="180">
        <v>7.1126417848987392E-2</v>
      </c>
      <c r="L63" s="478">
        <v>31</v>
      </c>
      <c r="M63" s="180">
        <v>0.11689731890342774</v>
      </c>
      <c r="N63" s="179">
        <v>23</v>
      </c>
      <c r="O63" s="180">
        <v>8.8173279662641366E-2</v>
      </c>
      <c r="P63" s="179">
        <v>8</v>
      </c>
      <c r="Q63" s="180">
        <v>3.7925476438797762E-2</v>
      </c>
      <c r="R63" s="179">
        <v>8</v>
      </c>
      <c r="S63" s="180">
        <v>3.3382015439182143E-2</v>
      </c>
      <c r="T63" s="179">
        <v>10</v>
      </c>
      <c r="U63" s="180">
        <v>3.6298958219899084E-2</v>
      </c>
    </row>
    <row r="64" spans="1:21" ht="20.100000000000001" customHeight="1">
      <c r="A64" s="181" t="s">
        <v>155</v>
      </c>
      <c r="B64" s="179">
        <v>0</v>
      </c>
      <c r="C64" s="179">
        <v>0</v>
      </c>
      <c r="D64" s="192">
        <v>1</v>
      </c>
      <c r="E64" s="180">
        <v>3.9823185058340971E-3</v>
      </c>
      <c r="F64" s="478">
        <v>1</v>
      </c>
      <c r="G64" s="180">
        <v>4.0609137055837565E-3</v>
      </c>
      <c r="H64" s="478">
        <v>2</v>
      </c>
      <c r="I64" s="180">
        <v>7.5318219477291549E-3</v>
      </c>
      <c r="J64" s="190">
        <v>3</v>
      </c>
      <c r="K64" s="180">
        <v>1.1230487028787482E-2</v>
      </c>
      <c r="L64" s="478">
        <v>4</v>
      </c>
      <c r="M64" s="180">
        <v>1.5083525019797126E-2</v>
      </c>
      <c r="N64" s="190">
        <v>4</v>
      </c>
      <c r="O64" s="180">
        <v>1.5334483419589802E-2</v>
      </c>
      <c r="P64" s="190">
        <v>5</v>
      </c>
      <c r="Q64" s="180">
        <v>2.3703422774248601E-2</v>
      </c>
      <c r="R64" s="190">
        <v>12</v>
      </c>
      <c r="S64" s="180">
        <v>5.0073023158773211E-2</v>
      </c>
      <c r="T64" s="190">
        <v>10</v>
      </c>
      <c r="U64" s="180">
        <v>3.6298958219899084E-2</v>
      </c>
    </row>
    <row r="65" spans="1:21" ht="20.100000000000001" customHeight="1">
      <c r="A65" s="181" t="s">
        <v>885</v>
      </c>
      <c r="B65" s="179">
        <v>10</v>
      </c>
      <c r="C65" s="180">
        <v>3.9553832766395063E-2</v>
      </c>
      <c r="D65" s="192">
        <v>12</v>
      </c>
      <c r="E65" s="180">
        <v>4.7787822070009159E-2</v>
      </c>
      <c r="F65" s="478">
        <v>4</v>
      </c>
      <c r="G65" s="180">
        <v>1.6243654822335026E-2</v>
      </c>
      <c r="H65" s="478">
        <v>7</v>
      </c>
      <c r="I65" s="180">
        <v>2.6361376817052046E-2</v>
      </c>
      <c r="J65" s="190">
        <v>6</v>
      </c>
      <c r="K65" s="180">
        <v>2.2460974057574964E-2</v>
      </c>
      <c r="L65" s="478">
        <v>7</v>
      </c>
      <c r="M65" s="180">
        <v>2.6396168784644972E-2</v>
      </c>
      <c r="N65" s="190">
        <v>3</v>
      </c>
      <c r="O65" s="180">
        <v>1.1500862564692352E-2</v>
      </c>
      <c r="P65" s="190">
        <v>5</v>
      </c>
      <c r="Q65" s="180">
        <v>2.3703422774248601E-2</v>
      </c>
      <c r="R65" s="190">
        <v>12</v>
      </c>
      <c r="S65" s="180">
        <v>5.0073023158773211E-2</v>
      </c>
      <c r="T65" s="190">
        <v>9</v>
      </c>
      <c r="U65" s="180">
        <v>3.2669062397909177E-2</v>
      </c>
    </row>
    <row r="66" spans="1:21" ht="20.100000000000001" customHeight="1">
      <c r="A66" s="181" t="s">
        <v>153</v>
      </c>
      <c r="B66" s="182">
        <v>11</v>
      </c>
      <c r="C66" s="180">
        <v>4.3509216043034572E-2</v>
      </c>
      <c r="D66" s="193">
        <v>11</v>
      </c>
      <c r="E66" s="180">
        <v>4.3805503564175063E-2</v>
      </c>
      <c r="F66" s="478">
        <v>10</v>
      </c>
      <c r="G66" s="180">
        <v>4.060913705583756E-2</v>
      </c>
      <c r="H66" s="478">
        <v>11</v>
      </c>
      <c r="I66" s="180">
        <v>4.1425020712510356E-2</v>
      </c>
      <c r="J66" s="182">
        <v>12</v>
      </c>
      <c r="K66" s="180">
        <v>4.4921948115149928E-2</v>
      </c>
      <c r="L66" s="478">
        <v>10</v>
      </c>
      <c r="M66" s="180">
        <v>3.7708812549492821E-2</v>
      </c>
      <c r="N66" s="182">
        <v>6</v>
      </c>
      <c r="O66" s="180">
        <v>2.3001725129384705E-2</v>
      </c>
      <c r="P66" s="182">
        <v>3</v>
      </c>
      <c r="Q66" s="180">
        <v>1.4222053664549161E-2</v>
      </c>
      <c r="R66" s="182">
        <v>5</v>
      </c>
      <c r="S66" s="180">
        <v>2.0863759649488837E-2</v>
      </c>
      <c r="T66" s="182">
        <v>7</v>
      </c>
      <c r="U66" s="180">
        <v>2.5409270753929361E-2</v>
      </c>
    </row>
    <row r="67" spans="1:21" ht="20.100000000000001" customHeight="1">
      <c r="A67" s="181" t="s">
        <v>143</v>
      </c>
      <c r="B67" s="179">
        <v>3</v>
      </c>
      <c r="C67" s="180">
        <v>1.1866149829918519E-2</v>
      </c>
      <c r="D67" s="192">
        <v>0</v>
      </c>
      <c r="E67" s="192">
        <v>0</v>
      </c>
      <c r="F67" s="478">
        <v>1</v>
      </c>
      <c r="G67" s="180">
        <v>4.0609137055837565E-3</v>
      </c>
      <c r="H67" s="478">
        <v>1</v>
      </c>
      <c r="I67" s="180">
        <v>3.7659109738645774E-3</v>
      </c>
      <c r="J67" s="179">
        <v>7</v>
      </c>
      <c r="K67" s="180">
        <v>2.6204469733837457E-2</v>
      </c>
      <c r="L67" s="478">
        <v>2</v>
      </c>
      <c r="M67" s="180">
        <v>7.5417625098985631E-3</v>
      </c>
      <c r="N67" s="190">
        <v>2</v>
      </c>
      <c r="O67" s="180">
        <v>7.6672417097949008E-3</v>
      </c>
      <c r="P67" s="190">
        <v>3</v>
      </c>
      <c r="Q67" s="180">
        <v>1.4222053664549161E-2</v>
      </c>
      <c r="R67" s="190">
        <v>5</v>
      </c>
      <c r="S67" s="180">
        <v>2.0863759649488837E-2</v>
      </c>
      <c r="T67" s="190">
        <v>6</v>
      </c>
      <c r="U67" s="180">
        <v>2.1779374931939453E-2</v>
      </c>
    </row>
    <row r="68" spans="1:21" ht="20.100000000000001" customHeight="1">
      <c r="A68" s="181" t="s">
        <v>293</v>
      </c>
      <c r="B68" s="179">
        <v>9</v>
      </c>
      <c r="C68" s="180">
        <v>3.5598449489755553E-2</v>
      </c>
      <c r="D68" s="192">
        <v>9</v>
      </c>
      <c r="E68" s="180">
        <v>3.5840866552506873E-2</v>
      </c>
      <c r="F68" s="478">
        <v>2</v>
      </c>
      <c r="G68" s="180">
        <v>8.1218274111675131E-3</v>
      </c>
      <c r="H68" s="478">
        <v>3</v>
      </c>
      <c r="I68" s="180">
        <v>1.1297732921593733E-2</v>
      </c>
      <c r="J68" s="190">
        <v>2</v>
      </c>
      <c r="K68" s="180">
        <v>7.4869913525249876E-3</v>
      </c>
      <c r="L68" s="478">
        <v>2</v>
      </c>
      <c r="M68" s="180">
        <v>7.5417625098985631E-3</v>
      </c>
      <c r="N68" s="190">
        <v>8</v>
      </c>
      <c r="O68" s="180">
        <v>3.0668966839179603E-2</v>
      </c>
      <c r="P68" s="190">
        <v>4</v>
      </c>
      <c r="Q68" s="180">
        <v>1.8962738219398881E-2</v>
      </c>
      <c r="R68" s="190">
        <v>6</v>
      </c>
      <c r="S68" s="180">
        <v>2.5036511579386606E-2</v>
      </c>
      <c r="T68" s="190">
        <v>5</v>
      </c>
      <c r="U68" s="180">
        <v>1.8149479109949542E-2</v>
      </c>
    </row>
    <row r="69" spans="1:21" ht="20.100000000000001" customHeight="1">
      <c r="A69" s="181" t="s">
        <v>133</v>
      </c>
      <c r="B69" s="179">
        <v>4</v>
      </c>
      <c r="C69" s="180">
        <v>1.5821533106558025E-2</v>
      </c>
      <c r="D69" s="192">
        <v>5</v>
      </c>
      <c r="E69" s="180">
        <v>1.9911592529170484E-2</v>
      </c>
      <c r="F69" s="478">
        <v>11</v>
      </c>
      <c r="G69" s="180">
        <v>4.4670050761421318E-2</v>
      </c>
      <c r="H69" s="478">
        <v>5</v>
      </c>
      <c r="I69" s="180">
        <v>1.882955486932289E-2</v>
      </c>
      <c r="J69" s="179">
        <v>6</v>
      </c>
      <c r="K69" s="180">
        <v>2.2460974057574964E-2</v>
      </c>
      <c r="L69" s="478">
        <v>3</v>
      </c>
      <c r="M69" s="180">
        <v>1.1312643764847845E-2</v>
      </c>
      <c r="N69" s="179">
        <v>3</v>
      </c>
      <c r="O69" s="180">
        <v>1.1500862564692352E-2</v>
      </c>
      <c r="P69" s="179">
        <v>11</v>
      </c>
      <c r="Q69" s="180">
        <v>5.2147530103346919E-2</v>
      </c>
      <c r="R69" s="179">
        <v>5</v>
      </c>
      <c r="S69" s="180">
        <v>2.0863759649488837E-2</v>
      </c>
      <c r="T69" s="179">
        <v>5</v>
      </c>
      <c r="U69" s="180">
        <v>1.8149479109949542E-2</v>
      </c>
    </row>
    <row r="70" spans="1:21" ht="20.100000000000001" customHeight="1">
      <c r="A70" s="181" t="s">
        <v>154</v>
      </c>
      <c r="B70" s="179">
        <v>2</v>
      </c>
      <c r="C70" s="180">
        <v>7.9107665532790125E-3</v>
      </c>
      <c r="D70" s="192">
        <v>4</v>
      </c>
      <c r="E70" s="180">
        <v>1.5929274023336389E-2</v>
      </c>
      <c r="F70" s="478">
        <v>6</v>
      </c>
      <c r="G70" s="180">
        <v>2.4365482233502538E-2</v>
      </c>
      <c r="H70" s="478">
        <v>9</v>
      </c>
      <c r="I70" s="180">
        <v>3.3893198764781203E-2</v>
      </c>
      <c r="J70" s="190">
        <v>8</v>
      </c>
      <c r="K70" s="180">
        <v>2.9947965410099951E-2</v>
      </c>
      <c r="L70" s="478">
        <v>8</v>
      </c>
      <c r="M70" s="180">
        <v>3.0167050039594252E-2</v>
      </c>
      <c r="N70" s="190">
        <v>3</v>
      </c>
      <c r="O70" s="180">
        <v>1.1500862564692352E-2</v>
      </c>
      <c r="P70" s="190">
        <v>5</v>
      </c>
      <c r="Q70" s="180">
        <v>2.3703422774248601E-2</v>
      </c>
      <c r="R70" s="190">
        <v>4</v>
      </c>
      <c r="S70" s="180">
        <v>1.6691007719591072E-2</v>
      </c>
      <c r="T70" s="190">
        <v>5</v>
      </c>
      <c r="U70" s="180">
        <v>1.8149479109949542E-2</v>
      </c>
    </row>
    <row r="71" spans="1:21" ht="20.100000000000001" customHeight="1">
      <c r="A71" s="181" t="s">
        <v>157</v>
      </c>
      <c r="B71" s="179">
        <v>2</v>
      </c>
      <c r="C71" s="180">
        <v>7.9107665532790125E-3</v>
      </c>
      <c r="D71" s="192">
        <v>8</v>
      </c>
      <c r="E71" s="180">
        <v>3.1858548046672777E-2</v>
      </c>
      <c r="F71" s="478">
        <v>7</v>
      </c>
      <c r="G71" s="180">
        <v>2.8426395939086295E-2</v>
      </c>
      <c r="H71" s="478">
        <v>1</v>
      </c>
      <c r="I71" s="180">
        <v>3.7659109738645774E-3</v>
      </c>
      <c r="J71" s="179">
        <v>8</v>
      </c>
      <c r="K71" s="180">
        <v>2.9947965410099951E-2</v>
      </c>
      <c r="L71" s="478">
        <v>5</v>
      </c>
      <c r="M71" s="180">
        <v>1.885440627474641E-2</v>
      </c>
      <c r="N71" s="179">
        <v>3</v>
      </c>
      <c r="O71" s="180">
        <v>1.1500862564692352E-2</v>
      </c>
      <c r="P71" s="179">
        <v>7</v>
      </c>
      <c r="Q71" s="180">
        <v>3.3184791883948045E-2</v>
      </c>
      <c r="R71" s="179">
        <v>1</v>
      </c>
      <c r="S71" s="180">
        <v>4.1727519298977679E-3</v>
      </c>
      <c r="T71" s="179">
        <v>5</v>
      </c>
      <c r="U71" s="180">
        <v>1.8149479109949542E-2</v>
      </c>
    </row>
    <row r="72" spans="1:21" ht="20.100000000000001" customHeight="1">
      <c r="A72" s="181" t="s">
        <v>46</v>
      </c>
      <c r="B72" s="179">
        <v>189</v>
      </c>
      <c r="C72" s="180">
        <v>0.74756743928486669</v>
      </c>
      <c r="D72" s="192">
        <v>169</v>
      </c>
      <c r="E72" s="180">
        <v>0.67301182748596233</v>
      </c>
      <c r="F72" s="478">
        <v>182</v>
      </c>
      <c r="G72" s="180">
        <v>0.73908629441624363</v>
      </c>
      <c r="H72" s="478">
        <v>187</v>
      </c>
      <c r="I72" s="180">
        <v>0.70422535211267612</v>
      </c>
      <c r="J72" s="179">
        <v>171</v>
      </c>
      <c r="K72" s="180">
        <v>0.64013776064088646</v>
      </c>
      <c r="L72" s="478">
        <v>170</v>
      </c>
      <c r="M72" s="180">
        <v>0.64104981334137789</v>
      </c>
      <c r="N72" s="179">
        <v>69</v>
      </c>
      <c r="O72" s="180">
        <v>0.26451983898792408</v>
      </c>
      <c r="P72" s="179">
        <v>1</v>
      </c>
      <c r="Q72" s="180">
        <v>4.7406845548497202E-3</v>
      </c>
      <c r="R72" s="179">
        <v>6</v>
      </c>
      <c r="S72" s="180">
        <v>2.5036511579386606E-2</v>
      </c>
      <c r="T72" s="179">
        <v>5</v>
      </c>
      <c r="U72" s="180">
        <v>1.8149479109949542E-2</v>
      </c>
    </row>
    <row r="73" spans="1:21" ht="20.100000000000001" customHeight="1">
      <c r="A73" s="181" t="s">
        <v>126</v>
      </c>
      <c r="B73" s="179">
        <v>1</v>
      </c>
      <c r="C73" s="180">
        <v>3.9553832766395063E-3</v>
      </c>
      <c r="D73" s="192">
        <v>0</v>
      </c>
      <c r="E73" s="192">
        <v>0</v>
      </c>
      <c r="F73" s="478">
        <v>6</v>
      </c>
      <c r="G73" s="180">
        <v>2.4365482233502538E-2</v>
      </c>
      <c r="H73" s="478">
        <v>6</v>
      </c>
      <c r="I73" s="180">
        <v>2.2595465843187466E-2</v>
      </c>
      <c r="J73" s="190">
        <v>8</v>
      </c>
      <c r="K73" s="180">
        <v>2.9947965410099951E-2</v>
      </c>
      <c r="L73" s="478">
        <v>4</v>
      </c>
      <c r="M73" s="180">
        <v>1.5083525019797126E-2</v>
      </c>
      <c r="N73" s="190">
        <v>7</v>
      </c>
      <c r="O73" s="180">
        <v>2.6835345984282152E-2</v>
      </c>
      <c r="P73" s="190">
        <v>6</v>
      </c>
      <c r="Q73" s="180">
        <v>2.8444107329098321E-2</v>
      </c>
      <c r="R73" s="190">
        <v>3</v>
      </c>
      <c r="S73" s="180">
        <v>1.2518255789693303E-2</v>
      </c>
      <c r="T73" s="190">
        <v>4</v>
      </c>
      <c r="U73" s="180">
        <v>1.4519583287959636E-2</v>
      </c>
    </row>
    <row r="74" spans="1:21" ht="20.100000000000001" customHeight="1">
      <c r="A74" s="181" t="s">
        <v>160</v>
      </c>
      <c r="B74" s="179">
        <v>1</v>
      </c>
      <c r="C74" s="180">
        <v>3.9553832766395063E-3</v>
      </c>
      <c r="D74" s="192">
        <v>2</v>
      </c>
      <c r="E74" s="180">
        <v>7.9646370116681943E-3</v>
      </c>
      <c r="F74" s="478">
        <v>3</v>
      </c>
      <c r="G74" s="180">
        <v>1.2182741116751269E-2</v>
      </c>
      <c r="H74" s="478">
        <v>2</v>
      </c>
      <c r="I74" s="180">
        <v>7.5318219477291549E-3</v>
      </c>
      <c r="J74" s="190">
        <v>5</v>
      </c>
      <c r="K74" s="180">
        <v>1.871747838131247E-2</v>
      </c>
      <c r="L74" s="478">
        <v>2</v>
      </c>
      <c r="M74" s="180">
        <v>7.5417625098985631E-3</v>
      </c>
      <c r="N74" s="190">
        <v>0</v>
      </c>
      <c r="O74" s="190">
        <v>0</v>
      </c>
      <c r="P74" s="190">
        <v>3</v>
      </c>
      <c r="Q74" s="180">
        <v>1.4222053664549161E-2</v>
      </c>
      <c r="R74" s="190">
        <v>1</v>
      </c>
      <c r="S74" s="180">
        <v>4.1727519298977679E-3</v>
      </c>
      <c r="T74" s="190">
        <v>3</v>
      </c>
      <c r="U74" s="180">
        <v>1.0889687465969727E-2</v>
      </c>
    </row>
    <row r="75" spans="1:21" ht="20.100000000000001" customHeight="1">
      <c r="A75" s="181" t="s">
        <v>164</v>
      </c>
      <c r="B75" s="179">
        <v>0</v>
      </c>
      <c r="C75" s="478">
        <v>0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79">
        <v>5</v>
      </c>
      <c r="O75" s="180">
        <v>1.9168104274487254E-2</v>
      </c>
      <c r="P75" s="179">
        <v>0</v>
      </c>
      <c r="Q75" s="179">
        <v>0</v>
      </c>
      <c r="R75" s="179">
        <v>0</v>
      </c>
      <c r="S75" s="179">
        <v>0</v>
      </c>
      <c r="T75" s="179">
        <v>3</v>
      </c>
      <c r="U75" s="180">
        <v>1.0889687465969727E-2</v>
      </c>
    </row>
    <row r="76" spans="1:21" ht="20.100000000000001" customHeight="1">
      <c r="A76" s="181" t="s">
        <v>298</v>
      </c>
      <c r="B76" s="179">
        <v>2</v>
      </c>
      <c r="C76" s="180">
        <v>7.9107665532790125E-3</v>
      </c>
      <c r="D76" s="192">
        <v>0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79">
        <v>0</v>
      </c>
      <c r="O76" s="190">
        <v>0</v>
      </c>
      <c r="P76" s="179">
        <v>0</v>
      </c>
      <c r="Q76" s="179">
        <v>0</v>
      </c>
      <c r="R76" s="179">
        <v>0</v>
      </c>
      <c r="S76" s="179">
        <v>0</v>
      </c>
      <c r="T76" s="179">
        <v>2</v>
      </c>
      <c r="U76" s="180">
        <v>7.2597916439798181E-3</v>
      </c>
    </row>
    <row r="77" spans="1:21" ht="20.100000000000001" customHeight="1">
      <c r="A77" s="181" t="s">
        <v>156</v>
      </c>
      <c r="B77" s="179">
        <v>2</v>
      </c>
      <c r="C77" s="180">
        <v>7.9107665532790125E-3</v>
      </c>
      <c r="D77" s="192">
        <v>1</v>
      </c>
      <c r="E77" s="180">
        <v>3.9823185058340971E-3</v>
      </c>
      <c r="F77" s="478">
        <v>3</v>
      </c>
      <c r="G77" s="180">
        <v>1.2182741116751269E-2</v>
      </c>
      <c r="H77" s="478">
        <v>4</v>
      </c>
      <c r="I77" s="180">
        <v>1.506364389545831E-2</v>
      </c>
      <c r="J77" s="190">
        <v>2</v>
      </c>
      <c r="K77" s="180">
        <v>7.4869913525249876E-3</v>
      </c>
      <c r="L77" s="478">
        <v>0</v>
      </c>
      <c r="M77" s="478">
        <v>0</v>
      </c>
      <c r="N77" s="190">
        <v>2</v>
      </c>
      <c r="O77" s="180">
        <v>7.6672417097949008E-3</v>
      </c>
      <c r="P77" s="190">
        <v>7</v>
      </c>
      <c r="Q77" s="180">
        <v>3.3184791883948045E-2</v>
      </c>
      <c r="R77" s="190">
        <v>2</v>
      </c>
      <c r="S77" s="180">
        <v>8.3455038597955358E-3</v>
      </c>
      <c r="T77" s="190">
        <v>2</v>
      </c>
      <c r="U77" s="180">
        <v>7.2597916439798181E-3</v>
      </c>
    </row>
    <row r="78" spans="1:21" ht="20.100000000000001" customHeight="1">
      <c r="A78" s="181" t="s">
        <v>306</v>
      </c>
      <c r="B78" s="179">
        <v>0</v>
      </c>
      <c r="C78" s="478">
        <v>0</v>
      </c>
      <c r="D78" s="192">
        <v>1</v>
      </c>
      <c r="E78" s="180">
        <v>3.9823185058340971E-3</v>
      </c>
      <c r="F78" s="478">
        <v>1</v>
      </c>
      <c r="G78" s="180">
        <v>4.0609137055837565E-3</v>
      </c>
      <c r="H78" s="478">
        <v>1</v>
      </c>
      <c r="I78" s="180">
        <v>3.7659109738645774E-3</v>
      </c>
      <c r="J78" s="190">
        <v>2</v>
      </c>
      <c r="K78" s="180">
        <v>7.4869913525249876E-3</v>
      </c>
      <c r="L78" s="478">
        <v>2</v>
      </c>
      <c r="M78" s="180">
        <v>7.5417625098985631E-3</v>
      </c>
      <c r="N78" s="190">
        <v>1</v>
      </c>
      <c r="O78" s="180">
        <v>3.8336208548974504E-3</v>
      </c>
      <c r="P78" s="190">
        <v>1</v>
      </c>
      <c r="Q78" s="180">
        <v>4.7406845548497202E-3</v>
      </c>
      <c r="R78" s="190">
        <v>2</v>
      </c>
      <c r="S78" s="180">
        <v>8.3455038597955358E-3</v>
      </c>
      <c r="T78" s="190">
        <v>2</v>
      </c>
      <c r="U78" s="180">
        <v>7.2597916439798181E-3</v>
      </c>
    </row>
    <row r="79" spans="1:21" ht="20.100000000000001" customHeight="1">
      <c r="A79" s="181" t="s">
        <v>147</v>
      </c>
      <c r="B79" s="179">
        <v>1</v>
      </c>
      <c r="C79" s="180">
        <v>3.9553832766395063E-3</v>
      </c>
      <c r="D79" s="192">
        <v>0</v>
      </c>
      <c r="E79" s="478">
        <v>0</v>
      </c>
      <c r="F79" s="478">
        <v>1</v>
      </c>
      <c r="G79" s="180">
        <v>4.0609137055837565E-3</v>
      </c>
      <c r="H79" s="478">
        <v>0</v>
      </c>
      <c r="I79" s="478">
        <v>0</v>
      </c>
      <c r="J79" s="190">
        <v>9</v>
      </c>
      <c r="K79" s="180">
        <v>3.3691461086362444E-2</v>
      </c>
      <c r="L79" s="478">
        <v>1</v>
      </c>
      <c r="M79" s="180">
        <v>3.7708812549492815E-3</v>
      </c>
      <c r="N79" s="190">
        <v>1</v>
      </c>
      <c r="O79" s="180">
        <v>3.8336208548974504E-3</v>
      </c>
      <c r="P79" s="190">
        <v>0</v>
      </c>
      <c r="Q79" s="190">
        <v>0</v>
      </c>
      <c r="R79" s="190">
        <v>0</v>
      </c>
      <c r="S79" s="190">
        <v>0</v>
      </c>
      <c r="T79" s="190">
        <v>2</v>
      </c>
      <c r="U79" s="180">
        <v>7.2597916439798181E-3</v>
      </c>
    </row>
    <row r="80" spans="1:21" ht="20.100000000000001" customHeight="1">
      <c r="A80" s="181" t="s">
        <v>124</v>
      </c>
      <c r="B80" s="179">
        <v>0</v>
      </c>
      <c r="C80" s="179">
        <v>0</v>
      </c>
      <c r="D80" s="192">
        <v>5</v>
      </c>
      <c r="E80" s="180">
        <v>1.9911592529170484E-2</v>
      </c>
      <c r="F80" s="478">
        <v>0</v>
      </c>
      <c r="G80" s="478">
        <v>0</v>
      </c>
      <c r="H80" s="478">
        <v>6</v>
      </c>
      <c r="I80" s="180">
        <v>2.2595465843187466E-2</v>
      </c>
      <c r="J80" s="190">
        <v>1</v>
      </c>
      <c r="K80" s="180">
        <v>3.7434956762624938E-3</v>
      </c>
      <c r="L80" s="478">
        <v>5</v>
      </c>
      <c r="M80" s="180">
        <v>1.885440627474641E-2</v>
      </c>
      <c r="N80" s="190">
        <v>7</v>
      </c>
      <c r="O80" s="180">
        <v>2.6835345984282152E-2</v>
      </c>
      <c r="P80" s="190">
        <v>1</v>
      </c>
      <c r="Q80" s="180">
        <v>4.7406845548497202E-3</v>
      </c>
      <c r="R80" s="190">
        <v>1</v>
      </c>
      <c r="S80" s="180">
        <v>4.1727519298977679E-3</v>
      </c>
      <c r="T80" s="190">
        <v>1</v>
      </c>
      <c r="U80" s="180">
        <v>3.629895821989909E-3</v>
      </c>
    </row>
    <row r="81" spans="1:21" ht="20.100000000000001" customHeight="1">
      <c r="A81" s="181" t="s">
        <v>125</v>
      </c>
      <c r="B81" s="179">
        <v>0</v>
      </c>
      <c r="C81" s="179">
        <v>0</v>
      </c>
      <c r="D81" s="192">
        <v>5</v>
      </c>
      <c r="E81" s="180">
        <v>1.9911592529170484E-2</v>
      </c>
      <c r="F81" s="478">
        <v>1</v>
      </c>
      <c r="G81" s="180">
        <v>4.0609137055837565E-3</v>
      </c>
      <c r="H81" s="478">
        <v>1</v>
      </c>
      <c r="I81" s="180">
        <v>3.7659109738645774E-3</v>
      </c>
      <c r="J81" s="179">
        <v>2</v>
      </c>
      <c r="K81" s="180">
        <v>7.4869913525249876E-3</v>
      </c>
      <c r="L81" s="478">
        <v>1</v>
      </c>
      <c r="M81" s="180">
        <v>3.7708812549492815E-3</v>
      </c>
      <c r="N81" s="179">
        <v>2</v>
      </c>
      <c r="O81" s="180">
        <v>7.6672417097949008E-3</v>
      </c>
      <c r="P81" s="179">
        <v>4</v>
      </c>
      <c r="Q81" s="180">
        <v>1.8962738219398881E-2</v>
      </c>
      <c r="R81" s="179">
        <v>0</v>
      </c>
      <c r="S81" s="179">
        <v>0</v>
      </c>
      <c r="T81" s="179">
        <v>1</v>
      </c>
      <c r="U81" s="180">
        <v>3.629895821989909E-3</v>
      </c>
    </row>
    <row r="82" spans="1:21" ht="20.100000000000001" customHeight="1">
      <c r="A82" s="181" t="s">
        <v>303</v>
      </c>
      <c r="B82" s="179">
        <v>17</v>
      </c>
      <c r="C82" s="180">
        <v>6.724151570287161E-2</v>
      </c>
      <c r="D82" s="192">
        <v>4</v>
      </c>
      <c r="E82" s="180">
        <v>1.5929274023336389E-2</v>
      </c>
      <c r="F82" s="478">
        <v>6</v>
      </c>
      <c r="G82" s="180">
        <v>2.4365482233502538E-2</v>
      </c>
      <c r="H82" s="478">
        <v>4</v>
      </c>
      <c r="I82" s="180">
        <v>1.506364389545831E-2</v>
      </c>
      <c r="J82" s="179">
        <v>6</v>
      </c>
      <c r="K82" s="180">
        <v>2.2460974057574964E-2</v>
      </c>
      <c r="L82" s="478">
        <v>4</v>
      </c>
      <c r="M82" s="180">
        <v>1.5083525019797126E-2</v>
      </c>
      <c r="N82" s="179">
        <v>1</v>
      </c>
      <c r="O82" s="180">
        <v>3.8336208548974504E-3</v>
      </c>
      <c r="P82" s="179">
        <v>2</v>
      </c>
      <c r="Q82" s="180">
        <v>9.4813691096994404E-3</v>
      </c>
      <c r="R82" s="179">
        <v>1</v>
      </c>
      <c r="S82" s="180">
        <v>4.1727519298977679E-3</v>
      </c>
      <c r="T82" s="179">
        <v>1</v>
      </c>
      <c r="U82" s="180">
        <v>3.629895821989909E-3</v>
      </c>
    </row>
    <row r="83" spans="1:21" ht="20.100000000000001" customHeight="1">
      <c r="A83" s="181" t="s">
        <v>141</v>
      </c>
      <c r="B83" s="179">
        <v>1</v>
      </c>
      <c r="C83" s="180">
        <v>3.9553832766395063E-3</v>
      </c>
      <c r="D83" s="192">
        <v>1</v>
      </c>
      <c r="E83" s="180">
        <v>3.9823185058340971E-3</v>
      </c>
      <c r="F83" s="478">
        <v>3</v>
      </c>
      <c r="G83" s="180">
        <v>1.2182741116751269E-2</v>
      </c>
      <c r="H83" s="478">
        <v>2</v>
      </c>
      <c r="I83" s="180">
        <v>7.5318219477291549E-3</v>
      </c>
      <c r="J83" s="179">
        <v>2</v>
      </c>
      <c r="K83" s="180">
        <v>7.4869913525249876E-3</v>
      </c>
      <c r="L83" s="478">
        <v>3</v>
      </c>
      <c r="M83" s="180">
        <v>1.1312643764847845E-2</v>
      </c>
      <c r="N83" s="179">
        <v>4</v>
      </c>
      <c r="O83" s="180">
        <v>1.5334483419589802E-2</v>
      </c>
      <c r="P83" s="179">
        <v>0</v>
      </c>
      <c r="Q83" s="179">
        <v>0</v>
      </c>
      <c r="R83" s="179">
        <v>1</v>
      </c>
      <c r="S83" s="180">
        <v>4.1727519298977679E-3</v>
      </c>
      <c r="T83" s="179">
        <v>1</v>
      </c>
      <c r="U83" s="180">
        <v>3.629895821989909E-3</v>
      </c>
    </row>
    <row r="84" spans="1:21" ht="20.100000000000001" customHeight="1">
      <c r="A84" s="181" t="s">
        <v>118</v>
      </c>
      <c r="B84" s="179">
        <v>1</v>
      </c>
      <c r="C84" s="180">
        <v>3.9553832766395063E-3</v>
      </c>
      <c r="D84" s="192">
        <v>2</v>
      </c>
      <c r="E84" s="180">
        <v>7.9646370116681943E-3</v>
      </c>
      <c r="F84" s="478">
        <v>2</v>
      </c>
      <c r="G84" s="180">
        <v>8.1218274111675131E-3</v>
      </c>
      <c r="H84" s="478">
        <v>1</v>
      </c>
      <c r="I84" s="180">
        <v>3.7659109738645774E-3</v>
      </c>
      <c r="J84" s="179">
        <v>2</v>
      </c>
      <c r="K84" s="180">
        <v>7.4869913525249876E-3</v>
      </c>
      <c r="L84" s="478">
        <v>2</v>
      </c>
      <c r="M84" s="180">
        <v>7.5417625098985631E-3</v>
      </c>
      <c r="N84" s="179">
        <v>2</v>
      </c>
      <c r="O84" s="180">
        <v>7.6672417097949008E-3</v>
      </c>
      <c r="P84" s="179">
        <v>2</v>
      </c>
      <c r="Q84" s="180">
        <v>9.4813691096994404E-3</v>
      </c>
      <c r="R84" s="179">
        <v>0</v>
      </c>
      <c r="S84" s="179">
        <v>0</v>
      </c>
      <c r="T84" s="179">
        <v>1</v>
      </c>
      <c r="U84" s="180">
        <v>3.629895821989909E-3</v>
      </c>
    </row>
    <row r="85" spans="1:21" ht="20.100000000000001" customHeight="1">
      <c r="A85" s="181" t="s">
        <v>145</v>
      </c>
      <c r="B85" s="179">
        <v>0</v>
      </c>
      <c r="C85" s="179">
        <v>0</v>
      </c>
      <c r="D85" s="192">
        <v>5</v>
      </c>
      <c r="E85" s="180">
        <v>1.9911592529170484E-2</v>
      </c>
      <c r="F85" s="478">
        <v>4</v>
      </c>
      <c r="G85" s="180">
        <v>1.6243654822335026E-2</v>
      </c>
      <c r="H85" s="478">
        <v>14</v>
      </c>
      <c r="I85" s="180">
        <v>5.2722753634104093E-2</v>
      </c>
      <c r="J85" s="179">
        <v>4</v>
      </c>
      <c r="K85" s="180">
        <v>1.4973982705049975E-2</v>
      </c>
      <c r="L85" s="478">
        <v>3</v>
      </c>
      <c r="M85" s="180">
        <v>1.1312643764847845E-2</v>
      </c>
      <c r="N85" s="179">
        <v>7</v>
      </c>
      <c r="O85" s="180">
        <v>2.6835345984282152E-2</v>
      </c>
      <c r="P85" s="179">
        <v>3</v>
      </c>
      <c r="Q85" s="180">
        <v>1.4222053664549161E-2</v>
      </c>
      <c r="R85" s="179">
        <v>6</v>
      </c>
      <c r="S85" s="180">
        <v>2.5036511579386606E-2</v>
      </c>
      <c r="T85" s="179">
        <v>1</v>
      </c>
      <c r="U85" s="180">
        <v>3.629895821989909E-3</v>
      </c>
    </row>
    <row r="86" spans="1:21" ht="20.100000000000001" customHeight="1">
      <c r="A86" s="181" t="s">
        <v>158</v>
      </c>
      <c r="B86" s="179">
        <v>5</v>
      </c>
      <c r="C86" s="180">
        <v>1.9776916383197531E-2</v>
      </c>
      <c r="D86" s="192">
        <v>4</v>
      </c>
      <c r="E86" s="180">
        <v>1.5929274023336389E-2</v>
      </c>
      <c r="F86" s="478">
        <v>1</v>
      </c>
      <c r="G86" s="180">
        <v>4.0609137055837565E-3</v>
      </c>
      <c r="H86" s="478">
        <v>0</v>
      </c>
      <c r="I86" s="478">
        <v>0</v>
      </c>
      <c r="J86" s="179">
        <v>0</v>
      </c>
      <c r="K86" s="179">
        <v>0</v>
      </c>
      <c r="L86" s="478">
        <v>2</v>
      </c>
      <c r="M86" s="180">
        <v>7.5417625098985631E-3</v>
      </c>
      <c r="N86" s="179">
        <v>4</v>
      </c>
      <c r="O86" s="180">
        <v>1.5334483419589802E-2</v>
      </c>
      <c r="P86" s="179">
        <v>0</v>
      </c>
      <c r="Q86" s="179">
        <v>0</v>
      </c>
      <c r="R86" s="179">
        <v>2</v>
      </c>
      <c r="S86" s="180">
        <v>8.3455038597955358E-3</v>
      </c>
      <c r="T86" s="179">
        <v>1</v>
      </c>
      <c r="U86" s="180">
        <v>3.629895821989909E-3</v>
      </c>
    </row>
    <row r="87" spans="1:21" ht="20.100000000000001" customHeight="1">
      <c r="A87" s="181" t="s">
        <v>621</v>
      </c>
      <c r="B87" s="179">
        <v>1</v>
      </c>
      <c r="C87" s="180">
        <v>3.9553832766395063E-3</v>
      </c>
      <c r="D87" s="192">
        <v>0</v>
      </c>
      <c r="E87" s="192">
        <v>0</v>
      </c>
      <c r="F87" s="478">
        <v>0</v>
      </c>
      <c r="G87" s="478">
        <v>0</v>
      </c>
      <c r="H87" s="478">
        <v>0</v>
      </c>
      <c r="I87" s="478">
        <v>0</v>
      </c>
      <c r="J87" s="179">
        <v>0</v>
      </c>
      <c r="K87" s="179">
        <v>0</v>
      </c>
      <c r="L87" s="478">
        <v>0</v>
      </c>
      <c r="M87" s="478">
        <v>0</v>
      </c>
      <c r="N87" s="179">
        <v>0</v>
      </c>
      <c r="O87" s="179">
        <v>0</v>
      </c>
      <c r="P87" s="179">
        <v>0</v>
      </c>
      <c r="Q87" s="179">
        <v>0</v>
      </c>
      <c r="R87" s="179">
        <v>0</v>
      </c>
      <c r="S87" s="179">
        <v>0</v>
      </c>
      <c r="T87" s="179">
        <v>1</v>
      </c>
      <c r="U87" s="180">
        <v>3.629895821989909E-3</v>
      </c>
    </row>
    <row r="88" spans="1:21" ht="20.100000000000001" customHeight="1">
      <c r="A88" s="181" t="s">
        <v>165</v>
      </c>
      <c r="B88" s="179">
        <v>0</v>
      </c>
      <c r="C88" s="179">
        <v>0</v>
      </c>
      <c r="D88" s="192">
        <v>2</v>
      </c>
      <c r="E88" s="180">
        <v>7.9646370116681943E-3</v>
      </c>
      <c r="F88" s="478">
        <v>0</v>
      </c>
      <c r="G88" s="478">
        <v>0</v>
      </c>
      <c r="H88" s="478">
        <v>1</v>
      </c>
      <c r="I88" s="180">
        <v>3.7659109738645774E-3</v>
      </c>
      <c r="J88" s="179">
        <v>0</v>
      </c>
      <c r="K88" s="179">
        <v>0</v>
      </c>
      <c r="L88" s="478">
        <v>0</v>
      </c>
      <c r="M88" s="478">
        <v>0</v>
      </c>
      <c r="N88" s="179">
        <v>0</v>
      </c>
      <c r="O88" s="179">
        <v>0</v>
      </c>
      <c r="P88" s="179">
        <v>0</v>
      </c>
      <c r="Q88" s="179">
        <v>0</v>
      </c>
      <c r="R88" s="179">
        <v>0</v>
      </c>
      <c r="S88" s="179">
        <v>0</v>
      </c>
      <c r="T88" s="179">
        <v>1</v>
      </c>
      <c r="U88" s="180">
        <v>3.629895821989909E-3</v>
      </c>
    </row>
    <row r="89" spans="1:21" ht="20.100000000000001" customHeight="1">
      <c r="A89" s="181" t="s">
        <v>305</v>
      </c>
      <c r="B89" s="179">
        <v>0</v>
      </c>
      <c r="C89" s="179">
        <v>0</v>
      </c>
      <c r="D89" s="192">
        <v>1</v>
      </c>
      <c r="E89" s="180">
        <v>3.9823185058340971E-3</v>
      </c>
      <c r="F89" s="478">
        <v>0</v>
      </c>
      <c r="G89" s="478">
        <v>0</v>
      </c>
      <c r="H89" s="478">
        <v>0</v>
      </c>
      <c r="I89" s="478">
        <v>0</v>
      </c>
      <c r="J89" s="179">
        <v>0</v>
      </c>
      <c r="K89" s="179">
        <v>0</v>
      </c>
      <c r="L89" s="478">
        <v>0</v>
      </c>
      <c r="M89" s="478">
        <v>0</v>
      </c>
      <c r="N89" s="179">
        <v>0</v>
      </c>
      <c r="O89" s="179">
        <v>0</v>
      </c>
      <c r="P89" s="179">
        <v>1</v>
      </c>
      <c r="Q89" s="180">
        <v>4.7406845548497202E-3</v>
      </c>
      <c r="R89" s="179">
        <v>1</v>
      </c>
      <c r="S89" s="180">
        <v>4.1727519298977679E-3</v>
      </c>
      <c r="T89" s="179">
        <v>1</v>
      </c>
      <c r="U89" s="180">
        <v>3.629895821989909E-3</v>
      </c>
    </row>
    <row r="90" spans="1:21" ht="20.100000000000001" customHeight="1">
      <c r="A90" s="181" t="s">
        <v>610</v>
      </c>
      <c r="B90" s="179">
        <v>0</v>
      </c>
      <c r="C90" s="179">
        <v>0</v>
      </c>
      <c r="D90" s="192">
        <v>0</v>
      </c>
      <c r="E90" s="192">
        <v>0</v>
      </c>
      <c r="F90" s="478">
        <v>0</v>
      </c>
      <c r="G90" s="478">
        <v>0</v>
      </c>
      <c r="H90" s="478">
        <v>0</v>
      </c>
      <c r="I90" s="478">
        <v>0</v>
      </c>
      <c r="J90" s="179">
        <v>0</v>
      </c>
      <c r="K90" s="179">
        <v>0</v>
      </c>
      <c r="L90" s="478">
        <v>0</v>
      </c>
      <c r="M90" s="478">
        <v>0</v>
      </c>
      <c r="N90" s="179">
        <v>0</v>
      </c>
      <c r="O90" s="179">
        <v>0</v>
      </c>
      <c r="P90" s="179">
        <v>0</v>
      </c>
      <c r="Q90" s="179">
        <v>0</v>
      </c>
      <c r="R90" s="179">
        <v>1</v>
      </c>
      <c r="S90" s="180">
        <v>4.1727519298977679E-3</v>
      </c>
      <c r="T90" s="179">
        <v>1</v>
      </c>
      <c r="U90" s="180">
        <v>3.629895821989909E-3</v>
      </c>
    </row>
    <row r="91" spans="1:21" ht="20.100000000000001" customHeight="1">
      <c r="A91" s="181" t="s">
        <v>304</v>
      </c>
      <c r="B91" s="179">
        <v>1</v>
      </c>
      <c r="C91" s="180">
        <v>3.9553832766395063E-3</v>
      </c>
      <c r="D91" s="192">
        <v>1</v>
      </c>
      <c r="E91" s="180">
        <v>3.9823185058340971E-3</v>
      </c>
      <c r="F91" s="478">
        <v>0</v>
      </c>
      <c r="G91" s="478">
        <v>0</v>
      </c>
      <c r="H91" s="478">
        <v>1</v>
      </c>
      <c r="I91" s="180">
        <v>3.7659109738645774E-3</v>
      </c>
      <c r="J91" s="190">
        <v>3</v>
      </c>
      <c r="K91" s="180">
        <v>1.1230487028787482E-2</v>
      </c>
      <c r="L91" s="478">
        <v>0</v>
      </c>
      <c r="M91" s="478">
        <v>0</v>
      </c>
      <c r="N91" s="190">
        <v>2</v>
      </c>
      <c r="O91" s="180">
        <v>7.6672417097949008E-3</v>
      </c>
      <c r="P91" s="190">
        <v>2</v>
      </c>
      <c r="Q91" s="180">
        <v>9.4813691096994404E-3</v>
      </c>
      <c r="R91" s="190">
        <v>0</v>
      </c>
      <c r="S91" s="190">
        <v>0</v>
      </c>
      <c r="T91" s="190">
        <v>1</v>
      </c>
      <c r="U91" s="180">
        <v>3.629895821989909E-3</v>
      </c>
    </row>
    <row r="92" spans="1:21" ht="20.100000000000001" customHeight="1">
      <c r="A92" s="181" t="s">
        <v>139</v>
      </c>
      <c r="B92" s="179">
        <v>3</v>
      </c>
      <c r="C92" s="180">
        <v>1.1866149829918519E-2</v>
      </c>
      <c r="D92" s="192">
        <v>8</v>
      </c>
      <c r="E92" s="180">
        <v>3.1858548046672777E-2</v>
      </c>
      <c r="F92" s="478">
        <v>1</v>
      </c>
      <c r="G92" s="180">
        <v>4.0609137055837565E-3</v>
      </c>
      <c r="H92" s="478">
        <v>0</v>
      </c>
      <c r="I92" s="478">
        <v>0</v>
      </c>
      <c r="J92" s="179">
        <v>12</v>
      </c>
      <c r="K92" s="180">
        <v>4.4921948115149928E-2</v>
      </c>
      <c r="L92" s="478">
        <v>4</v>
      </c>
      <c r="M92" s="180">
        <v>1.5083525019797126E-2</v>
      </c>
      <c r="N92" s="179">
        <v>0</v>
      </c>
      <c r="O92" s="179">
        <v>0</v>
      </c>
      <c r="P92" s="179">
        <v>6</v>
      </c>
      <c r="Q92" s="180">
        <v>2.8444107329098321E-2</v>
      </c>
      <c r="R92" s="179">
        <v>3</v>
      </c>
      <c r="S92" s="180">
        <v>1.2518255789693303E-2</v>
      </c>
      <c r="T92" s="179">
        <v>0</v>
      </c>
      <c r="U92" s="179">
        <v>0</v>
      </c>
    </row>
    <row r="93" spans="1:21" ht="20.100000000000001" customHeight="1">
      <c r="A93" s="181" t="s">
        <v>167</v>
      </c>
      <c r="B93" s="179">
        <v>0</v>
      </c>
      <c r="C93" s="179">
        <v>0</v>
      </c>
      <c r="D93" s="192">
        <v>1</v>
      </c>
      <c r="E93" s="180">
        <v>3.9823185058340971E-3</v>
      </c>
      <c r="F93" s="478">
        <v>1</v>
      </c>
      <c r="G93" s="180">
        <v>4.0609137055837565E-3</v>
      </c>
      <c r="H93" s="478">
        <v>0</v>
      </c>
      <c r="I93" s="478">
        <v>0</v>
      </c>
      <c r="J93" s="179">
        <v>0</v>
      </c>
      <c r="K93" s="179">
        <v>0</v>
      </c>
      <c r="L93" s="478">
        <v>3</v>
      </c>
      <c r="M93" s="180">
        <v>1.1312643764847845E-2</v>
      </c>
      <c r="N93" s="179">
        <v>1</v>
      </c>
      <c r="O93" s="180">
        <v>3.8336208548974504E-3</v>
      </c>
      <c r="P93" s="179">
        <v>2</v>
      </c>
      <c r="Q93" s="180">
        <v>9.4813691096994404E-3</v>
      </c>
      <c r="R93" s="179">
        <v>2</v>
      </c>
      <c r="S93" s="180">
        <v>8.3455038597955358E-3</v>
      </c>
      <c r="T93" s="179">
        <v>0</v>
      </c>
      <c r="U93" s="179">
        <v>0</v>
      </c>
    </row>
    <row r="94" spans="1:21" ht="20.100000000000001" customHeight="1">
      <c r="A94" s="181" t="s">
        <v>128</v>
      </c>
      <c r="B94" s="179">
        <v>0</v>
      </c>
      <c r="C94" s="179">
        <v>0</v>
      </c>
      <c r="D94" s="192">
        <v>3</v>
      </c>
      <c r="E94" s="180">
        <v>1.194695551750229E-2</v>
      </c>
      <c r="F94" s="478">
        <v>2</v>
      </c>
      <c r="G94" s="180">
        <v>8.1218274111675131E-3</v>
      </c>
      <c r="H94" s="478">
        <v>0</v>
      </c>
      <c r="I94" s="478">
        <v>0</v>
      </c>
      <c r="J94" s="179">
        <v>5</v>
      </c>
      <c r="K94" s="180">
        <v>1.871747838131247E-2</v>
      </c>
      <c r="L94" s="478">
        <v>0</v>
      </c>
      <c r="M94" s="179">
        <v>0</v>
      </c>
      <c r="N94" s="179">
        <v>0</v>
      </c>
      <c r="O94" s="179">
        <v>0</v>
      </c>
      <c r="P94" s="179">
        <v>1</v>
      </c>
      <c r="Q94" s="180">
        <v>4.7406845548497202E-3</v>
      </c>
      <c r="R94" s="179">
        <v>1</v>
      </c>
      <c r="S94" s="180">
        <v>4.1727519298977679E-3</v>
      </c>
      <c r="T94" s="179">
        <v>0</v>
      </c>
      <c r="U94" s="179">
        <v>0</v>
      </c>
    </row>
    <row r="95" spans="1:21" ht="20.100000000000001" customHeight="1">
      <c r="A95" s="181" t="s">
        <v>612</v>
      </c>
      <c r="B95" s="179">
        <v>1</v>
      </c>
      <c r="C95" s="180">
        <v>3.9553832766395063E-3</v>
      </c>
      <c r="D95" s="192">
        <v>2</v>
      </c>
      <c r="E95" s="180">
        <v>7.9646370116681943E-3</v>
      </c>
      <c r="F95" s="478">
        <v>0</v>
      </c>
      <c r="G95" s="478">
        <v>0</v>
      </c>
      <c r="H95" s="478">
        <v>2</v>
      </c>
      <c r="I95" s="180">
        <v>7.5318219477291549E-3</v>
      </c>
      <c r="J95" s="179">
        <v>1</v>
      </c>
      <c r="K95" s="180">
        <v>3.7434956762624938E-3</v>
      </c>
      <c r="L95" s="478">
        <v>0</v>
      </c>
      <c r="M95" s="179">
        <v>0</v>
      </c>
      <c r="N95" s="179">
        <v>2</v>
      </c>
      <c r="O95" s="180">
        <v>7.6672417097949008E-3</v>
      </c>
      <c r="P95" s="179">
        <v>0</v>
      </c>
      <c r="Q95" s="179">
        <v>0</v>
      </c>
      <c r="R95" s="179">
        <v>1</v>
      </c>
      <c r="S95" s="180">
        <v>4.1727519298977679E-3</v>
      </c>
      <c r="T95" s="179">
        <v>0</v>
      </c>
      <c r="U95" s="179">
        <v>0</v>
      </c>
    </row>
    <row r="96" spans="1:21" ht="20.100000000000001" customHeight="1">
      <c r="A96" s="181" t="s">
        <v>166</v>
      </c>
      <c r="B96" s="179">
        <v>4</v>
      </c>
      <c r="C96" s="180">
        <v>1.5821533106558025E-2</v>
      </c>
      <c r="D96" s="192">
        <v>2</v>
      </c>
      <c r="E96" s="180">
        <v>7.9646370116681943E-3</v>
      </c>
      <c r="F96" s="478">
        <v>4</v>
      </c>
      <c r="G96" s="180">
        <v>1.6243654822335026E-2</v>
      </c>
      <c r="H96" s="478">
        <v>0</v>
      </c>
      <c r="I96" s="478">
        <v>0</v>
      </c>
      <c r="J96" s="179">
        <v>2</v>
      </c>
      <c r="K96" s="180">
        <v>7.4869913525249876E-3</v>
      </c>
      <c r="L96" s="478">
        <v>1</v>
      </c>
      <c r="M96" s="180">
        <v>3.7708812549492815E-3</v>
      </c>
      <c r="N96" s="179">
        <v>1</v>
      </c>
      <c r="O96" s="180">
        <v>3.8336208548974504E-3</v>
      </c>
      <c r="P96" s="179">
        <v>1</v>
      </c>
      <c r="Q96" s="180">
        <v>4.7406845548497202E-3</v>
      </c>
      <c r="R96" s="179">
        <v>1</v>
      </c>
      <c r="S96" s="180">
        <v>4.1727519298977679E-3</v>
      </c>
      <c r="T96" s="179">
        <v>0</v>
      </c>
      <c r="U96" s="179">
        <v>0</v>
      </c>
    </row>
    <row r="97" spans="1:21" ht="20.100000000000001" customHeight="1">
      <c r="A97" s="181" t="s">
        <v>168</v>
      </c>
      <c r="B97" s="179">
        <v>1</v>
      </c>
      <c r="C97" s="180">
        <v>3.9553832766395063E-3</v>
      </c>
      <c r="D97" s="192">
        <v>3</v>
      </c>
      <c r="E97" s="180">
        <v>1.194695551750229E-2</v>
      </c>
      <c r="F97" s="478">
        <v>1</v>
      </c>
      <c r="G97" s="180">
        <v>4.0609137055837565E-3</v>
      </c>
      <c r="H97" s="478">
        <v>1</v>
      </c>
      <c r="I97" s="180">
        <v>3.7659109738645774E-3</v>
      </c>
      <c r="J97" s="179">
        <v>0</v>
      </c>
      <c r="K97" s="179">
        <v>0</v>
      </c>
      <c r="L97" s="478">
        <v>2</v>
      </c>
      <c r="M97" s="180">
        <v>7.5417625098985631E-3</v>
      </c>
      <c r="N97" s="179">
        <v>1</v>
      </c>
      <c r="O97" s="180">
        <v>3.8336208548974504E-3</v>
      </c>
      <c r="P97" s="179">
        <v>2</v>
      </c>
      <c r="Q97" s="180">
        <v>9.4813691096994404E-3</v>
      </c>
      <c r="R97" s="179">
        <v>1</v>
      </c>
      <c r="S97" s="180">
        <v>4.1727519298977679E-3</v>
      </c>
      <c r="T97" s="179">
        <v>0</v>
      </c>
      <c r="U97" s="179">
        <v>0</v>
      </c>
    </row>
    <row r="98" spans="1:21" ht="20.100000000000001" customHeight="1">
      <c r="A98" s="181" t="s">
        <v>163</v>
      </c>
      <c r="B98" s="179">
        <v>10</v>
      </c>
      <c r="C98" s="180">
        <v>3.9553832766395063E-2</v>
      </c>
      <c r="D98" s="192">
        <v>22</v>
      </c>
      <c r="E98" s="180">
        <v>8.7611007128350127E-2</v>
      </c>
      <c r="F98" s="478">
        <v>23</v>
      </c>
      <c r="G98" s="180">
        <v>9.3401015228426393E-2</v>
      </c>
      <c r="H98" s="478">
        <v>21</v>
      </c>
      <c r="I98" s="180">
        <v>7.9084130451156143E-2</v>
      </c>
      <c r="J98" s="179">
        <v>10</v>
      </c>
      <c r="K98" s="180">
        <v>3.7434956762624941E-2</v>
      </c>
      <c r="L98" s="478">
        <v>13</v>
      </c>
      <c r="M98" s="180">
        <v>4.9021456314340656E-2</v>
      </c>
      <c r="N98" s="179">
        <v>16</v>
      </c>
      <c r="O98" s="180">
        <v>6.1337933678359206E-2</v>
      </c>
      <c r="P98" s="179">
        <v>0</v>
      </c>
      <c r="Q98" s="179">
        <v>0</v>
      </c>
      <c r="R98" s="179">
        <v>1</v>
      </c>
      <c r="S98" s="180">
        <v>4.1727519298977679E-3</v>
      </c>
      <c r="T98" s="179">
        <v>0</v>
      </c>
      <c r="U98" s="179">
        <v>0</v>
      </c>
    </row>
    <row r="99" spans="1:21" ht="20.100000000000001" customHeight="1">
      <c r="A99" s="181" t="s">
        <v>616</v>
      </c>
      <c r="B99" s="179">
        <v>0</v>
      </c>
      <c r="C99" s="179">
        <v>0</v>
      </c>
      <c r="D99" s="192">
        <v>11</v>
      </c>
      <c r="E99" s="180">
        <v>4.3805503564175063E-2</v>
      </c>
      <c r="F99" s="478">
        <v>0</v>
      </c>
      <c r="G99" s="478">
        <v>0</v>
      </c>
      <c r="H99" s="478">
        <v>0</v>
      </c>
      <c r="I99" s="478">
        <v>0</v>
      </c>
      <c r="J99" s="478">
        <v>0</v>
      </c>
      <c r="K99" s="478">
        <v>0</v>
      </c>
      <c r="L99" s="478">
        <v>6</v>
      </c>
      <c r="M99" s="180">
        <v>2.2625287529695691E-2</v>
      </c>
      <c r="N99" s="179">
        <v>0</v>
      </c>
      <c r="O99" s="179">
        <v>0</v>
      </c>
      <c r="P99" s="179">
        <v>0</v>
      </c>
      <c r="Q99" s="179">
        <v>0</v>
      </c>
      <c r="R99" s="179">
        <v>0</v>
      </c>
      <c r="S99" s="179">
        <v>0</v>
      </c>
      <c r="T99" s="179">
        <v>0</v>
      </c>
      <c r="U99" s="179">
        <v>0</v>
      </c>
    </row>
    <row r="100" spans="1:21" ht="20.100000000000001" customHeight="1">
      <c r="A100" s="181" t="s">
        <v>615</v>
      </c>
      <c r="B100" s="179">
        <v>1</v>
      </c>
      <c r="C100" s="180">
        <v>3.9553832766395063E-3</v>
      </c>
      <c r="D100" s="192">
        <v>0</v>
      </c>
      <c r="E100" s="179">
        <v>0</v>
      </c>
      <c r="F100" s="478">
        <v>0</v>
      </c>
      <c r="G100" s="478">
        <v>0</v>
      </c>
      <c r="H100" s="478">
        <v>0</v>
      </c>
      <c r="I100" s="478">
        <v>0</v>
      </c>
      <c r="J100" s="478">
        <v>0</v>
      </c>
      <c r="K100" s="478">
        <v>0</v>
      </c>
      <c r="L100" s="478">
        <v>2</v>
      </c>
      <c r="M100" s="180">
        <v>7.5417625098985631E-3</v>
      </c>
      <c r="N100" s="179">
        <v>0</v>
      </c>
      <c r="O100" s="179">
        <v>0</v>
      </c>
      <c r="P100" s="179">
        <v>0</v>
      </c>
      <c r="Q100" s="179">
        <v>0</v>
      </c>
      <c r="R100" s="179">
        <v>0</v>
      </c>
      <c r="S100" s="179">
        <v>0</v>
      </c>
      <c r="T100" s="179">
        <v>0</v>
      </c>
      <c r="U100" s="179">
        <v>0</v>
      </c>
    </row>
    <row r="101" spans="1:21" ht="20.100000000000001" customHeight="1">
      <c r="A101" s="181" t="s">
        <v>169</v>
      </c>
      <c r="B101" s="179">
        <v>0</v>
      </c>
      <c r="C101" s="179">
        <v>0</v>
      </c>
      <c r="D101" s="192">
        <v>6</v>
      </c>
      <c r="E101" s="180">
        <v>2.3893911035004579E-2</v>
      </c>
      <c r="F101" s="478">
        <v>2</v>
      </c>
      <c r="G101" s="180">
        <v>8.1218274111675131E-3</v>
      </c>
      <c r="H101" s="478">
        <v>3</v>
      </c>
      <c r="I101" s="180">
        <v>1.1297732921593733E-2</v>
      </c>
      <c r="J101" s="179">
        <v>6</v>
      </c>
      <c r="K101" s="180">
        <v>2.2460974057574964E-2</v>
      </c>
      <c r="L101" s="478">
        <v>2</v>
      </c>
      <c r="M101" s="180">
        <v>7.5417625098985631E-3</v>
      </c>
      <c r="N101" s="179">
        <v>0</v>
      </c>
      <c r="O101" s="179">
        <v>0</v>
      </c>
      <c r="P101" s="179">
        <v>0</v>
      </c>
      <c r="Q101" s="179">
        <v>0</v>
      </c>
      <c r="R101" s="179">
        <v>0</v>
      </c>
      <c r="S101" s="179">
        <v>0</v>
      </c>
      <c r="T101" s="179">
        <v>0</v>
      </c>
      <c r="U101" s="179">
        <v>0</v>
      </c>
    </row>
    <row r="102" spans="1:21" ht="20.100000000000001" customHeight="1">
      <c r="A102" s="181" t="s">
        <v>618</v>
      </c>
      <c r="B102" s="179">
        <v>1</v>
      </c>
      <c r="C102" s="180">
        <v>3.9553832766395063E-3</v>
      </c>
      <c r="D102" s="192">
        <v>0</v>
      </c>
      <c r="E102" s="192">
        <v>0</v>
      </c>
      <c r="F102" s="478">
        <v>1</v>
      </c>
      <c r="G102" s="180">
        <v>4.0609137055837565E-3</v>
      </c>
      <c r="H102" s="478">
        <v>0</v>
      </c>
      <c r="I102" s="478">
        <v>0</v>
      </c>
      <c r="J102" s="478">
        <v>0</v>
      </c>
      <c r="K102" s="478">
        <v>1</v>
      </c>
      <c r="L102" s="478">
        <v>1</v>
      </c>
      <c r="M102" s="180">
        <v>3.7708812549492815E-3</v>
      </c>
      <c r="N102" s="179">
        <v>0</v>
      </c>
      <c r="O102" s="179">
        <v>0</v>
      </c>
      <c r="P102" s="179">
        <v>0</v>
      </c>
      <c r="Q102" s="179">
        <v>0</v>
      </c>
      <c r="R102" s="179">
        <v>0</v>
      </c>
      <c r="S102" s="179">
        <v>0</v>
      </c>
      <c r="T102" s="179">
        <v>0</v>
      </c>
      <c r="U102" s="179">
        <v>0</v>
      </c>
    </row>
    <row r="103" spans="1:21" ht="20.100000000000001" customHeight="1">
      <c r="A103" s="181" t="s">
        <v>619</v>
      </c>
      <c r="B103" s="179">
        <v>0</v>
      </c>
      <c r="C103" s="179">
        <v>0</v>
      </c>
      <c r="D103" s="192">
        <v>0</v>
      </c>
      <c r="E103" s="192">
        <v>0</v>
      </c>
      <c r="F103" s="479">
        <v>0</v>
      </c>
      <c r="G103" s="479">
        <v>0</v>
      </c>
      <c r="H103" s="478">
        <v>2</v>
      </c>
      <c r="I103" s="180">
        <v>7.5318219477291549E-3</v>
      </c>
      <c r="J103" s="179">
        <v>0</v>
      </c>
      <c r="K103" s="179">
        <v>1</v>
      </c>
      <c r="L103" s="478">
        <v>1</v>
      </c>
      <c r="M103" s="180">
        <v>3.7708812549492815E-3</v>
      </c>
      <c r="N103" s="179">
        <v>0</v>
      </c>
      <c r="O103" s="179">
        <v>0</v>
      </c>
      <c r="P103" s="179">
        <v>0</v>
      </c>
      <c r="Q103" s="179">
        <v>0</v>
      </c>
      <c r="R103" s="179">
        <v>0</v>
      </c>
      <c r="S103" s="179">
        <v>0</v>
      </c>
      <c r="T103" s="179">
        <v>0</v>
      </c>
      <c r="U103" s="179">
        <v>0</v>
      </c>
    </row>
    <row r="104" spans="1:21" ht="20.100000000000001" customHeight="1">
      <c r="A104" s="181" t="s">
        <v>617</v>
      </c>
      <c r="B104" s="179">
        <v>0</v>
      </c>
      <c r="C104" s="179">
        <v>0</v>
      </c>
      <c r="D104" s="192">
        <v>0</v>
      </c>
      <c r="E104" s="192">
        <v>0</v>
      </c>
      <c r="F104" s="478">
        <v>0</v>
      </c>
      <c r="G104" s="478">
        <v>0</v>
      </c>
      <c r="H104" s="478">
        <v>0</v>
      </c>
      <c r="I104" s="478">
        <v>0</v>
      </c>
      <c r="J104" s="179">
        <v>1</v>
      </c>
      <c r="K104" s="180">
        <v>3.7434956762624938E-3</v>
      </c>
      <c r="L104" s="478">
        <v>1</v>
      </c>
      <c r="M104" s="180">
        <v>3.7708812549492815E-3</v>
      </c>
      <c r="N104" s="179">
        <v>0</v>
      </c>
      <c r="O104" s="179">
        <v>0</v>
      </c>
      <c r="P104" s="179">
        <v>0</v>
      </c>
      <c r="Q104" s="179">
        <v>0</v>
      </c>
      <c r="R104" s="179">
        <v>0</v>
      </c>
      <c r="S104" s="179">
        <v>0</v>
      </c>
      <c r="T104" s="179">
        <v>0</v>
      </c>
      <c r="U104" s="179">
        <v>0</v>
      </c>
    </row>
    <row r="105" spans="1:21" ht="20.100000000000001" customHeight="1">
      <c r="A105" s="181" t="s">
        <v>162</v>
      </c>
      <c r="B105" s="179">
        <v>0</v>
      </c>
      <c r="C105" s="179">
        <v>0</v>
      </c>
      <c r="D105" s="192">
        <v>2</v>
      </c>
      <c r="E105" s="180">
        <v>7.9646370116681943E-3</v>
      </c>
      <c r="F105" s="478">
        <v>0</v>
      </c>
      <c r="G105" s="478">
        <v>0</v>
      </c>
      <c r="H105" s="478">
        <v>0</v>
      </c>
      <c r="I105" s="478">
        <v>0</v>
      </c>
      <c r="J105" s="179">
        <v>3</v>
      </c>
      <c r="K105" s="180">
        <v>1.1230487028787482E-2</v>
      </c>
      <c r="L105" s="478">
        <v>0</v>
      </c>
      <c r="M105" s="478">
        <v>0</v>
      </c>
      <c r="N105" s="478">
        <v>0</v>
      </c>
      <c r="O105" s="478">
        <v>0</v>
      </c>
      <c r="P105" s="478">
        <v>0</v>
      </c>
      <c r="Q105" s="478">
        <v>0</v>
      </c>
      <c r="R105" s="478">
        <v>0</v>
      </c>
      <c r="S105" s="478">
        <v>0</v>
      </c>
      <c r="T105" s="478">
        <v>0</v>
      </c>
      <c r="U105" s="478">
        <v>0</v>
      </c>
    </row>
    <row r="106" spans="1:21" ht="20.100000000000001" customHeight="1">
      <c r="A106" s="181" t="s">
        <v>620</v>
      </c>
      <c r="B106" s="179">
        <v>5</v>
      </c>
      <c r="C106" s="180">
        <v>1.9776916383197531E-2</v>
      </c>
      <c r="D106" s="192">
        <v>3</v>
      </c>
      <c r="E106" s="180">
        <v>1.194695551750229E-2</v>
      </c>
      <c r="F106" s="478">
        <v>3</v>
      </c>
      <c r="G106" s="180">
        <v>1.2182741116751269E-2</v>
      </c>
      <c r="H106" s="478">
        <v>1</v>
      </c>
      <c r="I106" s="180">
        <v>3.7659109738645774E-3</v>
      </c>
      <c r="J106" s="179">
        <v>0</v>
      </c>
      <c r="K106" s="179">
        <v>0</v>
      </c>
      <c r="L106" s="478">
        <v>0</v>
      </c>
      <c r="M106" s="478">
        <v>0</v>
      </c>
      <c r="N106" s="478">
        <v>0</v>
      </c>
      <c r="O106" s="478">
        <v>0</v>
      </c>
      <c r="P106" s="478">
        <v>0</v>
      </c>
      <c r="Q106" s="478">
        <v>0</v>
      </c>
      <c r="R106" s="478">
        <v>0</v>
      </c>
      <c r="S106" s="478">
        <v>0</v>
      </c>
      <c r="T106" s="478">
        <v>0</v>
      </c>
      <c r="U106" s="478">
        <v>0</v>
      </c>
    </row>
    <row r="107" spans="1:21" ht="20.100000000000001" customHeight="1">
      <c r="A107" s="185" t="s">
        <v>341</v>
      </c>
      <c r="B107" s="186">
        <v>283</v>
      </c>
      <c r="C107" s="187">
        <v>1.1193734672889804</v>
      </c>
      <c r="D107" s="194">
        <v>272</v>
      </c>
      <c r="E107" s="187">
        <v>1.0831906335868744</v>
      </c>
      <c r="F107" s="710">
        <v>230</v>
      </c>
      <c r="G107" s="187">
        <v>0.93401015228426387</v>
      </c>
      <c r="H107" s="710">
        <v>248</v>
      </c>
      <c r="I107" s="187">
        <v>0.93394592151841527</v>
      </c>
      <c r="J107" s="186">
        <v>284</v>
      </c>
      <c r="K107" s="187">
        <v>1.0631527720585483</v>
      </c>
      <c r="L107" s="710">
        <v>291</v>
      </c>
      <c r="M107" s="187">
        <v>1.0973264451902409</v>
      </c>
      <c r="N107" s="186">
        <v>281</v>
      </c>
      <c r="O107" s="187">
        <v>1.0772474602261837</v>
      </c>
      <c r="P107" s="186">
        <v>208</v>
      </c>
      <c r="Q107" s="187">
        <v>0.98606238740874175</v>
      </c>
      <c r="R107" s="186">
        <v>265</v>
      </c>
      <c r="S107" s="187">
        <v>1.1057792614229085</v>
      </c>
      <c r="T107" s="186">
        <v>301</v>
      </c>
      <c r="U107" s="187">
        <v>1.0925986424189627</v>
      </c>
    </row>
    <row r="108" spans="1:21">
      <c r="A108" s="64" t="s">
        <v>66</v>
      </c>
      <c r="B108" s="65"/>
      <c r="C108" s="188"/>
      <c r="D108" s="65"/>
      <c r="E108" s="188"/>
      <c r="F108" s="65"/>
      <c r="G108" s="188"/>
      <c r="H108" s="65"/>
      <c r="I108" s="188"/>
      <c r="J108" s="65"/>
      <c r="K108" s="188"/>
      <c r="L108" s="65"/>
      <c r="M108" s="54"/>
      <c r="N108" s="65"/>
      <c r="O108" s="54"/>
      <c r="P108" s="65"/>
      <c r="Q108" s="54"/>
      <c r="R108" s="65"/>
      <c r="S108" s="54"/>
      <c r="T108" s="65"/>
      <c r="U108" s="54"/>
    </row>
    <row r="109" spans="1:21">
      <c r="A109" s="1061" t="s">
        <v>887</v>
      </c>
      <c r="B109" s="1059"/>
      <c r="C109" s="1059"/>
      <c r="D109" s="1059"/>
      <c r="E109" s="1059"/>
      <c r="F109" s="1059"/>
      <c r="G109" s="1059"/>
      <c r="H109" s="1059"/>
      <c r="I109" s="1059"/>
      <c r="J109" s="1059"/>
      <c r="K109" s="1059"/>
      <c r="L109" s="189"/>
      <c r="M109" s="43"/>
      <c r="N109" s="189"/>
      <c r="O109" s="43"/>
      <c r="P109" s="189"/>
      <c r="Q109" s="43"/>
      <c r="R109" s="189"/>
      <c r="S109" s="43"/>
      <c r="T109" s="189"/>
      <c r="U109" s="43"/>
    </row>
  </sheetData>
  <sortState ref="A105:U107">
    <sortCondition descending="1" ref="J105:J107"/>
  </sortState>
  <mergeCells count="14">
    <mergeCell ref="P3:Q3"/>
    <mergeCell ref="R3:S3"/>
    <mergeCell ref="T3:U3"/>
    <mergeCell ref="A109:K109"/>
    <mergeCell ref="A1:U1"/>
    <mergeCell ref="B2:U2"/>
    <mergeCell ref="A3:A4"/>
    <mergeCell ref="B3:C3"/>
    <mergeCell ref="D3:E3"/>
    <mergeCell ref="F3:G3"/>
    <mergeCell ref="H3:I3"/>
    <mergeCell ref="J3:K3"/>
    <mergeCell ref="L3:M3"/>
    <mergeCell ref="N3:O3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5"/>
  <sheetViews>
    <sheetView showGridLines="0" workbookViewId="0">
      <selection sqref="A1:T1"/>
    </sheetView>
  </sheetViews>
  <sheetFormatPr defaultColWidth="9" defaultRowHeight="15" customHeight="1"/>
  <cols>
    <col min="1" max="1" width="5.875" style="198" customWidth="1"/>
    <col min="2" max="2" width="4.5" style="198" customWidth="1"/>
    <col min="3" max="3" width="9.125" style="204" customWidth="1"/>
    <col min="4" max="4" width="9.125" style="205" customWidth="1"/>
    <col min="5" max="5" width="9.125" style="204" customWidth="1"/>
    <col min="6" max="6" width="9.125" style="205" customWidth="1"/>
    <col min="7" max="7" width="9.125" style="204" customWidth="1"/>
    <col min="8" max="8" width="9.125" style="205" customWidth="1"/>
    <col min="9" max="9" width="9.125" style="204" customWidth="1"/>
    <col min="10" max="10" width="9.125" style="205" customWidth="1"/>
    <col min="11" max="11" width="9.125" style="204" customWidth="1"/>
    <col min="12" max="12" width="9.125" style="205" customWidth="1"/>
    <col min="13" max="13" width="9.125" style="204" customWidth="1"/>
    <col min="14" max="14" width="9.125" style="205" customWidth="1"/>
    <col min="15" max="15" width="9.125" style="204" customWidth="1"/>
    <col min="16" max="16" width="9.125" style="205" customWidth="1"/>
    <col min="17" max="17" width="9.125" style="204" customWidth="1"/>
    <col min="18" max="18" width="9.125" style="205" customWidth="1"/>
    <col min="19" max="19" width="9.125" style="204" customWidth="1"/>
    <col min="20" max="20" width="9.125" style="205" customWidth="1"/>
    <col min="21" max="21" width="12.625" style="198" bestFit="1" customWidth="1"/>
    <col min="22" max="16384" width="9" style="198"/>
  </cols>
  <sheetData>
    <row r="1" spans="1:23" s="197" customFormat="1" ht="24.95" customHeight="1">
      <c r="A1" s="1069" t="s">
        <v>685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595" t="s">
        <v>670</v>
      </c>
    </row>
    <row r="2" spans="1:23" ht="15" customHeight="1">
      <c r="A2" s="1070"/>
      <c r="B2" s="1070"/>
      <c r="C2" s="1067" t="s">
        <v>307</v>
      </c>
      <c r="D2" s="1067"/>
      <c r="E2" s="1071" t="s">
        <v>310</v>
      </c>
      <c r="F2" s="1067"/>
      <c r="G2" s="1067" t="s">
        <v>903</v>
      </c>
      <c r="H2" s="1067"/>
      <c r="I2" s="1067" t="s">
        <v>904</v>
      </c>
      <c r="J2" s="1067"/>
      <c r="K2" s="1067" t="s">
        <v>905</v>
      </c>
      <c r="L2" s="1067"/>
      <c r="M2" s="1067" t="s">
        <v>906</v>
      </c>
      <c r="N2" s="1067"/>
      <c r="O2" s="1067" t="s">
        <v>907</v>
      </c>
      <c r="P2" s="1067"/>
      <c r="Q2" s="1067" t="s">
        <v>908</v>
      </c>
      <c r="R2" s="1067"/>
      <c r="S2" s="1068" t="s">
        <v>830</v>
      </c>
      <c r="T2" s="1067"/>
    </row>
    <row r="3" spans="1:23" ht="15" customHeight="1">
      <c r="A3" s="1052"/>
      <c r="B3" s="1052"/>
      <c r="C3" s="199" t="s">
        <v>237</v>
      </c>
      <c r="D3" s="200" t="s">
        <v>52</v>
      </c>
      <c r="E3" s="199" t="s">
        <v>237</v>
      </c>
      <c r="F3" s="200" t="s">
        <v>52</v>
      </c>
      <c r="G3" s="199" t="s">
        <v>237</v>
      </c>
      <c r="H3" s="200" t="s">
        <v>52</v>
      </c>
      <c r="I3" s="199" t="s">
        <v>237</v>
      </c>
      <c r="J3" s="200" t="s">
        <v>52</v>
      </c>
      <c r="K3" s="199" t="s">
        <v>237</v>
      </c>
      <c r="L3" s="200" t="s">
        <v>52</v>
      </c>
      <c r="M3" s="199" t="s">
        <v>237</v>
      </c>
      <c r="N3" s="200" t="s">
        <v>52</v>
      </c>
      <c r="O3" s="199" t="s">
        <v>237</v>
      </c>
      <c r="P3" s="200" t="s">
        <v>52</v>
      </c>
      <c r="Q3" s="199" t="s">
        <v>237</v>
      </c>
      <c r="R3" s="200" t="s">
        <v>52</v>
      </c>
      <c r="S3" s="199" t="s">
        <v>237</v>
      </c>
      <c r="T3" s="200" t="s">
        <v>52</v>
      </c>
    </row>
    <row r="4" spans="1:23" ht="15" customHeight="1">
      <c r="A4" s="1064" t="s">
        <v>734</v>
      </c>
      <c r="B4" s="170" t="s">
        <v>308</v>
      </c>
      <c r="C4" s="172">
        <f>SUM(E4,G4,I4,K4,M4,O4,Q4,S4)</f>
        <v>188557</v>
      </c>
      <c r="D4" s="201">
        <f>SUM(F4,H4,J4,L4,N4,P4,R4,T4)</f>
        <v>100.00000000000001</v>
      </c>
      <c r="E4" s="172">
        <v>3630</v>
      </c>
      <c r="F4" s="201">
        <f>E4/$C4*100</f>
        <v>1.9251473029375732</v>
      </c>
      <c r="G4" s="172">
        <v>31530</v>
      </c>
      <c r="H4" s="201">
        <f>G4/$C4*100</f>
        <v>16.72173401146603</v>
      </c>
      <c r="I4" s="172">
        <v>56329</v>
      </c>
      <c r="J4" s="201">
        <f>I4/$C4*100</f>
        <v>29.873725186548366</v>
      </c>
      <c r="K4" s="172">
        <v>50236</v>
      </c>
      <c r="L4" s="201">
        <f>K4/$C4*100</f>
        <v>26.642341573105217</v>
      </c>
      <c r="M4" s="172">
        <v>33387</v>
      </c>
      <c r="N4" s="201">
        <f>M4/$C4*100</f>
        <v>17.706582094539051</v>
      </c>
      <c r="O4" s="172">
        <v>10568</v>
      </c>
      <c r="P4" s="201">
        <f>O4/$C4*100</f>
        <v>5.6046712665135745</v>
      </c>
      <c r="Q4" s="172">
        <v>2526</v>
      </c>
      <c r="R4" s="201">
        <f>Q4/$C4*100</f>
        <v>1.3396479579119311</v>
      </c>
      <c r="S4" s="172">
        <v>351</v>
      </c>
      <c r="T4" s="201">
        <f>S4/$C4*100</f>
        <v>0.18615060697826122</v>
      </c>
      <c r="U4" s="528"/>
      <c r="V4" s="528"/>
      <c r="W4" s="528"/>
    </row>
    <row r="5" spans="1:23" ht="15" customHeight="1">
      <c r="A5" s="1065"/>
      <c r="B5" s="170" t="s">
        <v>98</v>
      </c>
      <c r="C5" s="172">
        <f t="shared" ref="C5:C33" si="0">SUM(E5,G5,I5,K5,M5,O5,Q5,S5)</f>
        <v>162924</v>
      </c>
      <c r="D5" s="201">
        <f t="shared" ref="D5:D33" si="1">SUM(F5,H5,J5,L5,N5,P5,R5,T5)</f>
        <v>100</v>
      </c>
      <c r="E5" s="172">
        <v>3204</v>
      </c>
      <c r="F5" s="201">
        <f t="shared" ref="F5:H33" si="2">E5/$C5*100</f>
        <v>1.9665610959711275</v>
      </c>
      <c r="G5" s="172">
        <v>26560</v>
      </c>
      <c r="H5" s="201">
        <f t="shared" si="2"/>
        <v>16.302079497188874</v>
      </c>
      <c r="I5" s="172">
        <v>48877</v>
      </c>
      <c r="J5" s="201">
        <f t="shared" ref="J5" si="3">I5/$C5*100</f>
        <v>29.999877243377281</v>
      </c>
      <c r="K5" s="172">
        <v>44276</v>
      </c>
      <c r="L5" s="201">
        <f t="shared" ref="L5" si="4">K5/$C5*100</f>
        <v>27.175861137708381</v>
      </c>
      <c r="M5" s="172">
        <v>29086</v>
      </c>
      <c r="N5" s="201">
        <f t="shared" ref="N5" si="5">M5/$C5*100</f>
        <v>17.852495642139893</v>
      </c>
      <c r="O5" s="172">
        <v>8803</v>
      </c>
      <c r="P5" s="201">
        <f t="shared" ref="P5" si="6">O5/$C5*100</f>
        <v>5.4031327490118093</v>
      </c>
      <c r="Q5" s="172">
        <v>2118</v>
      </c>
      <c r="R5" s="201">
        <f t="shared" ref="R5" si="7">Q5/$C5*100</f>
        <v>1.2999926346026367</v>
      </c>
      <c r="S5" s="172">
        <v>0</v>
      </c>
      <c r="T5" s="172">
        <v>0</v>
      </c>
      <c r="U5" s="528"/>
      <c r="V5" s="528"/>
      <c r="W5" s="528"/>
    </row>
    <row r="6" spans="1:23" ht="15" customHeight="1">
      <c r="A6" s="1065"/>
      <c r="B6" s="170" t="s">
        <v>99</v>
      </c>
      <c r="C6" s="172">
        <f t="shared" si="0"/>
        <v>25282</v>
      </c>
      <c r="D6" s="201">
        <f>SUM(F6,H6,J6,L6,N6,P6,R6,T6)</f>
        <v>100</v>
      </c>
      <c r="E6" s="172">
        <v>426</v>
      </c>
      <c r="F6" s="201">
        <f t="shared" si="2"/>
        <v>1.6849932758484298</v>
      </c>
      <c r="G6" s="172">
        <v>4970</v>
      </c>
      <c r="H6" s="201">
        <f t="shared" si="2"/>
        <v>19.658254884898348</v>
      </c>
      <c r="I6" s="172">
        <v>7452</v>
      </c>
      <c r="J6" s="201">
        <f t="shared" ref="J6" si="8">I6/$C6*100</f>
        <v>29.475516177517601</v>
      </c>
      <c r="K6" s="172">
        <v>5960</v>
      </c>
      <c r="L6" s="201">
        <f t="shared" ref="L6" si="9">K6/$C6*100</f>
        <v>23.574084328771459</v>
      </c>
      <c r="M6" s="172">
        <v>4301</v>
      </c>
      <c r="N6" s="201">
        <f t="shared" ref="N6" si="10">M6/$C6*100</f>
        <v>17.012103472826517</v>
      </c>
      <c r="O6" s="172">
        <v>1765</v>
      </c>
      <c r="P6" s="201">
        <f t="shared" ref="P6" si="11">O6/$C6*100</f>
        <v>6.9812514832687285</v>
      </c>
      <c r="Q6" s="172">
        <v>408</v>
      </c>
      <c r="R6" s="201">
        <f t="shared" ref="R6" si="12">Q6/$C6*100</f>
        <v>1.6137963768689187</v>
      </c>
      <c r="S6" s="172">
        <v>0</v>
      </c>
      <c r="T6" s="172">
        <v>0</v>
      </c>
      <c r="U6" s="528"/>
      <c r="V6" s="528"/>
      <c r="W6" s="528"/>
    </row>
    <row r="7" spans="1:23" ht="15" customHeight="1">
      <c r="A7" s="1064" t="s">
        <v>733</v>
      </c>
      <c r="B7" s="170" t="s">
        <v>308</v>
      </c>
      <c r="C7" s="172">
        <f t="shared" si="0"/>
        <v>185053</v>
      </c>
      <c r="D7" s="201">
        <f t="shared" si="1"/>
        <v>99.999999999999986</v>
      </c>
      <c r="E7" s="172">
        <v>3346</v>
      </c>
      <c r="F7" s="201">
        <f t="shared" si="2"/>
        <v>1.8081306436534397</v>
      </c>
      <c r="G7" s="172">
        <v>30868</v>
      </c>
      <c r="H7" s="201">
        <f t="shared" si="2"/>
        <v>16.680626631289414</v>
      </c>
      <c r="I7" s="172">
        <v>54457</v>
      </c>
      <c r="J7" s="201">
        <f t="shared" ref="J7" si="13">I7/$C7*100</f>
        <v>29.427785553327968</v>
      </c>
      <c r="K7" s="172">
        <v>48502</v>
      </c>
      <c r="L7" s="201">
        <f t="shared" ref="L7" si="14">K7/$C7*100</f>
        <v>26.209788547064893</v>
      </c>
      <c r="M7" s="172">
        <v>32884</v>
      </c>
      <c r="N7" s="201">
        <f t="shared" ref="N7" si="15">M7/$C7*100</f>
        <v>17.770044257591071</v>
      </c>
      <c r="O7" s="172">
        <v>11819</v>
      </c>
      <c r="P7" s="201">
        <f t="shared" ref="P7" si="16">O7/$C7*100</f>
        <v>6.3868189113389136</v>
      </c>
      <c r="Q7" s="172">
        <v>2826</v>
      </c>
      <c r="R7" s="201">
        <f t="shared" ref="R7" si="17">Q7/$C7*100</f>
        <v>1.5271300654407116</v>
      </c>
      <c r="S7" s="172">
        <v>351</v>
      </c>
      <c r="T7" s="201">
        <f t="shared" ref="T7" si="18">S7/$C7*100</f>
        <v>0.18967539029359157</v>
      </c>
      <c r="U7" s="528"/>
      <c r="V7" s="528"/>
      <c r="W7" s="528"/>
    </row>
    <row r="8" spans="1:23" ht="15" customHeight="1">
      <c r="A8" s="1065"/>
      <c r="B8" s="170" t="s">
        <v>98</v>
      </c>
      <c r="C8" s="172">
        <f t="shared" si="0"/>
        <v>159591</v>
      </c>
      <c r="D8" s="201">
        <f t="shared" si="1"/>
        <v>100.00000000000001</v>
      </c>
      <c r="E8" s="172">
        <v>2999</v>
      </c>
      <c r="F8" s="201">
        <f t="shared" si="2"/>
        <v>1.8791786504251493</v>
      </c>
      <c r="G8" s="172">
        <v>26106</v>
      </c>
      <c r="H8" s="201">
        <f t="shared" si="2"/>
        <v>16.358065304434461</v>
      </c>
      <c r="I8" s="172">
        <v>46833</v>
      </c>
      <c r="J8" s="201">
        <f t="shared" ref="J8" si="19">I8/$C8*100</f>
        <v>29.345639791717577</v>
      </c>
      <c r="K8" s="172">
        <v>42979</v>
      </c>
      <c r="L8" s="201">
        <f t="shared" ref="L8" si="20">K8/$C8*100</f>
        <v>26.930716644422304</v>
      </c>
      <c r="M8" s="172">
        <v>28620</v>
      </c>
      <c r="N8" s="201">
        <f t="shared" ref="N8" si="21">M8/$C8*100</f>
        <v>17.933342105757845</v>
      </c>
      <c r="O8" s="172">
        <v>9790</v>
      </c>
      <c r="P8" s="201">
        <f t="shared" ref="P8" si="22">O8/$C8*100</f>
        <v>6.1344311396006042</v>
      </c>
      <c r="Q8" s="172">
        <v>2264</v>
      </c>
      <c r="R8" s="201">
        <f t="shared" ref="R8" si="23">Q8/$C8*100</f>
        <v>1.41862636364206</v>
      </c>
      <c r="S8" s="172">
        <v>0</v>
      </c>
      <c r="T8" s="172">
        <v>0</v>
      </c>
      <c r="U8" s="528"/>
      <c r="V8" s="528"/>
      <c r="W8" s="528"/>
    </row>
    <row r="9" spans="1:23" ht="15" customHeight="1">
      <c r="A9" s="1065"/>
      <c r="B9" s="170" t="s">
        <v>99</v>
      </c>
      <c r="C9" s="172">
        <f t="shared" si="0"/>
        <v>25111</v>
      </c>
      <c r="D9" s="201">
        <f t="shared" si="1"/>
        <v>100</v>
      </c>
      <c r="E9" s="172">
        <v>347</v>
      </c>
      <c r="F9" s="201">
        <f t="shared" si="2"/>
        <v>1.3818645215244314</v>
      </c>
      <c r="G9" s="172">
        <v>4762</v>
      </c>
      <c r="H9" s="201">
        <f t="shared" si="2"/>
        <v>18.963800724781969</v>
      </c>
      <c r="I9" s="172">
        <v>7624</v>
      </c>
      <c r="J9" s="201">
        <f t="shared" ref="J9" si="24">I9/$C9*100</f>
        <v>30.361196288479153</v>
      </c>
      <c r="K9" s="172">
        <v>5523</v>
      </c>
      <c r="L9" s="201">
        <f t="shared" ref="L9" si="25">K9/$C9*100</f>
        <v>21.994345107721717</v>
      </c>
      <c r="M9" s="172">
        <v>4264</v>
      </c>
      <c r="N9" s="201">
        <f t="shared" ref="N9" si="26">M9/$C9*100</f>
        <v>16.980606108876589</v>
      </c>
      <c r="O9" s="172">
        <v>2029</v>
      </c>
      <c r="P9" s="201">
        <f t="shared" ref="P9" si="27">O9/$C9*100</f>
        <v>8.0801242483373823</v>
      </c>
      <c r="Q9" s="172">
        <v>562</v>
      </c>
      <c r="R9" s="201">
        <f t="shared" ref="R9" si="28">Q9/$C9*100</f>
        <v>2.2380630002787623</v>
      </c>
      <c r="S9" s="172">
        <v>0</v>
      </c>
      <c r="T9" s="172">
        <v>0</v>
      </c>
      <c r="U9" s="528"/>
      <c r="V9" s="528"/>
      <c r="W9" s="528"/>
    </row>
    <row r="10" spans="1:23" ht="15" customHeight="1">
      <c r="A10" s="1064" t="s">
        <v>290</v>
      </c>
      <c r="B10" s="170" t="s">
        <v>308</v>
      </c>
      <c r="C10" s="172">
        <f t="shared" si="0"/>
        <v>181128</v>
      </c>
      <c r="D10" s="201">
        <f t="shared" si="1"/>
        <v>99.999999999999986</v>
      </c>
      <c r="E10" s="172">
        <v>3415</v>
      </c>
      <c r="F10" s="201">
        <f t="shared" si="2"/>
        <v>1.8854070049909455</v>
      </c>
      <c r="G10" s="172">
        <v>31195</v>
      </c>
      <c r="H10" s="201">
        <f t="shared" si="2"/>
        <v>17.222627092442913</v>
      </c>
      <c r="I10" s="172">
        <v>53037</v>
      </c>
      <c r="J10" s="201">
        <f t="shared" ref="J10" si="29">I10/$C10*100</f>
        <v>29.281502583808134</v>
      </c>
      <c r="K10" s="172">
        <v>46853</v>
      </c>
      <c r="L10" s="201">
        <f t="shared" ref="L10" si="30">K10/$C10*100</f>
        <v>25.867342431871382</v>
      </c>
      <c r="M10" s="172">
        <v>31560</v>
      </c>
      <c r="N10" s="201">
        <f t="shared" ref="N10" si="31">M10/$C10*100</f>
        <v>17.424142043195971</v>
      </c>
      <c r="O10" s="172">
        <v>12001</v>
      </c>
      <c r="P10" s="201">
        <f t="shared" ref="P10" si="32">O10/$C10*100</f>
        <v>6.6257011616094692</v>
      </c>
      <c r="Q10" s="172">
        <v>2668</v>
      </c>
      <c r="R10" s="201">
        <f t="shared" ref="R10" si="33">Q10/$C10*100</f>
        <v>1.4729914756415352</v>
      </c>
      <c r="S10" s="172">
        <v>399</v>
      </c>
      <c r="T10" s="201">
        <f t="shared" ref="T10" si="34">S10/$C10*100</f>
        <v>0.22028620643964489</v>
      </c>
      <c r="U10" s="528"/>
      <c r="V10" s="528"/>
      <c r="W10" s="528"/>
    </row>
    <row r="11" spans="1:23" ht="15" customHeight="1">
      <c r="A11" s="1065"/>
      <c r="B11" s="170" t="s">
        <v>98</v>
      </c>
      <c r="C11" s="172">
        <f t="shared" si="0"/>
        <v>156104</v>
      </c>
      <c r="D11" s="201">
        <f t="shared" si="1"/>
        <v>100</v>
      </c>
      <c r="E11" s="172">
        <v>3067</v>
      </c>
      <c r="F11" s="201">
        <f t="shared" si="2"/>
        <v>1.9647158304719932</v>
      </c>
      <c r="G11" s="172">
        <v>26598</v>
      </c>
      <c r="H11" s="201">
        <f t="shared" si="2"/>
        <v>17.038640906062625</v>
      </c>
      <c r="I11" s="172">
        <v>45664</v>
      </c>
      <c r="J11" s="201">
        <f t="shared" ref="J11" si="35">I11/$C11*100</f>
        <v>29.252293342899605</v>
      </c>
      <c r="K11" s="172">
        <v>41359</v>
      </c>
      <c r="L11" s="201">
        <f t="shared" ref="L11" si="36">K11/$C11*100</f>
        <v>26.494516476195358</v>
      </c>
      <c r="M11" s="172">
        <v>27319</v>
      </c>
      <c r="N11" s="201">
        <f t="shared" ref="N11" si="37">M11/$C11*100</f>
        <v>17.500512478860248</v>
      </c>
      <c r="O11" s="172">
        <v>9931</v>
      </c>
      <c r="P11" s="201">
        <f t="shared" ref="P11" si="38">O11/$C11*100</f>
        <v>6.3617844513913804</v>
      </c>
      <c r="Q11" s="172">
        <v>2166</v>
      </c>
      <c r="R11" s="201">
        <f t="shared" ref="R11" si="39">Q11/$C11*100</f>
        <v>1.3875365141187928</v>
      </c>
      <c r="S11" s="172">
        <v>0</v>
      </c>
      <c r="T11" s="172">
        <v>0</v>
      </c>
      <c r="U11" s="528"/>
      <c r="V11" s="528"/>
      <c r="W11" s="528"/>
    </row>
    <row r="12" spans="1:23" ht="15" customHeight="1">
      <c r="A12" s="1065"/>
      <c r="B12" s="170" t="s">
        <v>99</v>
      </c>
      <c r="C12" s="172">
        <f t="shared" si="0"/>
        <v>24625</v>
      </c>
      <c r="D12" s="201">
        <f t="shared" si="1"/>
        <v>100</v>
      </c>
      <c r="E12" s="172">
        <v>348</v>
      </c>
      <c r="F12" s="201">
        <f t="shared" si="2"/>
        <v>1.4131979695431471</v>
      </c>
      <c r="G12" s="172">
        <v>4597</v>
      </c>
      <c r="H12" s="201">
        <f t="shared" si="2"/>
        <v>18.668020304568529</v>
      </c>
      <c r="I12" s="172">
        <v>7373</v>
      </c>
      <c r="J12" s="201">
        <f t="shared" ref="J12" si="40">I12/$C12*100</f>
        <v>29.941116751269035</v>
      </c>
      <c r="K12" s="172">
        <v>5494</v>
      </c>
      <c r="L12" s="201">
        <f t="shared" ref="L12" si="41">K12/$C12*100</f>
        <v>22.310659898477159</v>
      </c>
      <c r="M12" s="172">
        <v>4241</v>
      </c>
      <c r="N12" s="201">
        <f t="shared" ref="N12" si="42">M12/$C12*100</f>
        <v>17.222335025380712</v>
      </c>
      <c r="O12" s="172">
        <v>2070</v>
      </c>
      <c r="P12" s="201">
        <f t="shared" ref="P12" si="43">O12/$C12*100</f>
        <v>8.4060913705583751</v>
      </c>
      <c r="Q12" s="172">
        <v>502</v>
      </c>
      <c r="R12" s="201">
        <f t="shared" ref="R12" si="44">Q12/$C12*100</f>
        <v>2.0385786802030457</v>
      </c>
      <c r="S12" s="172">
        <v>0</v>
      </c>
      <c r="T12" s="172">
        <v>0</v>
      </c>
      <c r="U12" s="528"/>
      <c r="V12" s="528"/>
      <c r="W12" s="528"/>
    </row>
    <row r="13" spans="1:23" ht="15" customHeight="1">
      <c r="A13" s="1064" t="s">
        <v>291</v>
      </c>
      <c r="B13" s="170" t="s">
        <v>308</v>
      </c>
      <c r="C13" s="172">
        <f t="shared" si="0"/>
        <v>192533</v>
      </c>
      <c r="D13" s="201">
        <f t="shared" si="1"/>
        <v>100.00000000000001</v>
      </c>
      <c r="E13" s="172">
        <v>3491</v>
      </c>
      <c r="F13" s="201">
        <f t="shared" si="2"/>
        <v>1.8131956599647854</v>
      </c>
      <c r="G13" s="172">
        <v>36604</v>
      </c>
      <c r="H13" s="201">
        <f t="shared" si="2"/>
        <v>19.011805768361786</v>
      </c>
      <c r="I13" s="172">
        <v>53864</v>
      </c>
      <c r="J13" s="201">
        <f t="shared" ref="J13" si="45">I13/$C13*100</f>
        <v>27.976502729402231</v>
      </c>
      <c r="K13" s="172">
        <v>50096</v>
      </c>
      <c r="L13" s="201">
        <f t="shared" ref="L13" si="46">K13/$C13*100</f>
        <v>26.019435629216808</v>
      </c>
      <c r="M13" s="172">
        <v>32782</v>
      </c>
      <c r="N13" s="201">
        <f t="shared" ref="N13" si="47">M13/$C13*100</f>
        <v>17.026691528205554</v>
      </c>
      <c r="O13" s="172">
        <v>12736</v>
      </c>
      <c r="P13" s="201">
        <f t="shared" ref="P13" si="48">O13/$C13*100</f>
        <v>6.61496990126368</v>
      </c>
      <c r="Q13" s="172">
        <v>2579</v>
      </c>
      <c r="R13" s="201">
        <f t="shared" ref="R13" si="49">Q13/$C13*100</f>
        <v>1.3395106293466574</v>
      </c>
      <c r="S13" s="172">
        <v>381</v>
      </c>
      <c r="T13" s="201">
        <f t="shared" ref="T13" si="50">S13/$C13*100</f>
        <v>0.19788815423849418</v>
      </c>
      <c r="U13" s="528"/>
      <c r="V13" s="528"/>
      <c r="W13" s="528"/>
    </row>
    <row r="14" spans="1:23" ht="15" customHeight="1">
      <c r="A14" s="1065"/>
      <c r="B14" s="170" t="s">
        <v>98</v>
      </c>
      <c r="C14" s="172">
        <f t="shared" si="0"/>
        <v>165598</v>
      </c>
      <c r="D14" s="201">
        <f t="shared" si="1"/>
        <v>99.999999999999986</v>
      </c>
      <c r="E14" s="172">
        <v>3147</v>
      </c>
      <c r="F14" s="201">
        <f t="shared" si="2"/>
        <v>1.9003852703535065</v>
      </c>
      <c r="G14" s="172">
        <v>31301</v>
      </c>
      <c r="H14" s="201">
        <f t="shared" si="2"/>
        <v>18.901798330897716</v>
      </c>
      <c r="I14" s="172">
        <v>45930</v>
      </c>
      <c r="J14" s="201">
        <f t="shared" ref="J14" si="51">I14/$C14*100</f>
        <v>27.73584222031667</v>
      </c>
      <c r="K14" s="172">
        <v>44087</v>
      </c>
      <c r="L14" s="201">
        <f t="shared" ref="L14" si="52">K14/$C14*100</f>
        <v>26.622906073744851</v>
      </c>
      <c r="M14" s="172">
        <v>28498</v>
      </c>
      <c r="N14" s="201">
        <f t="shared" ref="N14" si="53">M14/$C14*100</f>
        <v>17.20914503798355</v>
      </c>
      <c r="O14" s="172">
        <v>10594</v>
      </c>
      <c r="P14" s="201">
        <f t="shared" ref="P14" si="54">O14/$C14*100</f>
        <v>6.3974202586987774</v>
      </c>
      <c r="Q14" s="172">
        <v>2041</v>
      </c>
      <c r="R14" s="201">
        <f t="shared" ref="R14" si="55">Q14/$C14*100</f>
        <v>1.2325028080049276</v>
      </c>
      <c r="S14" s="172">
        <v>0</v>
      </c>
      <c r="T14" s="172">
        <v>0</v>
      </c>
      <c r="U14" s="528"/>
      <c r="V14" s="528"/>
      <c r="W14" s="528"/>
    </row>
    <row r="15" spans="1:23" ht="15" customHeight="1">
      <c r="A15" s="1065"/>
      <c r="B15" s="170" t="s">
        <v>99</v>
      </c>
      <c r="C15" s="172">
        <f t="shared" si="0"/>
        <v>26554</v>
      </c>
      <c r="D15" s="201">
        <f t="shared" si="1"/>
        <v>99.999999999999986</v>
      </c>
      <c r="E15" s="172">
        <v>344</v>
      </c>
      <c r="F15" s="201">
        <f t="shared" si="2"/>
        <v>1.2954733750094147</v>
      </c>
      <c r="G15" s="172">
        <v>5303</v>
      </c>
      <c r="H15" s="201">
        <f t="shared" si="2"/>
        <v>19.970625894403856</v>
      </c>
      <c r="I15" s="172">
        <v>7934</v>
      </c>
      <c r="J15" s="201">
        <f t="shared" ref="J15" si="56">I15/$C15*100</f>
        <v>29.878737666641559</v>
      </c>
      <c r="K15" s="172">
        <v>6009</v>
      </c>
      <c r="L15" s="201">
        <f t="shared" ref="L15" si="57">K15/$C15*100</f>
        <v>22.629359041952249</v>
      </c>
      <c r="M15" s="172">
        <v>4284</v>
      </c>
      <c r="N15" s="201">
        <f t="shared" ref="N15" si="58">M15/$C15*100</f>
        <v>16.13316261203585</v>
      </c>
      <c r="O15" s="172">
        <v>2142</v>
      </c>
      <c r="P15" s="201">
        <f t="shared" ref="P15" si="59">O15/$C15*100</f>
        <v>8.066581306017925</v>
      </c>
      <c r="Q15" s="172">
        <v>538</v>
      </c>
      <c r="R15" s="201">
        <f t="shared" ref="R15" si="60">Q15/$C15*100</f>
        <v>2.0260601039391428</v>
      </c>
      <c r="S15" s="172">
        <v>0</v>
      </c>
      <c r="T15" s="172">
        <v>0</v>
      </c>
      <c r="U15" s="528"/>
      <c r="V15" s="528"/>
      <c r="W15" s="528"/>
    </row>
    <row r="16" spans="1:23" ht="15" customHeight="1">
      <c r="A16" s="1064" t="s">
        <v>267</v>
      </c>
      <c r="B16" s="170" t="s">
        <v>308</v>
      </c>
      <c r="C16" s="172">
        <f t="shared" si="0"/>
        <v>192554</v>
      </c>
      <c r="D16" s="201">
        <f t="shared" si="1"/>
        <v>100</v>
      </c>
      <c r="E16" s="172">
        <v>3576</v>
      </c>
      <c r="F16" s="201">
        <f t="shared" si="2"/>
        <v>1.8571413733290403</v>
      </c>
      <c r="G16" s="172">
        <v>38209</v>
      </c>
      <c r="H16" s="201">
        <f t="shared" si="2"/>
        <v>19.843264746512666</v>
      </c>
      <c r="I16" s="172">
        <v>51453</v>
      </c>
      <c r="J16" s="201">
        <f t="shared" ref="J16" si="61">I16/$C16*100</f>
        <v>26.721335313730176</v>
      </c>
      <c r="K16" s="172">
        <v>51431</v>
      </c>
      <c r="L16" s="201">
        <f t="shared" ref="L16" si="62">K16/$C16*100</f>
        <v>26.709909947339451</v>
      </c>
      <c r="M16" s="172">
        <v>32220</v>
      </c>
      <c r="N16" s="201">
        <f t="shared" ref="N16" si="63">M16/$C16*100</f>
        <v>16.732968414055279</v>
      </c>
      <c r="O16" s="172">
        <v>12767</v>
      </c>
      <c r="P16" s="201">
        <f t="shared" ref="P16" si="64">O16/$C16*100</f>
        <v>6.6303478504731146</v>
      </c>
      <c r="Q16" s="172">
        <v>2573</v>
      </c>
      <c r="R16" s="201">
        <f t="shared" ref="R16" si="65">Q16/$C16*100</f>
        <v>1.3362485328790885</v>
      </c>
      <c r="S16" s="172">
        <v>325</v>
      </c>
      <c r="T16" s="201">
        <f t="shared" ref="T16" si="66">S16/$C16*100</f>
        <v>0.16878382168119072</v>
      </c>
      <c r="U16" s="528"/>
      <c r="V16" s="528"/>
      <c r="W16" s="528"/>
    </row>
    <row r="17" spans="1:23" ht="15" customHeight="1">
      <c r="A17" s="1065"/>
      <c r="B17" s="170" t="s">
        <v>98</v>
      </c>
      <c r="C17" s="172">
        <f t="shared" si="0"/>
        <v>165516</v>
      </c>
      <c r="D17" s="201">
        <f t="shared" si="1"/>
        <v>100.00000000000001</v>
      </c>
      <c r="E17" s="172">
        <v>3197</v>
      </c>
      <c r="F17" s="201">
        <f t="shared" si="2"/>
        <v>1.9315353198482321</v>
      </c>
      <c r="G17" s="172">
        <v>32482</v>
      </c>
      <c r="H17" s="201">
        <f t="shared" si="2"/>
        <v>19.624688851833056</v>
      </c>
      <c r="I17" s="172">
        <v>43555</v>
      </c>
      <c r="J17" s="201">
        <f t="shared" ref="J17" si="67">I17/$C17*100</f>
        <v>26.314676526740616</v>
      </c>
      <c r="K17" s="172">
        <v>45111</v>
      </c>
      <c r="L17" s="201">
        <f t="shared" ref="L17" si="68">K17/$C17*100</f>
        <v>27.254766910751833</v>
      </c>
      <c r="M17" s="172">
        <v>28316</v>
      </c>
      <c r="N17" s="201">
        <f t="shared" ref="N17" si="69">M17/$C17*100</f>
        <v>17.107711641170642</v>
      </c>
      <c r="O17" s="172">
        <v>10773</v>
      </c>
      <c r="P17" s="201">
        <f t="shared" ref="P17" si="70">O17/$C17*100</f>
        <v>6.5087363155223663</v>
      </c>
      <c r="Q17" s="172">
        <v>2082</v>
      </c>
      <c r="R17" s="201">
        <f t="shared" ref="R17" si="71">Q17/$C17*100</f>
        <v>1.257884434133256</v>
      </c>
      <c r="S17" s="172">
        <v>0</v>
      </c>
      <c r="T17" s="172">
        <v>0</v>
      </c>
      <c r="U17" s="528"/>
      <c r="V17" s="528"/>
      <c r="W17" s="528"/>
    </row>
    <row r="18" spans="1:23" ht="15" customHeight="1">
      <c r="A18" s="1065"/>
      <c r="B18" s="170" t="s">
        <v>99</v>
      </c>
      <c r="C18" s="172">
        <f t="shared" si="0"/>
        <v>26713</v>
      </c>
      <c r="D18" s="201">
        <f t="shared" si="1"/>
        <v>100.00000000000001</v>
      </c>
      <c r="E18" s="172">
        <v>379</v>
      </c>
      <c r="F18" s="201">
        <f t="shared" si="2"/>
        <v>1.4187848613034852</v>
      </c>
      <c r="G18" s="172">
        <v>5727</v>
      </c>
      <c r="H18" s="201">
        <f t="shared" si="2"/>
        <v>21.438999737955303</v>
      </c>
      <c r="I18" s="172">
        <v>7898</v>
      </c>
      <c r="J18" s="201">
        <f t="shared" ref="J18" si="72">I18/$C18*100</f>
        <v>29.566128851121178</v>
      </c>
      <c r="K18" s="172">
        <v>6320</v>
      </c>
      <c r="L18" s="201">
        <f t="shared" ref="L18" si="73">K18/$C18*100</f>
        <v>23.658892673978961</v>
      </c>
      <c r="M18" s="172">
        <v>3904</v>
      </c>
      <c r="N18" s="201">
        <f t="shared" ref="N18" si="74">M18/$C18*100</f>
        <v>14.614607120128776</v>
      </c>
      <c r="O18" s="172">
        <v>1994</v>
      </c>
      <c r="P18" s="201">
        <f t="shared" ref="P18" si="75">O18/$C18*100</f>
        <v>7.4645303784674129</v>
      </c>
      <c r="Q18" s="172">
        <v>491</v>
      </c>
      <c r="R18" s="201">
        <f t="shared" ref="R18" si="76">Q18/$C18*100</f>
        <v>1.8380563770448846</v>
      </c>
      <c r="S18" s="172">
        <v>0</v>
      </c>
      <c r="T18" s="172">
        <v>0</v>
      </c>
      <c r="U18" s="528"/>
      <c r="V18" s="528"/>
      <c r="W18" s="528"/>
    </row>
    <row r="19" spans="1:23" ht="15" customHeight="1">
      <c r="A19" s="1064" t="s">
        <v>268</v>
      </c>
      <c r="B19" s="170" t="s">
        <v>308</v>
      </c>
      <c r="C19" s="172">
        <f t="shared" si="0"/>
        <v>183158</v>
      </c>
      <c r="D19" s="201">
        <f t="shared" si="1"/>
        <v>99.999999999999986</v>
      </c>
      <c r="E19" s="172">
        <v>3872</v>
      </c>
      <c r="F19" s="201">
        <f t="shared" si="2"/>
        <v>2.1140217735507045</v>
      </c>
      <c r="G19" s="172">
        <v>36096</v>
      </c>
      <c r="H19" s="201">
        <f t="shared" si="2"/>
        <v>19.707574880704094</v>
      </c>
      <c r="I19" s="172">
        <v>46857</v>
      </c>
      <c r="J19" s="201">
        <f t="shared" ref="J19" si="77">I19/$C19*100</f>
        <v>25.582830124810275</v>
      </c>
      <c r="K19" s="172">
        <v>49155</v>
      </c>
      <c r="L19" s="201">
        <f t="shared" ref="L19" si="78">K19/$C19*100</f>
        <v>26.837484576158289</v>
      </c>
      <c r="M19" s="172">
        <v>31048</v>
      </c>
      <c r="N19" s="201">
        <f t="shared" ref="N19" si="79">M19/$C19*100</f>
        <v>16.951484510641084</v>
      </c>
      <c r="O19" s="172">
        <v>12972</v>
      </c>
      <c r="P19" s="201">
        <f t="shared" ref="P19" si="80">O19/$C19*100</f>
        <v>7.0824097227530327</v>
      </c>
      <c r="Q19" s="172">
        <v>2828</v>
      </c>
      <c r="R19" s="201">
        <f t="shared" ref="R19" si="81">Q19/$C19*100</f>
        <v>1.5440221011367234</v>
      </c>
      <c r="S19" s="172">
        <v>330</v>
      </c>
      <c r="T19" s="201">
        <f t="shared" ref="T19" si="82">S19/$C19*100</f>
        <v>0.18017231024579872</v>
      </c>
      <c r="U19" s="528"/>
      <c r="V19" s="528"/>
      <c r="W19" s="528"/>
    </row>
    <row r="20" spans="1:23" ht="15" customHeight="1">
      <c r="A20" s="1065"/>
      <c r="B20" s="170" t="s">
        <v>98</v>
      </c>
      <c r="C20" s="172">
        <f t="shared" si="0"/>
        <v>156309</v>
      </c>
      <c r="D20" s="201">
        <f t="shared" si="1"/>
        <v>100</v>
      </c>
      <c r="E20" s="172">
        <v>3384</v>
      </c>
      <c r="F20" s="201">
        <f t="shared" si="2"/>
        <v>2.1649425177053145</v>
      </c>
      <c r="G20" s="172">
        <v>30711</v>
      </c>
      <c r="H20" s="201">
        <f t="shared" si="2"/>
        <v>19.64762105828839</v>
      </c>
      <c r="I20" s="172">
        <v>39512</v>
      </c>
      <c r="J20" s="201">
        <f t="shared" ref="J20" si="83">I20/$C20*100</f>
        <v>25.278134976232973</v>
      </c>
      <c r="K20" s="172">
        <v>42940</v>
      </c>
      <c r="L20" s="201">
        <f t="shared" ref="L20" si="84">K20/$C20*100</f>
        <v>27.471226864735875</v>
      </c>
      <c r="M20" s="172">
        <v>26842</v>
      </c>
      <c r="N20" s="201">
        <f t="shared" ref="N20" si="85">M20/$C20*100</f>
        <v>17.172395703382403</v>
      </c>
      <c r="O20" s="172">
        <v>10714</v>
      </c>
      <c r="P20" s="201">
        <f t="shared" ref="P20" si="86">O20/$C20*100</f>
        <v>6.8543717892123937</v>
      </c>
      <c r="Q20" s="172">
        <v>2206</v>
      </c>
      <c r="R20" s="201">
        <f t="shared" ref="R20" si="87">Q20/$C20*100</f>
        <v>1.4113070904426488</v>
      </c>
      <c r="S20" s="172">
        <v>0</v>
      </c>
      <c r="T20" s="172">
        <v>0</v>
      </c>
      <c r="U20" s="528"/>
      <c r="V20" s="528"/>
      <c r="W20" s="528"/>
    </row>
    <row r="21" spans="1:23" ht="15" customHeight="1">
      <c r="A21" s="1065"/>
      <c r="B21" s="170" t="s">
        <v>99</v>
      </c>
      <c r="C21" s="172">
        <f t="shared" si="0"/>
        <v>26519</v>
      </c>
      <c r="D21" s="201">
        <f t="shared" si="1"/>
        <v>100.00000000000001</v>
      </c>
      <c r="E21" s="172">
        <v>488</v>
      </c>
      <c r="F21" s="201">
        <f t="shared" si="2"/>
        <v>1.8401900524152495</v>
      </c>
      <c r="G21" s="172">
        <v>5385</v>
      </c>
      <c r="H21" s="201">
        <f t="shared" si="2"/>
        <v>20.306195557901884</v>
      </c>
      <c r="I21" s="172">
        <v>7345</v>
      </c>
      <c r="J21" s="201">
        <f t="shared" ref="J21" si="88">I21/$C21*100</f>
        <v>27.697122817602477</v>
      </c>
      <c r="K21" s="172">
        <v>6215</v>
      </c>
      <c r="L21" s="201">
        <f t="shared" ref="L21" si="89">K21/$C21*100</f>
        <v>23.436026999509785</v>
      </c>
      <c r="M21" s="172">
        <v>4206</v>
      </c>
      <c r="N21" s="201">
        <f t="shared" ref="N21" si="90">M21/$C21*100</f>
        <v>15.860326558316679</v>
      </c>
      <c r="O21" s="172">
        <v>2258</v>
      </c>
      <c r="P21" s="201">
        <f t="shared" ref="P21" si="91">O21/$C21*100</f>
        <v>8.514649873675479</v>
      </c>
      <c r="Q21" s="172">
        <v>622</v>
      </c>
      <c r="R21" s="201">
        <f t="shared" ref="R21" si="92">Q21/$C21*100</f>
        <v>2.3454881405784533</v>
      </c>
      <c r="S21" s="172">
        <v>0</v>
      </c>
      <c r="T21" s="172">
        <v>0</v>
      </c>
      <c r="U21" s="528"/>
      <c r="V21" s="528"/>
      <c r="W21" s="528"/>
    </row>
    <row r="22" spans="1:23" ht="15" customHeight="1">
      <c r="A22" s="1064" t="s">
        <v>226</v>
      </c>
      <c r="B22" s="170" t="s">
        <v>308</v>
      </c>
      <c r="C22" s="172">
        <f t="shared" si="0"/>
        <v>177862</v>
      </c>
      <c r="D22" s="201">
        <f t="shared" si="1"/>
        <v>100.00000000000001</v>
      </c>
      <c r="E22" s="172">
        <v>4298</v>
      </c>
      <c r="F22" s="201">
        <f t="shared" si="2"/>
        <v>2.4164801925087986</v>
      </c>
      <c r="G22" s="172">
        <v>36220</v>
      </c>
      <c r="H22" s="201">
        <f t="shared" si="2"/>
        <v>20.364102506437575</v>
      </c>
      <c r="I22" s="172">
        <v>42805</v>
      </c>
      <c r="J22" s="201">
        <f t="shared" ref="J22" si="93">I22/$C22*100</f>
        <v>24.066411037770859</v>
      </c>
      <c r="K22" s="172">
        <v>46493</v>
      </c>
      <c r="L22" s="201">
        <f t="shared" ref="L22" si="94">K22/$C22*100</f>
        <v>26.139928708774217</v>
      </c>
      <c r="M22" s="172">
        <v>30774</v>
      </c>
      <c r="N22" s="201">
        <f t="shared" ref="N22" si="95">M22/$C22*100</f>
        <v>17.302178093128383</v>
      </c>
      <c r="O22" s="172">
        <v>13808</v>
      </c>
      <c r="P22" s="201">
        <f t="shared" ref="P22" si="96">O22/$C22*100</f>
        <v>7.7633221261427394</v>
      </c>
      <c r="Q22" s="172">
        <v>3160</v>
      </c>
      <c r="R22" s="201">
        <f t="shared" ref="R22" si="97">Q22/$C22*100</f>
        <v>1.776658308126525</v>
      </c>
      <c r="S22" s="172">
        <v>304</v>
      </c>
      <c r="T22" s="201">
        <f t="shared" ref="T22" si="98">S22/$C22*100</f>
        <v>0.1709190271109062</v>
      </c>
      <c r="U22" s="528"/>
      <c r="V22" s="528"/>
      <c r="W22" s="528"/>
    </row>
    <row r="23" spans="1:23" ht="15" customHeight="1">
      <c r="A23" s="1065"/>
      <c r="B23" s="170" t="s">
        <v>98</v>
      </c>
      <c r="C23" s="172">
        <f t="shared" si="0"/>
        <v>151474</v>
      </c>
      <c r="D23" s="201">
        <f t="shared" si="1"/>
        <v>100.00000000000001</v>
      </c>
      <c r="E23" s="172">
        <v>3766</v>
      </c>
      <c r="F23" s="201">
        <f t="shared" si="2"/>
        <v>2.4862352614970225</v>
      </c>
      <c r="G23" s="172">
        <v>31047</v>
      </c>
      <c r="H23" s="201">
        <f t="shared" si="2"/>
        <v>20.496586872994705</v>
      </c>
      <c r="I23" s="172">
        <v>35939</v>
      </c>
      <c r="J23" s="201">
        <f t="shared" ref="J23" si="99">I23/$C23*100</f>
        <v>23.726184031582978</v>
      </c>
      <c r="K23" s="172">
        <v>40153</v>
      </c>
      <c r="L23" s="201">
        <f t="shared" ref="L23" si="100">K23/$C23*100</f>
        <v>26.508179621585221</v>
      </c>
      <c r="M23" s="172">
        <v>26621</v>
      </c>
      <c r="N23" s="201">
        <f t="shared" ref="N23" si="101">M23/$C23*100</f>
        <v>17.574633270396241</v>
      </c>
      <c r="O23" s="172">
        <v>11440</v>
      </c>
      <c r="P23" s="201">
        <f t="shared" ref="P23" si="102">O23/$C23*100</f>
        <v>7.5524512457583475</v>
      </c>
      <c r="Q23" s="172">
        <v>2507</v>
      </c>
      <c r="R23" s="201">
        <f t="shared" ref="R23" si="103">Q23/$C23*100</f>
        <v>1.6550695168807847</v>
      </c>
      <c r="S23" s="172">
        <v>1</v>
      </c>
      <c r="T23" s="201">
        <f t="shared" ref="T23" si="104">S23/$C23*100</f>
        <v>6.6017930469915631E-4</v>
      </c>
      <c r="U23" s="528"/>
      <c r="V23" s="528"/>
      <c r="W23" s="528"/>
    </row>
    <row r="24" spans="1:23" ht="15" customHeight="1">
      <c r="A24" s="1065"/>
      <c r="B24" s="170" t="s">
        <v>99</v>
      </c>
      <c r="C24" s="172">
        <f t="shared" si="0"/>
        <v>26085</v>
      </c>
      <c r="D24" s="201">
        <f t="shared" si="1"/>
        <v>100</v>
      </c>
      <c r="E24" s="172">
        <v>532</v>
      </c>
      <c r="F24" s="201">
        <f t="shared" si="2"/>
        <v>2.0394862948054437</v>
      </c>
      <c r="G24" s="172">
        <v>5173</v>
      </c>
      <c r="H24" s="201">
        <f t="shared" si="2"/>
        <v>19.831320682384511</v>
      </c>
      <c r="I24" s="172">
        <v>6866</v>
      </c>
      <c r="J24" s="201">
        <f t="shared" ref="J24" si="105">I24/$C24*100</f>
        <v>26.321640789725897</v>
      </c>
      <c r="K24" s="172">
        <v>6340</v>
      </c>
      <c r="L24" s="201">
        <f t="shared" ref="L24" si="106">K24/$C24*100</f>
        <v>24.305156220049838</v>
      </c>
      <c r="M24" s="172">
        <v>4153</v>
      </c>
      <c r="N24" s="201">
        <f t="shared" ref="N24" si="107">M24/$C24*100</f>
        <v>15.921027410389113</v>
      </c>
      <c r="O24" s="172">
        <v>2368</v>
      </c>
      <c r="P24" s="201">
        <f t="shared" ref="P24" si="108">O24/$C24*100</f>
        <v>9.0780141843971638</v>
      </c>
      <c r="Q24" s="172">
        <v>653</v>
      </c>
      <c r="R24" s="201">
        <f t="shared" ref="R24" si="109">Q24/$C24*100</f>
        <v>2.5033544182480352</v>
      </c>
      <c r="S24" s="172">
        <v>0</v>
      </c>
      <c r="T24" s="172">
        <v>0</v>
      </c>
      <c r="U24" s="528"/>
      <c r="V24" s="528"/>
      <c r="W24" s="528"/>
    </row>
    <row r="25" spans="1:23" ht="15" customHeight="1">
      <c r="A25" s="1064" t="s">
        <v>227</v>
      </c>
      <c r="B25" s="170" t="s">
        <v>308</v>
      </c>
      <c r="C25" s="172">
        <f t="shared" si="0"/>
        <v>139425</v>
      </c>
      <c r="D25" s="201">
        <f t="shared" si="1"/>
        <v>99.999999999999986</v>
      </c>
      <c r="E25" s="172">
        <v>4152</v>
      </c>
      <c r="F25" s="201">
        <f t="shared" si="2"/>
        <v>2.9779451317912859</v>
      </c>
      <c r="G25" s="172">
        <v>30978</v>
      </c>
      <c r="H25" s="201">
        <f t="shared" si="2"/>
        <v>22.218396987627756</v>
      </c>
      <c r="I25" s="172">
        <v>31661</v>
      </c>
      <c r="J25" s="201">
        <f t="shared" ref="J25" si="110">I25/$C25*100</f>
        <v>22.708266092881477</v>
      </c>
      <c r="K25" s="172">
        <v>34135</v>
      </c>
      <c r="L25" s="201">
        <f t="shared" ref="L25" si="111">K25/$C25*100</f>
        <v>24.482696790389095</v>
      </c>
      <c r="M25" s="172">
        <v>23195</v>
      </c>
      <c r="N25" s="201">
        <f t="shared" ref="N25" si="112">M25/$C25*100</f>
        <v>16.636184328492021</v>
      </c>
      <c r="O25" s="172">
        <v>11953</v>
      </c>
      <c r="P25" s="201">
        <f t="shared" ref="P25" si="113">O25/$C25*100</f>
        <v>8.5730679576833424</v>
      </c>
      <c r="Q25" s="172">
        <v>3067</v>
      </c>
      <c r="R25" s="201">
        <f t="shared" ref="R25" si="114">Q25/$C25*100</f>
        <v>2.1997489689797383</v>
      </c>
      <c r="S25" s="172">
        <v>284</v>
      </c>
      <c r="T25" s="201">
        <f t="shared" ref="T25" si="115">S25/$C25*100</f>
        <v>0.2036937421552806</v>
      </c>
      <c r="U25" s="528"/>
      <c r="V25" s="528"/>
      <c r="W25" s="528"/>
    </row>
    <row r="26" spans="1:23" ht="15" customHeight="1">
      <c r="A26" s="1065"/>
      <c r="B26" s="170" t="s">
        <v>98</v>
      </c>
      <c r="C26" s="172">
        <f t="shared" si="0"/>
        <v>118047</v>
      </c>
      <c r="D26" s="201">
        <f t="shared" si="1"/>
        <v>100</v>
      </c>
      <c r="E26" s="172">
        <v>3714</v>
      </c>
      <c r="F26" s="201">
        <f t="shared" si="2"/>
        <v>3.1462044778774554</v>
      </c>
      <c r="G26" s="172">
        <v>26575</v>
      </c>
      <c r="H26" s="201">
        <f t="shared" si="2"/>
        <v>22.512219709098918</v>
      </c>
      <c r="I26" s="172">
        <v>26600</v>
      </c>
      <c r="J26" s="201">
        <f t="shared" ref="J26" si="116">I26/$C26*100</f>
        <v>22.533397714469661</v>
      </c>
      <c r="K26" s="172">
        <v>29221</v>
      </c>
      <c r="L26" s="201">
        <f t="shared" ref="L26" si="117">K26/$C26*100</f>
        <v>24.753699797538271</v>
      </c>
      <c r="M26" s="172">
        <v>19755</v>
      </c>
      <c r="N26" s="201">
        <f t="shared" ref="N26" si="118">M26/$C26*100</f>
        <v>16.734859843960457</v>
      </c>
      <c r="O26" s="172">
        <v>9809</v>
      </c>
      <c r="P26" s="201">
        <f t="shared" ref="P26" si="119">O26/$C26*100</f>
        <v>8.3094021872643946</v>
      </c>
      <c r="Q26" s="172">
        <v>2373</v>
      </c>
      <c r="R26" s="201">
        <f t="shared" ref="R26" si="120">Q26/$C26*100</f>
        <v>2.0102162697908459</v>
      </c>
      <c r="S26" s="172">
        <v>0</v>
      </c>
      <c r="T26" s="172">
        <v>0</v>
      </c>
      <c r="U26" s="528"/>
      <c r="V26" s="528"/>
      <c r="W26" s="528"/>
    </row>
    <row r="27" spans="1:23" ht="15" customHeight="1">
      <c r="A27" s="1065"/>
      <c r="B27" s="170" t="s">
        <v>99</v>
      </c>
      <c r="C27" s="172">
        <f t="shared" si="0"/>
        <v>21094</v>
      </c>
      <c r="D27" s="201">
        <f t="shared" si="1"/>
        <v>100</v>
      </c>
      <c r="E27" s="172">
        <v>438</v>
      </c>
      <c r="F27" s="201">
        <f t="shared" si="2"/>
        <v>2.0764198350241774</v>
      </c>
      <c r="G27" s="172">
        <v>4403</v>
      </c>
      <c r="H27" s="201">
        <f t="shared" si="2"/>
        <v>20.873234095003319</v>
      </c>
      <c r="I27" s="172">
        <v>5061</v>
      </c>
      <c r="J27" s="201">
        <f t="shared" ref="J27" si="121">I27/$C27*100</f>
        <v>23.992604532094433</v>
      </c>
      <c r="K27" s="172">
        <v>4914</v>
      </c>
      <c r="L27" s="201">
        <f t="shared" ref="L27" si="122">K27/$C27*100</f>
        <v>23.295723902531527</v>
      </c>
      <c r="M27" s="172">
        <v>3440</v>
      </c>
      <c r="N27" s="201">
        <f t="shared" ref="N27" si="123">M27/$C27*100</f>
        <v>16.307954868683041</v>
      </c>
      <c r="O27" s="172">
        <v>2144</v>
      </c>
      <c r="P27" s="201">
        <f t="shared" ref="P27" si="124">O27/$C27*100</f>
        <v>10.1640276855978</v>
      </c>
      <c r="Q27" s="172">
        <v>694</v>
      </c>
      <c r="R27" s="201">
        <f t="shared" ref="R27" si="125">Q27/$C27*100</f>
        <v>3.2900350810657057</v>
      </c>
      <c r="S27" s="172">
        <v>0</v>
      </c>
      <c r="T27" s="172">
        <v>0</v>
      </c>
      <c r="U27" s="528"/>
      <c r="V27" s="528"/>
      <c r="W27" s="528"/>
    </row>
    <row r="28" spans="1:23" ht="15" customHeight="1">
      <c r="A28" s="1064" t="s">
        <v>707</v>
      </c>
      <c r="B28" s="170" t="s">
        <v>308</v>
      </c>
      <c r="C28" s="172">
        <f t="shared" si="0"/>
        <v>157107</v>
      </c>
      <c r="D28" s="201">
        <f t="shared" si="1"/>
        <v>100</v>
      </c>
      <c r="E28" s="172">
        <v>5202</v>
      </c>
      <c r="F28" s="201">
        <f t="shared" si="2"/>
        <v>3.3111191735568748</v>
      </c>
      <c r="G28" s="172">
        <v>36819</v>
      </c>
      <c r="H28" s="201">
        <f t="shared" si="2"/>
        <v>23.43562030972522</v>
      </c>
      <c r="I28" s="172">
        <v>34695</v>
      </c>
      <c r="J28" s="201">
        <f t="shared" ref="J28" si="126">I28/$C28*100</f>
        <v>22.083675456854245</v>
      </c>
      <c r="K28" s="172">
        <v>37894</v>
      </c>
      <c r="L28" s="201">
        <f t="shared" ref="L28" si="127">K28/$C28*100</f>
        <v>24.119867351550216</v>
      </c>
      <c r="M28" s="172">
        <v>25273</v>
      </c>
      <c r="N28" s="201">
        <f t="shared" ref="N28" si="128">M28/$C28*100</f>
        <v>16.086488826086679</v>
      </c>
      <c r="O28" s="172">
        <v>13264</v>
      </c>
      <c r="P28" s="201">
        <f t="shared" ref="P28" si="129">O28/$C28*100</f>
        <v>8.4426537328063045</v>
      </c>
      <c r="Q28" s="172">
        <v>3676</v>
      </c>
      <c r="R28" s="201">
        <f t="shared" ref="R28" si="130">Q28/$C28*100</f>
        <v>2.3398066286034358</v>
      </c>
      <c r="S28" s="172">
        <v>284</v>
      </c>
      <c r="T28" s="201">
        <f t="shared" ref="T28" si="131">S28/$C28*100</f>
        <v>0.1807685208170228</v>
      </c>
      <c r="U28" s="528"/>
      <c r="V28" s="528"/>
      <c r="W28" s="528"/>
    </row>
    <row r="29" spans="1:23" ht="15" customHeight="1">
      <c r="A29" s="1065"/>
      <c r="B29" s="170" t="s">
        <v>98</v>
      </c>
      <c r="C29" s="172">
        <f t="shared" si="0"/>
        <v>132858</v>
      </c>
      <c r="D29" s="201">
        <f t="shared" si="1"/>
        <v>100</v>
      </c>
      <c r="E29" s="172">
        <v>4625</v>
      </c>
      <c r="F29" s="201">
        <f t="shared" si="2"/>
        <v>3.481160336599979</v>
      </c>
      <c r="G29" s="172">
        <v>31914</v>
      </c>
      <c r="H29" s="201">
        <f t="shared" si="2"/>
        <v>24.021135347513887</v>
      </c>
      <c r="I29" s="172">
        <v>29091</v>
      </c>
      <c r="J29" s="201">
        <f t="shared" ref="J29" si="132">I29/$C29*100</f>
        <v>21.896310346384862</v>
      </c>
      <c r="K29" s="172">
        <v>32168</v>
      </c>
      <c r="L29" s="201">
        <f t="shared" ref="L29" si="133">K29/$C29*100</f>
        <v>24.212316909783375</v>
      </c>
      <c r="M29" s="172">
        <v>21393</v>
      </c>
      <c r="N29" s="201">
        <f t="shared" ref="N29" si="134">M29/$C29*100</f>
        <v>16.102154179650455</v>
      </c>
      <c r="O29" s="172">
        <v>10780</v>
      </c>
      <c r="P29" s="201">
        <f t="shared" ref="P29" si="135">O29/$C29*100</f>
        <v>8.1139261467130321</v>
      </c>
      <c r="Q29" s="172">
        <v>2887</v>
      </c>
      <c r="R29" s="201">
        <f t="shared" ref="R29" si="136">Q29/$C29*100</f>
        <v>2.1729967333544082</v>
      </c>
      <c r="S29" s="172">
        <v>0</v>
      </c>
      <c r="T29" s="172">
        <v>0</v>
      </c>
      <c r="U29" s="528"/>
      <c r="V29" s="528"/>
      <c r="W29" s="528"/>
    </row>
    <row r="30" spans="1:23" ht="15" customHeight="1">
      <c r="A30" s="1065"/>
      <c r="B30" s="170" t="s">
        <v>99</v>
      </c>
      <c r="C30" s="172">
        <f t="shared" si="0"/>
        <v>23965</v>
      </c>
      <c r="D30" s="201">
        <f t="shared" si="1"/>
        <v>100.00000000000001</v>
      </c>
      <c r="E30" s="172">
        <v>577</v>
      </c>
      <c r="F30" s="201">
        <f t="shared" si="2"/>
        <v>2.4076778635510121</v>
      </c>
      <c r="G30" s="172">
        <v>4905</v>
      </c>
      <c r="H30" s="201">
        <f t="shared" si="2"/>
        <v>20.467348216148551</v>
      </c>
      <c r="I30" s="172">
        <v>5604</v>
      </c>
      <c r="J30" s="201">
        <f t="shared" ref="J30" si="137">I30/$C30*100</f>
        <v>23.384101815147091</v>
      </c>
      <c r="K30" s="172">
        <v>5726</v>
      </c>
      <c r="L30" s="201">
        <f t="shared" ref="L30" si="138">K30/$C30*100</f>
        <v>23.893177550594615</v>
      </c>
      <c r="M30" s="172">
        <v>3880</v>
      </c>
      <c r="N30" s="201">
        <f t="shared" ref="N30" si="139">M30/$C30*100</f>
        <v>16.190277488003339</v>
      </c>
      <c r="O30" s="172">
        <v>2484</v>
      </c>
      <c r="P30" s="201">
        <f t="shared" ref="P30" si="140">O30/$C30*100</f>
        <v>10.365115793866055</v>
      </c>
      <c r="Q30" s="172">
        <v>789</v>
      </c>
      <c r="R30" s="201">
        <f t="shared" ref="R30" si="141">Q30/$C30*100</f>
        <v>3.2923012726893388</v>
      </c>
      <c r="S30" s="172">
        <v>0</v>
      </c>
      <c r="T30" s="172">
        <v>0</v>
      </c>
      <c r="U30" s="528"/>
      <c r="V30" s="528"/>
      <c r="W30" s="528"/>
    </row>
    <row r="31" spans="1:23" ht="15" customHeight="1">
      <c r="A31" s="1064" t="s">
        <v>708</v>
      </c>
      <c r="B31" s="170" t="s">
        <v>308</v>
      </c>
      <c r="C31" s="172">
        <f t="shared" si="0"/>
        <v>173290</v>
      </c>
      <c r="D31" s="201">
        <f t="shared" si="1"/>
        <v>100</v>
      </c>
      <c r="E31" s="172">
        <v>5546</v>
      </c>
      <c r="F31" s="201">
        <f t="shared" si="2"/>
        <v>3.200415488487506</v>
      </c>
      <c r="G31" s="172">
        <v>41497</v>
      </c>
      <c r="H31" s="201">
        <f t="shared" si="2"/>
        <v>23.946563563967914</v>
      </c>
      <c r="I31" s="172">
        <v>38815</v>
      </c>
      <c r="J31" s="201">
        <f t="shared" ref="J31" si="142">I31/$C31*100</f>
        <v>22.398868948006232</v>
      </c>
      <c r="K31" s="172">
        <v>43077</v>
      </c>
      <c r="L31" s="201">
        <f t="shared" ref="L31" si="143">K31/$C31*100</f>
        <v>24.858329967107164</v>
      </c>
      <c r="M31" s="172">
        <v>25721</v>
      </c>
      <c r="N31" s="201">
        <f t="shared" ref="N31" si="144">M31/$C31*100</f>
        <v>14.842749148825668</v>
      </c>
      <c r="O31" s="172">
        <v>14082</v>
      </c>
      <c r="P31" s="201">
        <f t="shared" ref="P31" si="145">O31/$C31*100</f>
        <v>8.1262623348144736</v>
      </c>
      <c r="Q31" s="172">
        <v>4274</v>
      </c>
      <c r="R31" s="201">
        <f t="shared" ref="R31" si="146">Q31/$C31*100</f>
        <v>2.4663858272260373</v>
      </c>
      <c r="S31" s="172">
        <v>278</v>
      </c>
      <c r="T31" s="201">
        <f t="shared" ref="T31" si="147">S31/$C31*100</f>
        <v>0.16042472156500664</v>
      </c>
      <c r="U31" s="528"/>
      <c r="V31" s="528"/>
      <c r="W31" s="528"/>
    </row>
    <row r="32" spans="1:23" ht="15" customHeight="1">
      <c r="A32" s="1065"/>
      <c r="B32" s="170" t="s">
        <v>98</v>
      </c>
      <c r="C32" s="172">
        <f t="shared" si="0"/>
        <v>145463</v>
      </c>
      <c r="D32" s="201">
        <f t="shared" si="1"/>
        <v>100</v>
      </c>
      <c r="E32" s="172">
        <v>4961</v>
      </c>
      <c r="F32" s="201">
        <f t="shared" si="2"/>
        <v>3.4104892653114538</v>
      </c>
      <c r="G32" s="172">
        <v>35665</v>
      </c>
      <c r="H32" s="201">
        <f t="shared" si="2"/>
        <v>24.518262375999395</v>
      </c>
      <c r="I32" s="172">
        <v>32440</v>
      </c>
      <c r="J32" s="201">
        <f t="shared" ref="J32" si="148">I32/$C32*100</f>
        <v>22.301203742532465</v>
      </c>
      <c r="K32" s="172">
        <v>36145</v>
      </c>
      <c r="L32" s="201">
        <f t="shared" ref="L32" si="149">K32/$C32*100</f>
        <v>24.848243195864239</v>
      </c>
      <c r="M32" s="172">
        <v>21617</v>
      </c>
      <c r="N32" s="201">
        <f t="shared" ref="N32" si="150">M32/$C32*100</f>
        <v>14.860823714621588</v>
      </c>
      <c r="O32" s="172">
        <v>11325</v>
      </c>
      <c r="P32" s="201">
        <f t="shared" ref="P32" si="151">O32/$C32*100</f>
        <v>7.7854849686861947</v>
      </c>
      <c r="Q32" s="172">
        <v>3310</v>
      </c>
      <c r="R32" s="201">
        <f t="shared" ref="R32" si="152">Q32/$C32*100</f>
        <v>2.2754927369846625</v>
      </c>
      <c r="S32" s="172">
        <v>0</v>
      </c>
      <c r="T32" s="172">
        <v>0</v>
      </c>
      <c r="U32" s="528"/>
      <c r="W32" s="528"/>
    </row>
    <row r="33" spans="1:23" ht="15" customHeight="1">
      <c r="A33" s="1066"/>
      <c r="B33" s="647" t="s">
        <v>99</v>
      </c>
      <c r="C33" s="176">
        <f t="shared" si="0"/>
        <v>27549</v>
      </c>
      <c r="D33" s="202">
        <f t="shared" si="1"/>
        <v>100</v>
      </c>
      <c r="E33" s="176">
        <v>585</v>
      </c>
      <c r="F33" s="202">
        <f t="shared" si="2"/>
        <v>2.1234890558640966</v>
      </c>
      <c r="G33" s="176">
        <v>5832</v>
      </c>
      <c r="H33" s="202">
        <f t="shared" si="2"/>
        <v>21.169552433845148</v>
      </c>
      <c r="I33" s="176">
        <v>6375</v>
      </c>
      <c r="J33" s="202">
        <f t="shared" ref="J33" si="153">I33/$C33*100</f>
        <v>23.14058586518567</v>
      </c>
      <c r="K33" s="176">
        <v>6932</v>
      </c>
      <c r="L33" s="202">
        <f t="shared" ref="L33" si="154">K33/$C33*100</f>
        <v>25.162437838034045</v>
      </c>
      <c r="M33" s="176">
        <v>4104</v>
      </c>
      <c r="N33" s="202">
        <f t="shared" ref="N33" si="155">M33/$C33*100</f>
        <v>14.897092453446586</v>
      </c>
      <c r="O33" s="176">
        <v>2757</v>
      </c>
      <c r="P33" s="202">
        <f t="shared" ref="P33" si="156">O33/$C33*100</f>
        <v>10.007622781226178</v>
      </c>
      <c r="Q33" s="176">
        <v>964</v>
      </c>
      <c r="R33" s="202">
        <f t="shared" ref="R33" si="157">Q33/$C33*100</f>
        <v>3.4992195723982724</v>
      </c>
      <c r="S33" s="176">
        <v>0</v>
      </c>
      <c r="T33" s="176">
        <v>0</v>
      </c>
      <c r="U33" s="528"/>
      <c r="W33" s="528"/>
    </row>
    <row r="34" spans="1:23" ht="15" customHeight="1">
      <c r="A34" s="1062" t="s">
        <v>309</v>
      </c>
      <c r="B34" s="1062"/>
      <c r="C34" s="1062"/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  <c r="O34" s="1062"/>
      <c r="P34" s="1062"/>
      <c r="Q34" s="1062"/>
      <c r="R34" s="1062"/>
      <c r="S34" s="1062"/>
      <c r="T34" s="1062"/>
    </row>
    <row r="35" spans="1:23" ht="33" customHeight="1">
      <c r="A35" s="1063" t="s">
        <v>829</v>
      </c>
      <c r="B35" s="1063"/>
      <c r="C35" s="1063"/>
      <c r="D35" s="1063"/>
      <c r="E35" s="1063"/>
      <c r="F35" s="1063"/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</row>
  </sheetData>
  <mergeCells count="23">
    <mergeCell ref="Q2:R2"/>
    <mergeCell ref="S2:T2"/>
    <mergeCell ref="A1:T1"/>
    <mergeCell ref="A2:B3"/>
    <mergeCell ref="C2:D2"/>
    <mergeCell ref="E2:F2"/>
    <mergeCell ref="G2:H2"/>
    <mergeCell ref="I2:J2"/>
    <mergeCell ref="K2:L2"/>
    <mergeCell ref="M2:N2"/>
    <mergeCell ref="O2:P2"/>
    <mergeCell ref="A34:T34"/>
    <mergeCell ref="A35:T35"/>
    <mergeCell ref="A31:A3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</mergeCells>
  <phoneticPr fontId="2" type="noConversion"/>
  <hyperlinks>
    <hyperlink ref="U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5"/>
  <sheetViews>
    <sheetView showGridLines="0" workbookViewId="0">
      <selection sqref="A1:P1"/>
    </sheetView>
  </sheetViews>
  <sheetFormatPr defaultColWidth="8.625" defaultRowHeight="16.5"/>
  <cols>
    <col min="1" max="1" width="5.875" customWidth="1"/>
    <col min="2" max="2" width="5.125" customWidth="1"/>
    <col min="17" max="17" width="12.625" bestFit="1" customWidth="1"/>
  </cols>
  <sheetData>
    <row r="1" spans="1:17" ht="20.25">
      <c r="A1" s="1069" t="s">
        <v>686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  <c r="Q1" s="595" t="s">
        <v>670</v>
      </c>
    </row>
    <row r="2" spans="1:17">
      <c r="A2" s="1070"/>
      <c r="B2" s="1070"/>
      <c r="C2" s="206" t="s">
        <v>311</v>
      </c>
      <c r="D2" s="207"/>
      <c r="E2" s="208" t="s">
        <v>312</v>
      </c>
      <c r="F2" s="207"/>
      <c r="G2" s="208" t="s">
        <v>313</v>
      </c>
      <c r="H2" s="207"/>
      <c r="I2" s="208" t="s">
        <v>314</v>
      </c>
      <c r="J2" s="207"/>
      <c r="K2" s="208" t="s">
        <v>648</v>
      </c>
      <c r="L2" s="207"/>
      <c r="M2" s="208" t="s">
        <v>315</v>
      </c>
      <c r="N2" s="207"/>
      <c r="O2" s="206" t="s">
        <v>316</v>
      </c>
      <c r="P2" s="207"/>
    </row>
    <row r="3" spans="1:17" ht="14.1" customHeight="1">
      <c r="A3" s="1052"/>
      <c r="B3" s="1052"/>
      <c r="C3" s="199" t="s">
        <v>237</v>
      </c>
      <c r="D3" s="200" t="s">
        <v>52</v>
      </c>
      <c r="E3" s="199" t="s">
        <v>237</v>
      </c>
      <c r="F3" s="200" t="s">
        <v>52</v>
      </c>
      <c r="G3" s="199" t="s">
        <v>237</v>
      </c>
      <c r="H3" s="200" t="s">
        <v>52</v>
      </c>
      <c r="I3" s="199" t="s">
        <v>237</v>
      </c>
      <c r="J3" s="200" t="s">
        <v>52</v>
      </c>
      <c r="K3" s="199" t="s">
        <v>237</v>
      </c>
      <c r="L3" s="200" t="s">
        <v>52</v>
      </c>
      <c r="M3" s="199" t="s">
        <v>237</v>
      </c>
      <c r="N3" s="200" t="s">
        <v>52</v>
      </c>
      <c r="O3" s="199" t="s">
        <v>237</v>
      </c>
      <c r="P3" s="200" t="s">
        <v>52</v>
      </c>
    </row>
    <row r="4" spans="1:17" ht="14.1" customHeight="1">
      <c r="A4" s="1064" t="s">
        <v>732</v>
      </c>
      <c r="B4" s="170" t="s">
        <v>308</v>
      </c>
      <c r="C4" s="172">
        <v>188557</v>
      </c>
      <c r="D4" s="201">
        <f>SUM(F4,H4,J4,L4,N4,P4)</f>
        <v>100</v>
      </c>
      <c r="E4" s="172">
        <v>1077</v>
      </c>
      <c r="F4" s="201">
        <f>E4/$C4*100</f>
        <v>0.57118006756577588</v>
      </c>
      <c r="G4" s="172">
        <v>18918</v>
      </c>
      <c r="H4" s="201">
        <f>G4/$C4*100</f>
        <v>10.033040406879618</v>
      </c>
      <c r="I4" s="172">
        <v>57997</v>
      </c>
      <c r="J4" s="201">
        <f>I4/$C4*100</f>
        <v>30.758338327402324</v>
      </c>
      <c r="K4" s="172">
        <v>66694</v>
      </c>
      <c r="L4" s="201">
        <f>K4/$C4*100</f>
        <v>35.370736700308129</v>
      </c>
      <c r="M4" s="172">
        <v>19621</v>
      </c>
      <c r="N4" s="201">
        <f>M4/$C4*100</f>
        <v>10.405871964445765</v>
      </c>
      <c r="O4" s="172">
        <v>24250</v>
      </c>
      <c r="P4" s="201">
        <f>O4/$C4*100</f>
        <v>12.860832533398389</v>
      </c>
    </row>
    <row r="5" spans="1:17" ht="14.1" customHeight="1">
      <c r="A5" s="1065"/>
      <c r="B5" s="170" t="s">
        <v>98</v>
      </c>
      <c r="C5" s="172">
        <v>162924</v>
      </c>
      <c r="D5" s="201">
        <f t="shared" ref="D5:D33" si="0">SUM(F5,H5,J5,L5,N5,P5)</f>
        <v>100</v>
      </c>
      <c r="E5" s="172">
        <v>648</v>
      </c>
      <c r="F5" s="201">
        <f t="shared" ref="F5:H33" si="1">E5/$C5*100</f>
        <v>0.39773145761213813</v>
      </c>
      <c r="G5" s="172">
        <v>15948</v>
      </c>
      <c r="H5" s="201">
        <f t="shared" si="1"/>
        <v>9.7886130956765118</v>
      </c>
      <c r="I5" s="172">
        <v>52309</v>
      </c>
      <c r="J5" s="201">
        <f t="shared" ref="J5" si="2">I5/$C5*100</f>
        <v>32.106380889248975</v>
      </c>
      <c r="K5" s="172">
        <v>57821</v>
      </c>
      <c r="L5" s="201">
        <f t="shared" ref="L5" si="3">K5/$C5*100</f>
        <v>35.489553411406547</v>
      </c>
      <c r="M5" s="172">
        <v>16404</v>
      </c>
      <c r="N5" s="201">
        <f t="shared" ref="N5" si="4">M5/$C5*100</f>
        <v>10.068498195477646</v>
      </c>
      <c r="O5" s="172">
        <v>19794</v>
      </c>
      <c r="P5" s="201">
        <f t="shared" ref="P5" si="5">O5/$C5*100</f>
        <v>12.149222950578183</v>
      </c>
    </row>
    <row r="6" spans="1:17" ht="14.1" customHeight="1">
      <c r="A6" s="1065"/>
      <c r="B6" s="170" t="s">
        <v>99</v>
      </c>
      <c r="C6" s="172">
        <v>25282</v>
      </c>
      <c r="D6" s="201">
        <f t="shared" si="0"/>
        <v>99.999999999999986</v>
      </c>
      <c r="E6" s="172">
        <v>429</v>
      </c>
      <c r="F6" s="201">
        <f t="shared" si="1"/>
        <v>1.6968594256783482</v>
      </c>
      <c r="G6" s="172">
        <v>2970</v>
      </c>
      <c r="H6" s="201">
        <f t="shared" si="1"/>
        <v>11.747488331619333</v>
      </c>
      <c r="I6" s="172">
        <v>5688</v>
      </c>
      <c r="J6" s="201">
        <f t="shared" ref="J6" si="6">I6/$C6*100</f>
        <v>22.498220077525513</v>
      </c>
      <c r="K6" s="172">
        <v>8873</v>
      </c>
      <c r="L6" s="201">
        <f t="shared" ref="L6" si="7">K6/$C6*100</f>
        <v>35.09611581362234</v>
      </c>
      <c r="M6" s="172">
        <v>3217</v>
      </c>
      <c r="N6" s="201">
        <f t="shared" ref="N6" si="8">M6/$C6*100</f>
        <v>12.724468000949294</v>
      </c>
      <c r="O6" s="172">
        <v>4105</v>
      </c>
      <c r="P6" s="201">
        <f t="shared" ref="P6" si="9">O6/$C6*100</f>
        <v>16.236848350605175</v>
      </c>
    </row>
    <row r="7" spans="1:17" ht="14.1" customHeight="1">
      <c r="A7" s="1064" t="s">
        <v>733</v>
      </c>
      <c r="B7" s="170" t="s">
        <v>308</v>
      </c>
      <c r="C7" s="172">
        <v>185053</v>
      </c>
      <c r="D7" s="201">
        <f t="shared" si="0"/>
        <v>100</v>
      </c>
      <c r="E7" s="172">
        <v>1157</v>
      </c>
      <c r="F7" s="201">
        <f t="shared" si="1"/>
        <v>0.62522628652332035</v>
      </c>
      <c r="G7" s="172">
        <v>18436</v>
      </c>
      <c r="H7" s="201">
        <f t="shared" si="1"/>
        <v>9.9625512690958811</v>
      </c>
      <c r="I7" s="172">
        <v>57959</v>
      </c>
      <c r="J7" s="201">
        <f t="shared" ref="J7" si="10">I7/$C7*100</f>
        <v>31.320216370445227</v>
      </c>
      <c r="K7" s="172">
        <v>68791</v>
      </c>
      <c r="L7" s="201">
        <f t="shared" ref="L7" si="11">K7/$C7*100</f>
        <v>37.173674568907281</v>
      </c>
      <c r="M7" s="172">
        <v>21023</v>
      </c>
      <c r="N7" s="201">
        <f t="shared" ref="N7" si="12">M7/$C7*100</f>
        <v>11.360529145704204</v>
      </c>
      <c r="O7" s="172">
        <v>17687</v>
      </c>
      <c r="P7" s="201">
        <f t="shared" ref="P7" si="13">O7/$C7*100</f>
        <v>9.5578023593240857</v>
      </c>
    </row>
    <row r="8" spans="1:17" ht="14.1" customHeight="1">
      <c r="A8" s="1065"/>
      <c r="B8" s="170" t="s">
        <v>98</v>
      </c>
      <c r="C8" s="172">
        <v>159591</v>
      </c>
      <c r="D8" s="201">
        <f t="shared" si="0"/>
        <v>100</v>
      </c>
      <c r="E8" s="172">
        <v>635</v>
      </c>
      <c r="F8" s="201">
        <f t="shared" si="1"/>
        <v>0.3978921117105601</v>
      </c>
      <c r="G8" s="172">
        <v>15310</v>
      </c>
      <c r="H8" s="201">
        <f t="shared" si="1"/>
        <v>9.5932728036042132</v>
      </c>
      <c r="I8" s="172">
        <v>52477</v>
      </c>
      <c r="J8" s="201">
        <f t="shared" ref="J8" si="14">I8/$C8*100</f>
        <v>32.882180072811124</v>
      </c>
      <c r="K8" s="172">
        <v>59646</v>
      </c>
      <c r="L8" s="201">
        <f t="shared" ref="L8" si="15">K8/$C8*100</f>
        <v>37.374288023760741</v>
      </c>
      <c r="M8" s="172">
        <v>17522</v>
      </c>
      <c r="N8" s="201">
        <f t="shared" ref="N8" si="16">M8/$C8*100</f>
        <v>10.979315876208558</v>
      </c>
      <c r="O8" s="172">
        <v>14001</v>
      </c>
      <c r="P8" s="201">
        <f t="shared" ref="P8" si="17">O8/$C8*100</f>
        <v>8.773051111904806</v>
      </c>
    </row>
    <row r="9" spans="1:17" ht="14.1" customHeight="1">
      <c r="A9" s="1065"/>
      <c r="B9" s="170" t="s">
        <v>99</v>
      </c>
      <c r="C9" s="172">
        <v>25111</v>
      </c>
      <c r="D9" s="201">
        <f t="shared" si="0"/>
        <v>100.00000000000001</v>
      </c>
      <c r="E9" s="172">
        <v>522</v>
      </c>
      <c r="F9" s="201">
        <f t="shared" si="1"/>
        <v>2.0787702600453981</v>
      </c>
      <c r="G9" s="172">
        <v>3126</v>
      </c>
      <c r="H9" s="201">
        <f t="shared" si="1"/>
        <v>12.448727649237386</v>
      </c>
      <c r="I9" s="172">
        <v>5482</v>
      </c>
      <c r="J9" s="201">
        <f t="shared" ref="J9" si="18">I9/$C9*100</f>
        <v>21.831070048982518</v>
      </c>
      <c r="K9" s="172">
        <v>9145</v>
      </c>
      <c r="L9" s="201">
        <f t="shared" ref="L9" si="19">K9/$C9*100</f>
        <v>36.418302735852812</v>
      </c>
      <c r="M9" s="172">
        <v>3501</v>
      </c>
      <c r="N9" s="201">
        <f t="shared" ref="N9" si="20">M9/$C9*100</f>
        <v>13.942097088925173</v>
      </c>
      <c r="O9" s="172">
        <v>3335</v>
      </c>
      <c r="P9" s="201">
        <f t="shared" ref="P9" si="21">O9/$C9*100</f>
        <v>13.281032216956712</v>
      </c>
    </row>
    <row r="10" spans="1:17" ht="14.1" customHeight="1">
      <c r="A10" s="1064" t="s">
        <v>290</v>
      </c>
      <c r="B10" s="170" t="s">
        <v>308</v>
      </c>
      <c r="C10" s="172">
        <v>181128</v>
      </c>
      <c r="D10" s="201">
        <f t="shared" si="0"/>
        <v>100</v>
      </c>
      <c r="E10" s="172">
        <v>932</v>
      </c>
      <c r="F10" s="201">
        <f t="shared" si="1"/>
        <v>0.5145532441146593</v>
      </c>
      <c r="G10" s="172">
        <v>16522</v>
      </c>
      <c r="H10" s="201">
        <f t="shared" si="1"/>
        <v>9.1217260721699578</v>
      </c>
      <c r="I10" s="172">
        <v>56451</v>
      </c>
      <c r="J10" s="201">
        <f t="shared" ref="J10" si="22">I10/$C10*100</f>
        <v>31.166357493043595</v>
      </c>
      <c r="K10" s="172">
        <v>68490</v>
      </c>
      <c r="L10" s="201">
        <f t="shared" ref="L10" si="23">K10/$C10*100</f>
        <v>37.8130382933616</v>
      </c>
      <c r="M10" s="172">
        <v>21135</v>
      </c>
      <c r="N10" s="201">
        <f t="shared" ref="N10" si="24">M10/$C10*100</f>
        <v>11.668543792235326</v>
      </c>
      <c r="O10" s="172">
        <v>17598</v>
      </c>
      <c r="P10" s="201">
        <f t="shared" ref="P10" si="25">O10/$C10*100</f>
        <v>9.7157811050748641</v>
      </c>
    </row>
    <row r="11" spans="1:17" ht="14.1" customHeight="1">
      <c r="A11" s="1065"/>
      <c r="B11" s="170" t="s">
        <v>98</v>
      </c>
      <c r="C11" s="172">
        <v>156104</v>
      </c>
      <c r="D11" s="201">
        <f t="shared" si="0"/>
        <v>100</v>
      </c>
      <c r="E11" s="172">
        <v>491</v>
      </c>
      <c r="F11" s="201">
        <f t="shared" si="1"/>
        <v>0.31453390047660534</v>
      </c>
      <c r="G11" s="172">
        <v>13650</v>
      </c>
      <c r="H11" s="201">
        <f t="shared" si="1"/>
        <v>8.7441705529646896</v>
      </c>
      <c r="I11" s="172">
        <v>50946</v>
      </c>
      <c r="J11" s="201">
        <f t="shared" ref="J11" si="26">I11/$C11*100</f>
        <v>32.635935017680524</v>
      </c>
      <c r="K11" s="172">
        <v>59398</v>
      </c>
      <c r="L11" s="201">
        <f t="shared" ref="L11" si="27">K11/$C11*100</f>
        <v>38.050274176190229</v>
      </c>
      <c r="M11" s="172">
        <v>17699</v>
      </c>
      <c r="N11" s="201">
        <f t="shared" ref="N11" si="28">M11/$C11*100</f>
        <v>11.337954184389893</v>
      </c>
      <c r="O11" s="172">
        <v>13920</v>
      </c>
      <c r="P11" s="201">
        <f t="shared" ref="P11" si="29">O11/$C11*100</f>
        <v>8.9171321682980569</v>
      </c>
    </row>
    <row r="12" spans="1:17" ht="14.1" customHeight="1">
      <c r="A12" s="1065"/>
      <c r="B12" s="170" t="s">
        <v>99</v>
      </c>
      <c r="C12" s="172">
        <v>24625</v>
      </c>
      <c r="D12" s="201">
        <f t="shared" si="0"/>
        <v>99.999999999999986</v>
      </c>
      <c r="E12" s="172">
        <v>441</v>
      </c>
      <c r="F12" s="201">
        <f t="shared" si="1"/>
        <v>1.7908629441624364</v>
      </c>
      <c r="G12" s="172">
        <v>2872</v>
      </c>
      <c r="H12" s="201">
        <f t="shared" si="1"/>
        <v>11.662944162436547</v>
      </c>
      <c r="I12" s="172">
        <v>5505</v>
      </c>
      <c r="J12" s="201">
        <f t="shared" ref="J12" si="30">I12/$C12*100</f>
        <v>22.355329949238577</v>
      </c>
      <c r="K12" s="172">
        <v>9092</v>
      </c>
      <c r="L12" s="201">
        <f t="shared" ref="L12" si="31">K12/$C12*100</f>
        <v>36.921827411167513</v>
      </c>
      <c r="M12" s="172">
        <v>3436</v>
      </c>
      <c r="N12" s="201">
        <f t="shared" ref="N12" si="32">M12/$C12*100</f>
        <v>13.953299492385787</v>
      </c>
      <c r="O12" s="172">
        <v>3279</v>
      </c>
      <c r="P12" s="201">
        <f t="shared" ref="P12" si="33">O12/$C12*100</f>
        <v>13.315736040609135</v>
      </c>
    </row>
    <row r="13" spans="1:17" ht="14.1" customHeight="1">
      <c r="A13" s="1064" t="s">
        <v>291</v>
      </c>
      <c r="B13" s="170" t="s">
        <v>308</v>
      </c>
      <c r="C13" s="172">
        <v>192533</v>
      </c>
      <c r="D13" s="201">
        <f t="shared" si="0"/>
        <v>100</v>
      </c>
      <c r="E13" s="172">
        <v>773</v>
      </c>
      <c r="F13" s="201">
        <f t="shared" si="1"/>
        <v>0.40148961476733863</v>
      </c>
      <c r="G13" s="172">
        <v>16124</v>
      </c>
      <c r="H13" s="201">
        <f t="shared" si="1"/>
        <v>8.3746682386915481</v>
      </c>
      <c r="I13" s="172">
        <v>59201</v>
      </c>
      <c r="J13" s="201">
        <f t="shared" ref="J13" si="34">I13/$C13*100</f>
        <v>30.748495063183974</v>
      </c>
      <c r="K13" s="172">
        <v>75090</v>
      </c>
      <c r="L13" s="201">
        <f t="shared" ref="L13" si="35">K13/$C13*100</f>
        <v>39.001106303854407</v>
      </c>
      <c r="M13" s="172">
        <v>22964</v>
      </c>
      <c r="N13" s="201">
        <f t="shared" ref="N13" si="36">M13/$C13*100</f>
        <v>11.927305968327508</v>
      </c>
      <c r="O13" s="172">
        <v>18381</v>
      </c>
      <c r="P13" s="201">
        <f t="shared" ref="P13" si="37">O13/$C13*100</f>
        <v>9.5469348111752268</v>
      </c>
    </row>
    <row r="14" spans="1:17" ht="14.1" customHeight="1">
      <c r="A14" s="1065"/>
      <c r="B14" s="170" t="s">
        <v>98</v>
      </c>
      <c r="C14" s="172">
        <v>165598</v>
      </c>
      <c r="D14" s="201">
        <f t="shared" si="0"/>
        <v>100.00000000000001</v>
      </c>
      <c r="E14" s="172">
        <v>378</v>
      </c>
      <c r="F14" s="201">
        <f t="shared" si="1"/>
        <v>0.22826362637229919</v>
      </c>
      <c r="G14" s="172">
        <v>13356</v>
      </c>
      <c r="H14" s="201">
        <f t="shared" si="1"/>
        <v>8.0653147984879041</v>
      </c>
      <c r="I14" s="172">
        <v>53065</v>
      </c>
      <c r="J14" s="201">
        <f t="shared" ref="J14" si="38">I14/$C14*100</f>
        <v>32.04446913610068</v>
      </c>
      <c r="K14" s="172">
        <v>65024</v>
      </c>
      <c r="L14" s="201">
        <f t="shared" ref="L14" si="39">K14/$C14*100</f>
        <v>39.26617471225498</v>
      </c>
      <c r="M14" s="172">
        <v>18947</v>
      </c>
      <c r="N14" s="201">
        <f t="shared" ref="N14" si="40">M14/$C14*100</f>
        <v>11.441563303904637</v>
      </c>
      <c r="O14" s="172">
        <v>14828</v>
      </c>
      <c r="P14" s="201">
        <f t="shared" ref="P14" si="41">O14/$C14*100</f>
        <v>8.9542144228795024</v>
      </c>
    </row>
    <row r="15" spans="1:17" ht="14.1" customHeight="1">
      <c r="A15" s="1065"/>
      <c r="B15" s="170" t="s">
        <v>99</v>
      </c>
      <c r="C15" s="172">
        <v>26554</v>
      </c>
      <c r="D15" s="201">
        <f t="shared" si="0"/>
        <v>99.999999999999986</v>
      </c>
      <c r="E15" s="172">
        <v>395</v>
      </c>
      <c r="F15" s="201">
        <f t="shared" si="1"/>
        <v>1.4875348346765083</v>
      </c>
      <c r="G15" s="172">
        <v>2768</v>
      </c>
      <c r="H15" s="201">
        <f t="shared" si="1"/>
        <v>10.424041575657151</v>
      </c>
      <c r="I15" s="172">
        <v>6136</v>
      </c>
      <c r="J15" s="201">
        <f t="shared" ref="J15" si="42">I15/$C15*100</f>
        <v>23.107629735633051</v>
      </c>
      <c r="K15" s="172">
        <v>10066</v>
      </c>
      <c r="L15" s="201">
        <f t="shared" ref="L15" si="43">K15/$C15*100</f>
        <v>37.907659862920838</v>
      </c>
      <c r="M15" s="172">
        <v>4017</v>
      </c>
      <c r="N15" s="201">
        <f t="shared" ref="N15" si="44">M15/$C15*100</f>
        <v>15.127664382014009</v>
      </c>
      <c r="O15" s="172">
        <v>3172</v>
      </c>
      <c r="P15" s="201">
        <f t="shared" ref="P15" si="45">O15/$C15*100</f>
        <v>11.945469609098442</v>
      </c>
    </row>
    <row r="16" spans="1:17" ht="14.1" customHeight="1">
      <c r="A16" s="1064" t="s">
        <v>267</v>
      </c>
      <c r="B16" s="170" t="s">
        <v>308</v>
      </c>
      <c r="C16" s="172">
        <v>192554</v>
      </c>
      <c r="D16" s="201">
        <f t="shared" si="0"/>
        <v>99.999999999999986</v>
      </c>
      <c r="E16" s="172">
        <v>706</v>
      </c>
      <c r="F16" s="201">
        <f t="shared" si="1"/>
        <v>0.3666503941751405</v>
      </c>
      <c r="G16" s="172">
        <v>14841</v>
      </c>
      <c r="H16" s="201">
        <f t="shared" si="1"/>
        <v>7.7074483002170817</v>
      </c>
      <c r="I16" s="172">
        <v>58404</v>
      </c>
      <c r="J16" s="201">
        <f t="shared" ref="J16" si="46">I16/$C16*100</f>
        <v>30.331231758363884</v>
      </c>
      <c r="K16" s="172">
        <v>76794</v>
      </c>
      <c r="L16" s="201">
        <f t="shared" ref="L16" si="47">K16/$C16*100</f>
        <v>39.88179939133957</v>
      </c>
      <c r="M16" s="172">
        <v>24002</v>
      </c>
      <c r="N16" s="201">
        <f t="shared" ref="N16" si="48">M16/$C16*100</f>
        <v>12.465074732282892</v>
      </c>
      <c r="O16" s="172">
        <v>17807</v>
      </c>
      <c r="P16" s="201">
        <f t="shared" ref="P16" si="49">O16/$C16*100</f>
        <v>9.2477954236214259</v>
      </c>
    </row>
    <row r="17" spans="1:16" ht="14.1" customHeight="1">
      <c r="A17" s="1065"/>
      <c r="B17" s="170" t="s">
        <v>98</v>
      </c>
      <c r="C17" s="172">
        <v>165516</v>
      </c>
      <c r="D17" s="201">
        <f t="shared" si="0"/>
        <v>100</v>
      </c>
      <c r="E17" s="172">
        <v>379</v>
      </c>
      <c r="F17" s="201">
        <f t="shared" si="1"/>
        <v>0.22898088402329683</v>
      </c>
      <c r="G17" s="172">
        <v>12323</v>
      </c>
      <c r="H17" s="201">
        <f t="shared" si="1"/>
        <v>7.4452016723458758</v>
      </c>
      <c r="I17" s="172">
        <v>52403</v>
      </c>
      <c r="J17" s="201">
        <f t="shared" ref="J17" si="50">I17/$C17*100</f>
        <v>31.660383286207981</v>
      </c>
      <c r="K17" s="172">
        <v>66279</v>
      </c>
      <c r="L17" s="201">
        <f t="shared" ref="L17" si="51">K17/$C17*100</f>
        <v>40.043862828971214</v>
      </c>
      <c r="M17" s="172">
        <v>19845</v>
      </c>
      <c r="N17" s="201">
        <f t="shared" ref="N17" si="52">M17/$C17*100</f>
        <v>11.989777423330676</v>
      </c>
      <c r="O17" s="172">
        <v>14287</v>
      </c>
      <c r="P17" s="201">
        <f t="shared" ref="P17" si="53">O17/$C17*100</f>
        <v>8.6317939051209542</v>
      </c>
    </row>
    <row r="18" spans="1:16" ht="14.1" customHeight="1">
      <c r="A18" s="1065"/>
      <c r="B18" s="170" t="s">
        <v>99</v>
      </c>
      <c r="C18" s="172">
        <v>26713</v>
      </c>
      <c r="D18" s="201">
        <f t="shared" si="0"/>
        <v>100</v>
      </c>
      <c r="E18" s="172">
        <v>327</v>
      </c>
      <c r="F18" s="201">
        <f t="shared" si="1"/>
        <v>1.2241230861378354</v>
      </c>
      <c r="G18" s="172">
        <v>2518</v>
      </c>
      <c r="H18" s="201">
        <f t="shared" si="1"/>
        <v>9.4261221128289598</v>
      </c>
      <c r="I18" s="172">
        <v>6001</v>
      </c>
      <c r="J18" s="201">
        <f t="shared" ref="J18" si="54">I18/$C18*100</f>
        <v>22.464717553251226</v>
      </c>
      <c r="K18" s="172">
        <v>10515</v>
      </c>
      <c r="L18" s="201">
        <f t="shared" ref="L18" si="55">K18/$C18*100</f>
        <v>39.36285703590012</v>
      </c>
      <c r="M18" s="172">
        <v>4157</v>
      </c>
      <c r="N18" s="201">
        <f t="shared" ref="N18" si="56">M18/$C18*100</f>
        <v>15.561711526223188</v>
      </c>
      <c r="O18" s="172">
        <v>3195</v>
      </c>
      <c r="P18" s="201">
        <f t="shared" ref="P18" si="57">O18/$C18*100</f>
        <v>11.960468685658668</v>
      </c>
    </row>
    <row r="19" spans="1:16" ht="14.1" customHeight="1">
      <c r="A19" s="1064" t="s">
        <v>268</v>
      </c>
      <c r="B19" s="170" t="s">
        <v>308</v>
      </c>
      <c r="C19" s="172">
        <v>183158</v>
      </c>
      <c r="D19" s="201">
        <f t="shared" si="0"/>
        <v>100</v>
      </c>
      <c r="E19" s="172">
        <v>615</v>
      </c>
      <c r="F19" s="201">
        <f t="shared" si="1"/>
        <v>0.33577566909444306</v>
      </c>
      <c r="G19" s="172">
        <v>13488</v>
      </c>
      <c r="H19" s="201">
        <f t="shared" si="1"/>
        <v>7.3641336987737365</v>
      </c>
      <c r="I19" s="172">
        <v>54012</v>
      </c>
      <c r="J19" s="201">
        <f t="shared" ref="J19" si="58">I19/$C19*100</f>
        <v>29.489293396957816</v>
      </c>
      <c r="K19" s="172">
        <v>73078</v>
      </c>
      <c r="L19" s="201">
        <f t="shared" ref="L19" si="59">K19/$C19*100</f>
        <v>39.898885115583269</v>
      </c>
      <c r="M19" s="172">
        <v>24042</v>
      </c>
      <c r="N19" s="201">
        <f t="shared" ref="N19" si="60">M19/$C19*100</f>
        <v>13.126371766453007</v>
      </c>
      <c r="O19" s="172">
        <v>17923</v>
      </c>
      <c r="P19" s="201">
        <f t="shared" ref="P19" si="61">O19/$C19*100</f>
        <v>9.7855403531377281</v>
      </c>
    </row>
    <row r="20" spans="1:16" ht="14.1" customHeight="1">
      <c r="A20" s="1065"/>
      <c r="B20" s="170" t="s">
        <v>98</v>
      </c>
      <c r="C20" s="172">
        <v>156309</v>
      </c>
      <c r="D20" s="201">
        <f t="shared" si="0"/>
        <v>100</v>
      </c>
      <c r="E20" s="172">
        <v>327</v>
      </c>
      <c r="F20" s="201">
        <f t="shared" si="1"/>
        <v>0.20920100570024758</v>
      </c>
      <c r="G20" s="172">
        <v>10979</v>
      </c>
      <c r="H20" s="201">
        <f t="shared" si="1"/>
        <v>7.0239077724251322</v>
      </c>
      <c r="I20" s="172">
        <v>48252</v>
      </c>
      <c r="J20" s="201">
        <f t="shared" ref="J20" si="62">I20/$C20*100</f>
        <v>30.869623630117264</v>
      </c>
      <c r="K20" s="172">
        <v>62786</v>
      </c>
      <c r="L20" s="201">
        <f t="shared" ref="L20" si="63">K20/$C20*100</f>
        <v>40.167872611301974</v>
      </c>
      <c r="M20" s="172">
        <v>19649</v>
      </c>
      <c r="N20" s="201">
        <f t="shared" ref="N20" si="64">M20/$C20*100</f>
        <v>12.570613336404174</v>
      </c>
      <c r="O20" s="172">
        <v>14316</v>
      </c>
      <c r="P20" s="201">
        <f t="shared" ref="P20" si="65">O20/$C20*100</f>
        <v>9.1587816440512064</v>
      </c>
    </row>
    <row r="21" spans="1:16" ht="14.1" customHeight="1">
      <c r="A21" s="1065"/>
      <c r="B21" s="170" t="s">
        <v>99</v>
      </c>
      <c r="C21" s="172">
        <v>26519</v>
      </c>
      <c r="D21" s="201">
        <f t="shared" si="0"/>
        <v>100</v>
      </c>
      <c r="E21" s="172">
        <v>288</v>
      </c>
      <c r="F21" s="201">
        <f t="shared" si="1"/>
        <v>1.0860138014253931</v>
      </c>
      <c r="G21" s="172">
        <v>2509</v>
      </c>
      <c r="H21" s="201">
        <f t="shared" si="1"/>
        <v>9.4611410686677466</v>
      </c>
      <c r="I21" s="172">
        <v>5760</v>
      </c>
      <c r="J21" s="201">
        <f t="shared" ref="J21" si="66">I21/$C21*100</f>
        <v>21.720276028507861</v>
      </c>
      <c r="K21" s="172">
        <v>10292</v>
      </c>
      <c r="L21" s="201">
        <f t="shared" ref="L21" si="67">K21/$C21*100</f>
        <v>38.809909875938011</v>
      </c>
      <c r="M21" s="172">
        <v>4393</v>
      </c>
      <c r="N21" s="201">
        <f t="shared" ref="N21" si="68">M21/$C21*100</f>
        <v>16.565481352992194</v>
      </c>
      <c r="O21" s="172">
        <v>3277</v>
      </c>
      <c r="P21" s="201">
        <f t="shared" ref="P21" si="69">O21/$C21*100</f>
        <v>12.357177872468796</v>
      </c>
    </row>
    <row r="22" spans="1:16" ht="14.1" customHeight="1">
      <c r="A22" s="1064" t="s">
        <v>226</v>
      </c>
      <c r="B22" s="170" t="s">
        <v>308</v>
      </c>
      <c r="C22" s="172">
        <v>177862</v>
      </c>
      <c r="D22" s="201">
        <f t="shared" si="0"/>
        <v>100.00000000000001</v>
      </c>
      <c r="E22" s="172">
        <v>578</v>
      </c>
      <c r="F22" s="201">
        <f t="shared" si="1"/>
        <v>0.32497104496744667</v>
      </c>
      <c r="G22" s="172">
        <v>12477</v>
      </c>
      <c r="H22" s="201">
        <f t="shared" si="1"/>
        <v>7.014989148890713</v>
      </c>
      <c r="I22" s="172">
        <v>49349</v>
      </c>
      <c r="J22" s="201">
        <f t="shared" ref="J22" si="70">I22/$C22*100</f>
        <v>27.745667989789837</v>
      </c>
      <c r="K22" s="172">
        <v>72500</v>
      </c>
      <c r="L22" s="201">
        <f t="shared" ref="L22" si="71">K22/$C22*100</f>
        <v>40.761939031383882</v>
      </c>
      <c r="M22" s="172">
        <v>24637</v>
      </c>
      <c r="N22" s="201">
        <f t="shared" ref="N22" si="72">M22/$C22*100</f>
        <v>13.851750233326962</v>
      </c>
      <c r="O22" s="172">
        <v>18321</v>
      </c>
      <c r="P22" s="201">
        <f t="shared" ref="P22" si="73">O22/$C22*100</f>
        <v>10.30068255164116</v>
      </c>
    </row>
    <row r="23" spans="1:16" ht="14.1" customHeight="1">
      <c r="A23" s="1065"/>
      <c r="B23" s="170" t="s">
        <v>98</v>
      </c>
      <c r="C23" s="172">
        <v>151474</v>
      </c>
      <c r="D23" s="201">
        <f t="shared" si="0"/>
        <v>100</v>
      </c>
      <c r="E23" s="172">
        <v>297</v>
      </c>
      <c r="F23" s="201">
        <f t="shared" si="1"/>
        <v>0.19607325349564941</v>
      </c>
      <c r="G23" s="172">
        <v>10152</v>
      </c>
      <c r="H23" s="201">
        <f t="shared" si="1"/>
        <v>6.7021403013058354</v>
      </c>
      <c r="I23" s="172">
        <v>44095</v>
      </c>
      <c r="J23" s="201">
        <f t="shared" ref="J23" si="74">I23/$C23*100</f>
        <v>29.110606440709297</v>
      </c>
      <c r="K23" s="172">
        <v>62340</v>
      </c>
      <c r="L23" s="201">
        <f t="shared" ref="L23" si="75">K23/$C23*100</f>
        <v>41.155577854945399</v>
      </c>
      <c r="M23" s="172">
        <v>19811</v>
      </c>
      <c r="N23" s="201">
        <f t="shared" ref="N23" si="76">M23/$C23*100</f>
        <v>13.078812205394986</v>
      </c>
      <c r="O23" s="172">
        <v>14779</v>
      </c>
      <c r="P23" s="201">
        <f t="shared" ref="P23" si="77">O23/$C23*100</f>
        <v>9.7567899441488297</v>
      </c>
    </row>
    <row r="24" spans="1:16" ht="14.1" customHeight="1">
      <c r="A24" s="1065"/>
      <c r="B24" s="170" t="s">
        <v>99</v>
      </c>
      <c r="C24" s="172">
        <v>26085</v>
      </c>
      <c r="D24" s="201">
        <f t="shared" si="0"/>
        <v>100.00000000000001</v>
      </c>
      <c r="E24" s="172">
        <v>281</v>
      </c>
      <c r="F24" s="201">
        <f t="shared" si="1"/>
        <v>1.0772474602261837</v>
      </c>
      <c r="G24" s="172">
        <v>2325</v>
      </c>
      <c r="H24" s="201">
        <f t="shared" si="1"/>
        <v>8.9131684876365735</v>
      </c>
      <c r="I24" s="172">
        <v>5254</v>
      </c>
      <c r="J24" s="201">
        <f t="shared" ref="J24" si="78">I24/$C24*100</f>
        <v>20.141843971631207</v>
      </c>
      <c r="K24" s="172">
        <v>10160</v>
      </c>
      <c r="L24" s="201">
        <f t="shared" ref="L24" si="79">K24/$C24*100</f>
        <v>38.949587885758099</v>
      </c>
      <c r="M24" s="172">
        <v>4826</v>
      </c>
      <c r="N24" s="201">
        <f t="shared" ref="N24" si="80">M24/$C24*100</f>
        <v>18.501054245735098</v>
      </c>
      <c r="O24" s="172">
        <v>3239</v>
      </c>
      <c r="P24" s="201">
        <f t="shared" ref="P24" si="81">O24/$C24*100</f>
        <v>12.417097949012842</v>
      </c>
    </row>
    <row r="25" spans="1:16" ht="14.1" customHeight="1">
      <c r="A25" s="1064" t="s">
        <v>227</v>
      </c>
      <c r="B25" s="170" t="s">
        <v>308</v>
      </c>
      <c r="C25" s="172">
        <v>139425</v>
      </c>
      <c r="D25" s="201">
        <f t="shared" si="0"/>
        <v>100</v>
      </c>
      <c r="E25" s="172">
        <v>422</v>
      </c>
      <c r="F25" s="201">
        <f t="shared" si="1"/>
        <v>0.30267168728707189</v>
      </c>
      <c r="G25" s="172">
        <v>9402</v>
      </c>
      <c r="H25" s="201">
        <f t="shared" si="1"/>
        <v>6.7434104357181281</v>
      </c>
      <c r="I25" s="172">
        <v>35924</v>
      </c>
      <c r="J25" s="201">
        <f t="shared" ref="J25" si="82">I25/$C25*100</f>
        <v>25.765823919670073</v>
      </c>
      <c r="K25" s="172">
        <v>59087</v>
      </c>
      <c r="L25" s="201">
        <f t="shared" ref="L25" si="83">K25/$C25*100</f>
        <v>42.379056840595304</v>
      </c>
      <c r="M25" s="172">
        <v>22426</v>
      </c>
      <c r="N25" s="201">
        <f t="shared" ref="N25" si="84">M25/$C25*100</f>
        <v>16.084633315402545</v>
      </c>
      <c r="O25" s="172">
        <v>12164</v>
      </c>
      <c r="P25" s="201">
        <f t="shared" ref="P25" si="85">O25/$C25*100</f>
        <v>8.7244038013268792</v>
      </c>
    </row>
    <row r="26" spans="1:16" ht="14.1" customHeight="1">
      <c r="A26" s="1065"/>
      <c r="B26" s="170" t="s">
        <v>98</v>
      </c>
      <c r="C26" s="172">
        <v>118047</v>
      </c>
      <c r="D26" s="201">
        <f t="shared" si="0"/>
        <v>100</v>
      </c>
      <c r="E26" s="172">
        <v>190</v>
      </c>
      <c r="F26" s="201">
        <f t="shared" si="1"/>
        <v>0.16095284081764044</v>
      </c>
      <c r="G26" s="172">
        <v>7571</v>
      </c>
      <c r="H26" s="201">
        <f t="shared" si="1"/>
        <v>6.4135471464755565</v>
      </c>
      <c r="I26" s="172">
        <v>32082</v>
      </c>
      <c r="J26" s="201">
        <f t="shared" ref="J26" si="86">I26/$C26*100</f>
        <v>27.177310732165999</v>
      </c>
      <c r="K26" s="172">
        <v>50656</v>
      </c>
      <c r="L26" s="201">
        <f t="shared" ref="L26" si="87">K26/$C26*100</f>
        <v>42.911721602412598</v>
      </c>
      <c r="M26" s="172">
        <v>17795</v>
      </c>
      <c r="N26" s="201">
        <f t="shared" ref="N26" si="88">M26/$C26*100</f>
        <v>15.074504222894273</v>
      </c>
      <c r="O26" s="172">
        <v>9753</v>
      </c>
      <c r="P26" s="201">
        <f t="shared" ref="P26" si="89">O26/$C26*100</f>
        <v>8.2619634552339321</v>
      </c>
    </row>
    <row r="27" spans="1:16" ht="14.1" customHeight="1">
      <c r="A27" s="1065"/>
      <c r="B27" s="170" t="s">
        <v>99</v>
      </c>
      <c r="C27" s="172">
        <v>21094</v>
      </c>
      <c r="D27" s="201">
        <f t="shared" si="0"/>
        <v>99.999999999999986</v>
      </c>
      <c r="E27" s="172">
        <v>232</v>
      </c>
      <c r="F27" s="201">
        <f t="shared" si="1"/>
        <v>1.0998388167251352</v>
      </c>
      <c r="G27" s="172">
        <v>1831</v>
      </c>
      <c r="H27" s="201">
        <f t="shared" si="1"/>
        <v>8.6801934199298376</v>
      </c>
      <c r="I27" s="172">
        <v>3842</v>
      </c>
      <c r="J27" s="201">
        <f t="shared" ref="J27" si="90">I27/$C27*100</f>
        <v>18.213710059732623</v>
      </c>
      <c r="K27" s="172">
        <v>8431</v>
      </c>
      <c r="L27" s="201">
        <f t="shared" ref="L27" si="91">K27/$C27*100</f>
        <v>39.968711481937987</v>
      </c>
      <c r="M27" s="172">
        <v>4631</v>
      </c>
      <c r="N27" s="201">
        <f t="shared" ref="N27" si="92">M27/$C27*100</f>
        <v>21.954110173509058</v>
      </c>
      <c r="O27" s="172">
        <v>2127</v>
      </c>
      <c r="P27" s="201">
        <f t="shared" ref="P27" si="93">O27/$C27*100</f>
        <v>10.083436048165355</v>
      </c>
    </row>
    <row r="28" spans="1:16" ht="14.1" customHeight="1">
      <c r="A28" s="1064" t="s">
        <v>707</v>
      </c>
      <c r="B28" s="170" t="s">
        <v>308</v>
      </c>
      <c r="C28" s="172">
        <v>157107</v>
      </c>
      <c r="D28" s="201">
        <f t="shared" si="0"/>
        <v>100</v>
      </c>
      <c r="E28" s="172">
        <v>417</v>
      </c>
      <c r="F28" s="201">
        <f t="shared" si="1"/>
        <v>0.26542420134048766</v>
      </c>
      <c r="G28" s="172">
        <v>9824</v>
      </c>
      <c r="H28" s="201">
        <f t="shared" si="1"/>
        <v>6.2530631989663092</v>
      </c>
      <c r="I28" s="172">
        <v>39647</v>
      </c>
      <c r="J28" s="201">
        <f t="shared" ref="J28" si="94">I28/$C28*100</f>
        <v>25.23566741138205</v>
      </c>
      <c r="K28" s="172">
        <v>68105</v>
      </c>
      <c r="L28" s="201">
        <f t="shared" ref="L28" si="95">K28/$C28*100</f>
        <v>43.349437007899077</v>
      </c>
      <c r="M28" s="172">
        <v>25813</v>
      </c>
      <c r="N28" s="201">
        <f t="shared" ref="N28" si="96">M28/$C28*100</f>
        <v>16.43020361918947</v>
      </c>
      <c r="O28" s="172">
        <v>13301</v>
      </c>
      <c r="P28" s="201">
        <f t="shared" ref="P28" si="97">O28/$C28*100</f>
        <v>8.4662045612226073</v>
      </c>
    </row>
    <row r="29" spans="1:16" ht="14.1" customHeight="1">
      <c r="A29" s="1065"/>
      <c r="B29" s="170" t="s">
        <v>98</v>
      </c>
      <c r="C29" s="172">
        <v>132858</v>
      </c>
      <c r="D29" s="201">
        <f t="shared" si="0"/>
        <v>100</v>
      </c>
      <c r="E29" s="172">
        <v>183</v>
      </c>
      <c r="F29" s="201">
        <f t="shared" si="1"/>
        <v>0.13774104683195593</v>
      </c>
      <c r="G29" s="172">
        <v>7840</v>
      </c>
      <c r="H29" s="201">
        <f t="shared" si="1"/>
        <v>5.9010371976094778</v>
      </c>
      <c r="I29" s="172">
        <v>35348</v>
      </c>
      <c r="J29" s="201">
        <f t="shared" ref="J29" si="98">I29/$C29*100</f>
        <v>26.605849854732121</v>
      </c>
      <c r="K29" s="172">
        <v>58440</v>
      </c>
      <c r="L29" s="201">
        <f t="shared" ref="L29" si="99">K29/$C29*100</f>
        <v>43.986812988303306</v>
      </c>
      <c r="M29" s="172">
        <v>20450</v>
      </c>
      <c r="N29" s="201">
        <f t="shared" ref="N29" si="100">M29/$C29*100</f>
        <v>15.392373812642068</v>
      </c>
      <c r="O29" s="172">
        <v>10597</v>
      </c>
      <c r="P29" s="201">
        <f t="shared" ref="P29" si="101">O29/$C29*100</f>
        <v>7.9761850998810768</v>
      </c>
    </row>
    <row r="30" spans="1:16" ht="14.1" customHeight="1">
      <c r="A30" s="1065"/>
      <c r="B30" s="170" t="s">
        <v>99</v>
      </c>
      <c r="C30" s="172">
        <v>23965</v>
      </c>
      <c r="D30" s="201">
        <f t="shared" si="0"/>
        <v>100</v>
      </c>
      <c r="E30" s="172">
        <v>234</v>
      </c>
      <c r="F30" s="201">
        <f t="shared" si="1"/>
        <v>0.97642395159607764</v>
      </c>
      <c r="G30" s="172">
        <v>1984</v>
      </c>
      <c r="H30" s="201">
        <f t="shared" si="1"/>
        <v>8.2787398289171712</v>
      </c>
      <c r="I30" s="172">
        <v>4299</v>
      </c>
      <c r="J30" s="201">
        <f t="shared" ref="J30" si="102">I30/$C30*100</f>
        <v>17.938660546630501</v>
      </c>
      <c r="K30" s="172">
        <v>9665</v>
      </c>
      <c r="L30" s="201">
        <f t="shared" ref="L30" si="103">K30/$C30*100</f>
        <v>40.329647402461923</v>
      </c>
      <c r="M30" s="172">
        <v>5363</v>
      </c>
      <c r="N30" s="201">
        <f t="shared" ref="N30" si="104">M30/$C30*100</f>
        <v>22.378468600041728</v>
      </c>
      <c r="O30" s="172">
        <v>2420</v>
      </c>
      <c r="P30" s="201">
        <f t="shared" ref="P30" si="105">O30/$C30*100</f>
        <v>10.098059670352598</v>
      </c>
    </row>
    <row r="31" spans="1:16" ht="14.1" customHeight="1">
      <c r="A31" s="1064" t="s">
        <v>708</v>
      </c>
      <c r="B31" s="170" t="s">
        <v>308</v>
      </c>
      <c r="C31" s="172">
        <v>173290</v>
      </c>
      <c r="D31" s="201">
        <f t="shared" si="0"/>
        <v>100</v>
      </c>
      <c r="E31" s="172">
        <v>340</v>
      </c>
      <c r="F31" s="201">
        <f t="shared" si="1"/>
        <v>0.19620289687806566</v>
      </c>
      <c r="G31" s="172">
        <v>10212</v>
      </c>
      <c r="H31" s="201">
        <f t="shared" si="1"/>
        <v>5.8930117144670788</v>
      </c>
      <c r="I31" s="172">
        <v>44536</v>
      </c>
      <c r="J31" s="201">
        <f t="shared" ref="J31" si="106">I31/$C31*100</f>
        <v>25.700271221651565</v>
      </c>
      <c r="K31" s="172">
        <v>78257</v>
      </c>
      <c r="L31" s="201">
        <f t="shared" ref="L31" si="107">K31/$C31*100</f>
        <v>45.159559120549368</v>
      </c>
      <c r="M31" s="172">
        <v>30770</v>
      </c>
      <c r="N31" s="201">
        <f t="shared" ref="N31" si="108">M31/$C31*100</f>
        <v>17.756362167464943</v>
      </c>
      <c r="O31" s="172">
        <v>9175</v>
      </c>
      <c r="P31" s="201">
        <f t="shared" ref="P31" si="109">O31/$C31*100</f>
        <v>5.2945928789889782</v>
      </c>
    </row>
    <row r="32" spans="1:16" ht="14.1" customHeight="1">
      <c r="A32" s="1065"/>
      <c r="B32" s="170" t="s">
        <v>98</v>
      </c>
      <c r="C32" s="172">
        <v>145463</v>
      </c>
      <c r="D32" s="201">
        <f t="shared" si="0"/>
        <v>100</v>
      </c>
      <c r="E32" s="172">
        <v>145</v>
      </c>
      <c r="F32" s="201">
        <f t="shared" si="1"/>
        <v>9.9681706000838699E-2</v>
      </c>
      <c r="G32" s="172">
        <v>8027</v>
      </c>
      <c r="H32" s="201">
        <f t="shared" si="1"/>
        <v>5.5182417521981533</v>
      </c>
      <c r="I32" s="172">
        <v>39490</v>
      </c>
      <c r="J32" s="201">
        <f t="shared" ref="J32" si="110">I32/$C32*100</f>
        <v>27.147797034297383</v>
      </c>
      <c r="K32" s="172">
        <v>66566</v>
      </c>
      <c r="L32" s="201">
        <f t="shared" ref="L32" si="111">K32/$C32*100</f>
        <v>45.761465114840199</v>
      </c>
      <c r="M32" s="172">
        <v>24083</v>
      </c>
      <c r="N32" s="201">
        <f t="shared" ref="N32" si="112">M32/$C32*100</f>
        <v>16.55610017667723</v>
      </c>
      <c r="O32" s="172">
        <v>7152</v>
      </c>
      <c r="P32" s="201">
        <f t="shared" ref="P32" si="113">O32/$C32*100</f>
        <v>4.9167142159861958</v>
      </c>
    </row>
    <row r="33" spans="1:16" ht="14.1" customHeight="1">
      <c r="A33" s="1066"/>
      <c r="B33" s="647" t="s">
        <v>99</v>
      </c>
      <c r="C33" s="176">
        <v>27549</v>
      </c>
      <c r="D33" s="202">
        <f t="shared" si="0"/>
        <v>100</v>
      </c>
      <c r="E33" s="176">
        <v>195</v>
      </c>
      <c r="F33" s="202">
        <f t="shared" si="1"/>
        <v>0.70782968528803225</v>
      </c>
      <c r="G33" s="176">
        <v>2185</v>
      </c>
      <c r="H33" s="202">
        <f t="shared" si="1"/>
        <v>7.9313223710479512</v>
      </c>
      <c r="I33" s="176">
        <v>5046</v>
      </c>
      <c r="J33" s="202">
        <f t="shared" ref="J33" si="114">I33/$C33*100</f>
        <v>18.316454317761082</v>
      </c>
      <c r="K33" s="176">
        <v>11691</v>
      </c>
      <c r="L33" s="202">
        <f t="shared" ref="L33" si="115">K33/$C33*100</f>
        <v>42.437112054884025</v>
      </c>
      <c r="M33" s="176">
        <v>6687</v>
      </c>
      <c r="N33" s="202">
        <f t="shared" ref="N33" si="116">M33/$C33*100</f>
        <v>24.273113361646519</v>
      </c>
      <c r="O33" s="176">
        <v>1745</v>
      </c>
      <c r="P33" s="202">
        <f t="shared" ref="P33" si="117">O33/$C33*100</f>
        <v>6.3341682093723914</v>
      </c>
    </row>
    <row r="34" spans="1:16" ht="14.1" customHeight="1">
      <c r="A34" s="209" t="s">
        <v>11</v>
      </c>
      <c r="B34" s="209"/>
      <c r="C34" s="210"/>
      <c r="D34" s="211"/>
      <c r="E34" s="212"/>
      <c r="F34" s="211"/>
      <c r="G34" s="212"/>
      <c r="H34" s="211"/>
      <c r="I34" s="212"/>
      <c r="J34" s="211"/>
      <c r="K34" s="213"/>
      <c r="L34" s="214"/>
      <c r="M34" s="213"/>
      <c r="N34" s="214"/>
      <c r="O34" s="213"/>
      <c r="P34" s="214"/>
    </row>
    <row r="35" spans="1:16" ht="14.1" customHeight="1">
      <c r="A35" s="215" t="s">
        <v>831</v>
      </c>
      <c r="B35" s="216"/>
      <c r="C35" s="212"/>
      <c r="D35" s="211"/>
      <c r="E35" s="212"/>
      <c r="F35" s="211"/>
      <c r="G35" s="212"/>
      <c r="H35" s="211"/>
      <c r="I35" s="212"/>
      <c r="J35" s="211"/>
      <c r="K35" s="213"/>
      <c r="L35" s="214"/>
      <c r="M35" s="213"/>
      <c r="N35" s="214"/>
      <c r="O35" s="213"/>
      <c r="P35" s="214"/>
    </row>
  </sheetData>
  <mergeCells count="12">
    <mergeCell ref="A31:A33"/>
    <mergeCell ref="A1:P1"/>
    <mergeCell ref="A2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</mergeCells>
  <phoneticPr fontId="2" type="noConversion"/>
  <hyperlinks>
    <hyperlink ref="Q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1"/>
  <sheetViews>
    <sheetView showGridLines="0" workbookViewId="0">
      <selection sqref="A1:K1"/>
    </sheetView>
  </sheetViews>
  <sheetFormatPr defaultColWidth="9.5" defaultRowHeight="15.75"/>
  <cols>
    <col min="1" max="1" width="12.375" style="604" customWidth="1"/>
    <col min="2" max="11" width="9.625" style="604" customWidth="1"/>
    <col min="12" max="12" width="12.625" style="604" bestFit="1" customWidth="1"/>
    <col min="13" max="16384" width="9.5" style="604"/>
  </cols>
  <sheetData>
    <row r="1" spans="1:12" ht="30" customHeight="1">
      <c r="A1" s="1078" t="s">
        <v>687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603" t="s">
        <v>762</v>
      </c>
    </row>
    <row r="2" spans="1:12" ht="15" customHeight="1">
      <c r="A2" s="217"/>
      <c r="B2" s="653"/>
      <c r="C2" s="653"/>
      <c r="D2" s="653"/>
      <c r="E2" s="653"/>
      <c r="F2" s="653"/>
      <c r="G2" s="2"/>
      <c r="H2" s="653"/>
      <c r="I2" s="653"/>
      <c r="J2" s="1076" t="s">
        <v>317</v>
      </c>
      <c r="K2" s="1076"/>
    </row>
    <row r="3" spans="1:12" ht="21" customHeight="1">
      <c r="A3" s="1079"/>
      <c r="B3" s="1081" t="s">
        <v>318</v>
      </c>
      <c r="C3" s="1081"/>
      <c r="D3" s="1081"/>
      <c r="E3" s="1081"/>
      <c r="F3" s="1081"/>
      <c r="G3" s="1081"/>
      <c r="H3" s="1082" t="s">
        <v>832</v>
      </c>
      <c r="I3" s="1082"/>
      <c r="J3" s="1082"/>
      <c r="K3" s="1082"/>
    </row>
    <row r="4" spans="1:12" ht="18" customHeight="1">
      <c r="A4" s="1080"/>
      <c r="B4" s="1072" t="s">
        <v>29</v>
      </c>
      <c r="C4" s="1072" t="s">
        <v>319</v>
      </c>
      <c r="D4" s="1072" t="s">
        <v>320</v>
      </c>
      <c r="E4" s="1072" t="s">
        <v>321</v>
      </c>
      <c r="F4" s="1072" t="s">
        <v>322</v>
      </c>
      <c r="G4" s="1072" t="s">
        <v>323</v>
      </c>
      <c r="H4" s="1072" t="s">
        <v>29</v>
      </c>
      <c r="I4" s="1072" t="s">
        <v>324</v>
      </c>
      <c r="J4" s="1072" t="s">
        <v>193</v>
      </c>
      <c r="K4" s="1072" t="s">
        <v>325</v>
      </c>
    </row>
    <row r="5" spans="1:12" ht="18" customHeight="1">
      <c r="A5" s="1080"/>
      <c r="B5" s="1073"/>
      <c r="C5" s="1073"/>
      <c r="D5" s="1073"/>
      <c r="E5" s="1073"/>
      <c r="F5" s="1073"/>
      <c r="G5" s="1073"/>
      <c r="H5" s="1073"/>
      <c r="I5" s="1073"/>
      <c r="J5" s="1073"/>
      <c r="K5" s="1073"/>
    </row>
    <row r="6" spans="1:12" ht="18" customHeight="1">
      <c r="A6" s="1080"/>
      <c r="B6" s="1073"/>
      <c r="C6" s="1073"/>
      <c r="D6" s="1073"/>
      <c r="E6" s="1073"/>
      <c r="F6" s="1073"/>
      <c r="G6" s="1073"/>
      <c r="H6" s="1073"/>
      <c r="I6" s="1073"/>
      <c r="J6" s="1073"/>
      <c r="K6" s="1073"/>
    </row>
    <row r="7" spans="1:12" ht="18" customHeight="1">
      <c r="A7" s="1080"/>
      <c r="B7" s="1073"/>
      <c r="C7" s="1073"/>
      <c r="D7" s="1073"/>
      <c r="E7" s="1073"/>
      <c r="F7" s="1073"/>
      <c r="G7" s="1073"/>
      <c r="H7" s="1073"/>
      <c r="I7" s="1073"/>
      <c r="J7" s="1073"/>
      <c r="K7" s="1073"/>
    </row>
    <row r="8" spans="1:12" ht="18" customHeight="1">
      <c r="A8" s="1080"/>
      <c r="B8" s="1074"/>
      <c r="C8" s="1074"/>
      <c r="D8" s="1074"/>
      <c r="E8" s="1074"/>
      <c r="F8" s="1074"/>
      <c r="G8" s="1074"/>
      <c r="H8" s="1074"/>
      <c r="I8" s="1074"/>
      <c r="J8" s="1074"/>
      <c r="K8" s="1074"/>
    </row>
    <row r="9" spans="1:12" ht="33.75" customHeight="1">
      <c r="A9" s="21" t="s">
        <v>709</v>
      </c>
      <c r="B9" s="654">
        <v>7194</v>
      </c>
      <c r="C9" s="654">
        <v>3741</v>
      </c>
      <c r="D9" s="654">
        <v>2630</v>
      </c>
      <c r="E9" s="654">
        <v>453</v>
      </c>
      <c r="F9" s="654">
        <v>3</v>
      </c>
      <c r="G9" s="654">
        <v>367</v>
      </c>
      <c r="H9" s="654">
        <v>3493.4</v>
      </c>
      <c r="I9" s="218">
        <v>3181.2</v>
      </c>
      <c r="J9" s="654">
        <v>155.5</v>
      </c>
      <c r="K9" s="654">
        <v>156.69999999999999</v>
      </c>
    </row>
    <row r="10" spans="1:12" ht="33.75" customHeight="1">
      <c r="A10" s="21" t="s">
        <v>710</v>
      </c>
      <c r="B10" s="654">
        <v>5786</v>
      </c>
      <c r="C10" s="654">
        <v>3011</v>
      </c>
      <c r="D10" s="654">
        <v>2209</v>
      </c>
      <c r="E10" s="654">
        <v>387</v>
      </c>
      <c r="F10" s="654">
        <v>3</v>
      </c>
      <c r="G10" s="654">
        <v>176</v>
      </c>
      <c r="H10" s="654">
        <v>4961.7</v>
      </c>
      <c r="I10" s="218">
        <v>4961.7</v>
      </c>
      <c r="J10" s="654">
        <v>0</v>
      </c>
      <c r="K10" s="654">
        <v>0</v>
      </c>
    </row>
    <row r="11" spans="1:12" ht="33.75" customHeight="1">
      <c r="A11" s="21" t="s">
        <v>191</v>
      </c>
      <c r="B11" s="654">
        <v>5434</v>
      </c>
      <c r="C11" s="654">
        <v>2781</v>
      </c>
      <c r="D11" s="654">
        <v>2032</v>
      </c>
      <c r="E11" s="654">
        <v>380</v>
      </c>
      <c r="F11" s="654">
        <v>3</v>
      </c>
      <c r="G11" s="654">
        <v>238</v>
      </c>
      <c r="H11" s="654">
        <v>4493.1000000000004</v>
      </c>
      <c r="I11" s="218">
        <v>4493.1000000000004</v>
      </c>
      <c r="J11" s="654">
        <v>0</v>
      </c>
      <c r="K11" s="654">
        <v>0</v>
      </c>
    </row>
    <row r="12" spans="1:12" ht="33.75" customHeight="1">
      <c r="A12" s="21" t="s">
        <v>94</v>
      </c>
      <c r="B12" s="654">
        <v>5523</v>
      </c>
      <c r="C12" s="654">
        <v>2749</v>
      </c>
      <c r="D12" s="654">
        <v>2087</v>
      </c>
      <c r="E12" s="654">
        <v>397</v>
      </c>
      <c r="F12" s="654">
        <v>3</v>
      </c>
      <c r="G12" s="654">
        <v>287</v>
      </c>
      <c r="H12" s="654">
        <v>5671.7</v>
      </c>
      <c r="I12" s="218">
        <v>5671.7</v>
      </c>
      <c r="J12" s="654">
        <v>0</v>
      </c>
      <c r="K12" s="654">
        <v>0</v>
      </c>
    </row>
    <row r="13" spans="1:12" ht="33.75" customHeight="1">
      <c r="A13" s="21" t="s">
        <v>25</v>
      </c>
      <c r="B13" s="654">
        <v>5722</v>
      </c>
      <c r="C13" s="654">
        <v>2902</v>
      </c>
      <c r="D13" s="654">
        <v>2003</v>
      </c>
      <c r="E13" s="654">
        <v>449</v>
      </c>
      <c r="F13" s="654">
        <v>3</v>
      </c>
      <c r="G13" s="654">
        <v>365</v>
      </c>
      <c r="H13" s="654">
        <v>3290</v>
      </c>
      <c r="I13" s="218">
        <v>3290</v>
      </c>
      <c r="J13" s="654">
        <v>0</v>
      </c>
      <c r="K13" s="654">
        <v>0</v>
      </c>
    </row>
    <row r="14" spans="1:12" ht="33.75" customHeight="1">
      <c r="A14" s="21" t="s">
        <v>26</v>
      </c>
      <c r="B14" s="654">
        <v>5612</v>
      </c>
      <c r="C14" s="654">
        <v>3100</v>
      </c>
      <c r="D14" s="654">
        <v>1576</v>
      </c>
      <c r="E14" s="654">
        <v>393</v>
      </c>
      <c r="F14" s="654">
        <v>4</v>
      </c>
      <c r="G14" s="654">
        <v>539</v>
      </c>
      <c r="H14" s="654">
        <v>8299.1753000000008</v>
      </c>
      <c r="I14" s="218">
        <v>8299.1753000000008</v>
      </c>
      <c r="J14" s="654">
        <v>0</v>
      </c>
      <c r="K14" s="654">
        <v>0</v>
      </c>
    </row>
    <row r="15" spans="1:12" ht="33.75" customHeight="1">
      <c r="A15" s="21" t="s">
        <v>27</v>
      </c>
      <c r="B15" s="654">
        <v>4941</v>
      </c>
      <c r="C15" s="654">
        <v>2837</v>
      </c>
      <c r="D15" s="654">
        <v>1189</v>
      </c>
      <c r="E15" s="654">
        <v>323</v>
      </c>
      <c r="F15" s="654">
        <v>6</v>
      </c>
      <c r="G15" s="654">
        <v>586</v>
      </c>
      <c r="H15" s="654">
        <v>5884.6</v>
      </c>
      <c r="I15" s="218">
        <v>5884.6</v>
      </c>
      <c r="J15" s="654">
        <v>0</v>
      </c>
      <c r="K15" s="654">
        <v>0</v>
      </c>
    </row>
    <row r="16" spans="1:12" ht="33.75" customHeight="1">
      <c r="A16" s="21" t="s">
        <v>28</v>
      </c>
      <c r="B16" s="654">
        <v>2526</v>
      </c>
      <c r="C16" s="654">
        <v>1627</v>
      </c>
      <c r="D16" s="654">
        <v>268</v>
      </c>
      <c r="E16" s="654">
        <v>153</v>
      </c>
      <c r="F16" s="654">
        <v>4</v>
      </c>
      <c r="G16" s="654">
        <v>474</v>
      </c>
      <c r="H16" s="654">
        <v>4166.99</v>
      </c>
      <c r="I16" s="218">
        <v>4166.99</v>
      </c>
      <c r="J16" s="654">
        <v>0</v>
      </c>
      <c r="K16" s="654">
        <v>0</v>
      </c>
    </row>
    <row r="17" spans="1:12" ht="33.75" customHeight="1">
      <c r="A17" s="21" t="s">
        <v>711</v>
      </c>
      <c r="B17" s="654">
        <v>2724</v>
      </c>
      <c r="C17" s="654">
        <v>1741</v>
      </c>
      <c r="D17" s="654">
        <v>360</v>
      </c>
      <c r="E17" s="654">
        <v>115</v>
      </c>
      <c r="F17" s="654">
        <v>1</v>
      </c>
      <c r="G17" s="654">
        <v>507</v>
      </c>
      <c r="H17" s="654">
        <v>3079.17</v>
      </c>
      <c r="I17" s="218">
        <v>3079.17</v>
      </c>
      <c r="J17" s="654">
        <v>0</v>
      </c>
      <c r="K17" s="654">
        <v>0</v>
      </c>
      <c r="L17" s="655"/>
    </row>
    <row r="18" spans="1:12" ht="33.75" customHeight="1">
      <c r="A18" s="25" t="s">
        <v>712</v>
      </c>
      <c r="B18" s="656">
        <v>2658</v>
      </c>
      <c r="C18" s="656">
        <v>1711</v>
      </c>
      <c r="D18" s="656">
        <v>330</v>
      </c>
      <c r="E18" s="656">
        <v>119</v>
      </c>
      <c r="F18" s="656">
        <v>4</v>
      </c>
      <c r="G18" s="656">
        <v>494</v>
      </c>
      <c r="H18" s="656">
        <v>6294.6</v>
      </c>
      <c r="I18" s="219">
        <v>6294.6</v>
      </c>
      <c r="J18" s="656">
        <v>0</v>
      </c>
      <c r="K18" s="656">
        <v>0</v>
      </c>
      <c r="L18" s="655"/>
    </row>
    <row r="19" spans="1:12" ht="15.95" customHeight="1">
      <c r="A19" s="220" t="s">
        <v>66</v>
      </c>
      <c r="B19" s="221"/>
      <c r="C19" s="221"/>
      <c r="D19" s="222"/>
      <c r="E19" s="222"/>
      <c r="F19" s="222"/>
      <c r="G19" s="222"/>
      <c r="H19" s="222"/>
      <c r="I19" s="223"/>
      <c r="J19" s="222"/>
      <c r="K19" s="222"/>
    </row>
    <row r="20" spans="1:12" ht="46.5" customHeight="1">
      <c r="A20" s="1075" t="s">
        <v>833</v>
      </c>
      <c r="B20" s="1075"/>
      <c r="C20" s="1075"/>
      <c r="D20" s="1075"/>
      <c r="E20" s="1075"/>
      <c r="F20" s="1075"/>
      <c r="G20" s="1075"/>
      <c r="H20" s="1075"/>
      <c r="I20" s="1075"/>
      <c r="J20" s="1075"/>
      <c r="K20" s="1075"/>
    </row>
    <row r="21" spans="1:12">
      <c r="A21" s="1077"/>
      <c r="B21" s="1077"/>
      <c r="C21" s="1077"/>
      <c r="D21" s="1077"/>
      <c r="E21" s="1077"/>
      <c r="F21" s="1077"/>
      <c r="G21" s="1077"/>
      <c r="H21" s="1077"/>
      <c r="I21" s="1077"/>
      <c r="J21" s="1077"/>
      <c r="K21" s="1077"/>
    </row>
  </sheetData>
  <mergeCells count="17">
    <mergeCell ref="J4:J8"/>
    <mergeCell ref="K4:K8"/>
    <mergeCell ref="A20:K20"/>
    <mergeCell ref="J2:K2"/>
    <mergeCell ref="A21:K21"/>
    <mergeCell ref="A1:K1"/>
    <mergeCell ref="A3:A8"/>
    <mergeCell ref="B3:G3"/>
    <mergeCell ref="H3:K3"/>
    <mergeCell ref="B4:B8"/>
    <mergeCell ref="C4:C8"/>
    <mergeCell ref="D4:D8"/>
    <mergeCell ref="E4:E8"/>
    <mergeCell ref="F4:F8"/>
    <mergeCell ref="G4:G8"/>
    <mergeCell ref="H4:H8"/>
    <mergeCell ref="I4:I8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showGridLines="0" zoomScaleNormal="100" workbookViewId="0">
      <selection sqref="A1:G1"/>
    </sheetView>
  </sheetViews>
  <sheetFormatPr defaultColWidth="18.375" defaultRowHeight="16.5"/>
  <cols>
    <col min="1" max="1" width="6.5" customWidth="1"/>
    <col min="2" max="2" width="5" customWidth="1"/>
    <col min="6" max="7" width="18.375" customWidth="1"/>
    <col min="8" max="8" width="12.625" bestFit="1" customWidth="1"/>
  </cols>
  <sheetData>
    <row r="1" spans="1:8" ht="30" customHeight="1">
      <c r="A1" s="870" t="s">
        <v>688</v>
      </c>
      <c r="B1" s="870"/>
      <c r="C1" s="870"/>
      <c r="D1" s="870"/>
      <c r="E1" s="870"/>
      <c r="F1" s="870"/>
      <c r="G1" s="870"/>
      <c r="H1" s="595" t="s">
        <v>670</v>
      </c>
    </row>
    <row r="2" spans="1:8" ht="30" customHeight="1">
      <c r="A2" s="880"/>
      <c r="B2" s="880"/>
      <c r="C2" s="1084" t="s">
        <v>16</v>
      </c>
      <c r="D2" s="1086" t="s">
        <v>326</v>
      </c>
      <c r="E2" s="953"/>
      <c r="F2" s="953"/>
      <c r="G2" s="953"/>
    </row>
    <row r="3" spans="1:8" ht="30" customHeight="1">
      <c r="A3" s="881"/>
      <c r="B3" s="881"/>
      <c r="C3" s="1085"/>
      <c r="D3" s="657" t="s">
        <v>834</v>
      </c>
      <c r="E3" s="657" t="s">
        <v>835</v>
      </c>
      <c r="F3" s="657" t="s">
        <v>836</v>
      </c>
      <c r="G3" s="658" t="s">
        <v>837</v>
      </c>
    </row>
    <row r="4" spans="1:8" ht="17.100000000000001" customHeight="1">
      <c r="A4" s="1087" t="s">
        <v>732</v>
      </c>
      <c r="B4" s="136" t="s">
        <v>91</v>
      </c>
      <c r="C4" s="224">
        <v>19286</v>
      </c>
      <c r="D4" s="224">
        <v>13812</v>
      </c>
      <c r="E4" s="224">
        <v>3132</v>
      </c>
      <c r="F4" s="224">
        <v>1064</v>
      </c>
      <c r="G4" s="224">
        <v>1278</v>
      </c>
    </row>
    <row r="5" spans="1:8" ht="17.100000000000001" customHeight="1">
      <c r="A5" s="1087"/>
      <c r="B5" s="136" t="s">
        <v>1</v>
      </c>
      <c r="C5" s="225">
        <v>100</v>
      </c>
      <c r="D5" s="225">
        <v>71.616716789380902</v>
      </c>
      <c r="E5" s="225">
        <v>16.239759410971686</v>
      </c>
      <c r="F5" s="225">
        <v>5.5169553043658617</v>
      </c>
      <c r="G5" s="225">
        <v>6.6265684952815516</v>
      </c>
    </row>
    <row r="6" spans="1:8" ht="17.100000000000001" customHeight="1">
      <c r="A6" s="1087" t="s">
        <v>733</v>
      </c>
      <c r="B6" s="136" t="s">
        <v>91</v>
      </c>
      <c r="C6" s="224">
        <v>21049</v>
      </c>
      <c r="D6" s="224">
        <v>14718</v>
      </c>
      <c r="E6" s="224">
        <v>3621</v>
      </c>
      <c r="F6" s="224">
        <v>1368</v>
      </c>
      <c r="G6" s="224">
        <v>1342</v>
      </c>
    </row>
    <row r="7" spans="1:8" ht="17.100000000000001" customHeight="1">
      <c r="A7" s="1087"/>
      <c r="B7" s="136" t="s">
        <v>1</v>
      </c>
      <c r="C7" s="225">
        <v>100</v>
      </c>
      <c r="D7" s="225">
        <v>69.922561641883235</v>
      </c>
      <c r="E7" s="225">
        <v>17.20271746876336</v>
      </c>
      <c r="F7" s="225">
        <v>6.4991210983894723</v>
      </c>
      <c r="G7" s="225">
        <v>6.3755997909639417</v>
      </c>
    </row>
    <row r="8" spans="1:8" ht="17.100000000000001" customHeight="1">
      <c r="A8" s="1087" t="s">
        <v>290</v>
      </c>
      <c r="B8" s="136" t="s">
        <v>91</v>
      </c>
      <c r="C8" s="224">
        <v>18913</v>
      </c>
      <c r="D8" s="224">
        <v>13636</v>
      </c>
      <c r="E8" s="224">
        <v>3043</v>
      </c>
      <c r="F8" s="224">
        <v>1053</v>
      </c>
      <c r="G8" s="224">
        <v>1181</v>
      </c>
    </row>
    <row r="9" spans="1:8" ht="17.100000000000001" customHeight="1">
      <c r="A9" s="1087"/>
      <c r="B9" s="136" t="s">
        <v>1</v>
      </c>
      <c r="C9" s="225">
        <v>100</v>
      </c>
      <c r="D9" s="225">
        <v>72.098556548405853</v>
      </c>
      <c r="E9" s="225">
        <v>16.089462274625919</v>
      </c>
      <c r="F9" s="225">
        <v>5.567599005974726</v>
      </c>
      <c r="G9" s="225">
        <v>6.2443821709934966</v>
      </c>
    </row>
    <row r="10" spans="1:8" ht="17.100000000000001" customHeight="1">
      <c r="A10" s="1087" t="s">
        <v>291</v>
      </c>
      <c r="B10" s="136" t="s">
        <v>91</v>
      </c>
      <c r="C10" s="224">
        <v>19787</v>
      </c>
      <c r="D10" s="224">
        <v>14565</v>
      </c>
      <c r="E10" s="224">
        <v>3012</v>
      </c>
      <c r="F10" s="224">
        <v>929</v>
      </c>
      <c r="G10" s="224">
        <v>1281</v>
      </c>
    </row>
    <row r="11" spans="1:8" ht="17.100000000000001" customHeight="1">
      <c r="A11" s="1087"/>
      <c r="B11" s="136" t="s">
        <v>1</v>
      </c>
      <c r="C11" s="225">
        <v>100</v>
      </c>
      <c r="D11" s="225">
        <v>73.608935159448123</v>
      </c>
      <c r="E11" s="225">
        <v>15.222115530398748</v>
      </c>
      <c r="F11" s="225">
        <v>4.695001768838126</v>
      </c>
      <c r="G11" s="225">
        <v>6.4739475413150043</v>
      </c>
    </row>
    <row r="12" spans="1:8" ht="17.100000000000001" customHeight="1">
      <c r="A12" s="1087" t="s">
        <v>267</v>
      </c>
      <c r="B12" s="136" t="s">
        <v>91</v>
      </c>
      <c r="C12" s="224">
        <v>19038</v>
      </c>
      <c r="D12" s="224">
        <v>13767</v>
      </c>
      <c r="E12" s="224">
        <v>2978</v>
      </c>
      <c r="F12" s="224">
        <v>975</v>
      </c>
      <c r="G12" s="224">
        <v>1318</v>
      </c>
    </row>
    <row r="13" spans="1:8" ht="17.100000000000001" customHeight="1">
      <c r="A13" s="1087"/>
      <c r="B13" s="136" t="s">
        <v>1</v>
      </c>
      <c r="C13" s="225">
        <v>100</v>
      </c>
      <c r="D13" s="225">
        <v>72.313268200441229</v>
      </c>
      <c r="E13" s="225">
        <v>15.642399411702909</v>
      </c>
      <c r="F13" s="225">
        <v>5.1213362748187841</v>
      </c>
      <c r="G13" s="225">
        <v>6.9229961130370832</v>
      </c>
    </row>
    <row r="14" spans="1:8" ht="17.100000000000001" customHeight="1">
      <c r="A14" s="1087" t="s">
        <v>268</v>
      </c>
      <c r="B14" s="136" t="s">
        <v>91</v>
      </c>
      <c r="C14" s="224">
        <v>19171</v>
      </c>
      <c r="D14" s="224">
        <v>13765</v>
      </c>
      <c r="E14" s="224">
        <v>2819</v>
      </c>
      <c r="F14" s="224">
        <v>1060</v>
      </c>
      <c r="G14" s="224">
        <v>1527</v>
      </c>
    </row>
    <row r="15" spans="1:8" ht="17.100000000000001" customHeight="1">
      <c r="A15" s="1087"/>
      <c r="B15" s="136" t="s">
        <v>1</v>
      </c>
      <c r="C15" s="225">
        <v>100</v>
      </c>
      <c r="D15" s="225">
        <v>71.801157999061076</v>
      </c>
      <c r="E15" s="225">
        <v>14.704501590944655</v>
      </c>
      <c r="F15" s="225">
        <v>5.529184706066455</v>
      </c>
      <c r="G15" s="225">
        <v>7.9651557039278078</v>
      </c>
    </row>
    <row r="16" spans="1:8" ht="17.100000000000001" customHeight="1">
      <c r="A16" s="1087" t="s">
        <v>226</v>
      </c>
      <c r="B16" s="136" t="s">
        <v>91</v>
      </c>
      <c r="C16" s="224">
        <v>20927</v>
      </c>
      <c r="D16" s="224">
        <v>15342</v>
      </c>
      <c r="E16" s="224">
        <v>2868</v>
      </c>
      <c r="F16" s="224">
        <v>1142</v>
      </c>
      <c r="G16" s="224">
        <v>1575</v>
      </c>
    </row>
    <row r="17" spans="1:7" ht="17.100000000000001" customHeight="1">
      <c r="A17" s="1087"/>
      <c r="B17" s="136" t="s">
        <v>1</v>
      </c>
      <c r="C17" s="225">
        <v>100</v>
      </c>
      <c r="D17" s="225">
        <v>73.311989296124622</v>
      </c>
      <c r="E17" s="225">
        <v>13.704783294308786</v>
      </c>
      <c r="F17" s="225">
        <v>5.4570650355999426</v>
      </c>
      <c r="G17" s="225">
        <v>7.5261623739666454</v>
      </c>
    </row>
    <row r="18" spans="1:7" ht="17.100000000000001" customHeight="1">
      <c r="A18" s="1087" t="s">
        <v>227</v>
      </c>
      <c r="B18" s="136" t="s">
        <v>91</v>
      </c>
      <c r="C18" s="224">
        <v>18926</v>
      </c>
      <c r="D18" s="224">
        <v>13690</v>
      </c>
      <c r="E18" s="224">
        <v>2627</v>
      </c>
      <c r="F18" s="224">
        <v>1127</v>
      </c>
      <c r="G18" s="224">
        <v>1482</v>
      </c>
    </row>
    <row r="19" spans="1:7" ht="17.100000000000001" customHeight="1">
      <c r="A19" s="1087"/>
      <c r="B19" s="136" t="s">
        <v>1</v>
      </c>
      <c r="C19" s="225">
        <v>100</v>
      </c>
      <c r="D19" s="225">
        <v>72.334354855753986</v>
      </c>
      <c r="E19" s="225">
        <v>13.88037620205009</v>
      </c>
      <c r="F19" s="225">
        <v>5.9547712142026841</v>
      </c>
      <c r="G19" s="225">
        <v>7.8304977279932366</v>
      </c>
    </row>
    <row r="20" spans="1:7" ht="17.100000000000001" customHeight="1">
      <c r="A20" s="1087" t="s">
        <v>707</v>
      </c>
      <c r="B20" s="136" t="s">
        <v>91</v>
      </c>
      <c r="C20" s="224">
        <v>22545</v>
      </c>
      <c r="D20" s="224">
        <v>16076</v>
      </c>
      <c r="E20" s="224">
        <v>3277</v>
      </c>
      <c r="F20" s="224">
        <v>1236</v>
      </c>
      <c r="G20" s="224">
        <v>1956</v>
      </c>
    </row>
    <row r="21" spans="1:7" ht="17.100000000000001" customHeight="1">
      <c r="A21" s="1087"/>
      <c r="B21" s="136" t="s">
        <v>1</v>
      </c>
      <c r="C21" s="225">
        <v>100</v>
      </c>
      <c r="D21" s="225">
        <v>71.306276336216456</v>
      </c>
      <c r="E21" s="225">
        <v>14.535373697050344</v>
      </c>
      <c r="F21" s="225">
        <v>5.4823685961410513</v>
      </c>
      <c r="G21" s="225">
        <v>8.6759813705921491</v>
      </c>
    </row>
    <row r="22" spans="1:7" ht="17.100000000000001" customHeight="1">
      <c r="A22" s="1087" t="s">
        <v>708</v>
      </c>
      <c r="B22" s="136" t="s">
        <v>91</v>
      </c>
      <c r="C22" s="224">
        <v>23732</v>
      </c>
      <c r="D22" s="224">
        <v>16823</v>
      </c>
      <c r="E22" s="224">
        <v>3409</v>
      </c>
      <c r="F22" s="224">
        <v>1466</v>
      </c>
      <c r="G22" s="224">
        <v>2034</v>
      </c>
    </row>
    <row r="23" spans="1:7" ht="17.100000000000001" customHeight="1">
      <c r="A23" s="1088"/>
      <c r="B23" s="164" t="s">
        <v>1</v>
      </c>
      <c r="C23" s="226">
        <v>100</v>
      </c>
      <c r="D23" s="226">
        <v>70.887409405022751</v>
      </c>
      <c r="E23" s="226">
        <v>14.36457104331704</v>
      </c>
      <c r="F23" s="226">
        <v>6.1773133322096747</v>
      </c>
      <c r="G23" s="226">
        <v>8.5707062194505319</v>
      </c>
    </row>
    <row r="24" spans="1:7">
      <c r="A24" s="1083" t="s">
        <v>11</v>
      </c>
      <c r="B24" s="1083"/>
      <c r="C24" s="1083"/>
      <c r="D24" s="1083"/>
      <c r="E24" s="1083"/>
      <c r="F24" s="1083"/>
      <c r="G24" s="1083"/>
    </row>
  </sheetData>
  <mergeCells count="15">
    <mergeCell ref="A24:G24"/>
    <mergeCell ref="A1:G1"/>
    <mergeCell ref="A2:B3"/>
    <mergeCell ref="C2:C3"/>
    <mergeCell ref="D2:G2"/>
    <mergeCell ref="A20:A21"/>
    <mergeCell ref="A4:A5"/>
    <mergeCell ref="A6:A7"/>
    <mergeCell ref="A22:A23"/>
    <mergeCell ref="A8:A9"/>
    <mergeCell ref="A10:A11"/>
    <mergeCell ref="A12:A13"/>
    <mergeCell ref="A14:A15"/>
    <mergeCell ref="A16:A17"/>
    <mergeCell ref="A18:A19"/>
  </mergeCells>
  <phoneticPr fontId="2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0"/>
  <sheetViews>
    <sheetView showGridLines="0" workbookViewId="0">
      <selection sqref="A1:G1"/>
    </sheetView>
  </sheetViews>
  <sheetFormatPr defaultColWidth="20.625" defaultRowHeight="16.5"/>
  <cols>
    <col min="1" max="1" width="6.125" style="2" customWidth="1"/>
    <col min="2" max="2" width="5" style="33" customWidth="1"/>
    <col min="3" max="3" width="15.625" style="2" customWidth="1"/>
    <col min="4" max="4" width="20.625" style="2" customWidth="1"/>
    <col min="5" max="5" width="20.625" style="2"/>
    <col min="6" max="6" width="18" style="2" customWidth="1"/>
    <col min="7" max="7" width="17.125" style="2" customWidth="1"/>
    <col min="8" max="8" width="12.625" bestFit="1" customWidth="1"/>
  </cols>
  <sheetData>
    <row r="1" spans="1:8" ht="30" customHeight="1">
      <c r="A1" s="870" t="s">
        <v>689</v>
      </c>
      <c r="B1" s="870"/>
      <c r="C1" s="870"/>
      <c r="D1" s="870"/>
      <c r="E1" s="870"/>
      <c r="F1" s="870"/>
      <c r="G1" s="870"/>
      <c r="H1" s="595" t="s">
        <v>670</v>
      </c>
    </row>
    <row r="2" spans="1:8" ht="30" customHeight="1">
      <c r="A2" s="993"/>
      <c r="B2" s="993"/>
      <c r="C2" s="1091" t="s">
        <v>16</v>
      </c>
      <c r="D2" s="1094" t="s">
        <v>327</v>
      </c>
      <c r="E2" s="1094"/>
      <c r="F2" s="1094"/>
      <c r="G2" s="1094"/>
    </row>
    <row r="3" spans="1:8" ht="27.95" customHeight="1">
      <c r="A3" s="881"/>
      <c r="B3" s="881"/>
      <c r="C3" s="1092"/>
      <c r="D3" s="1095" t="s">
        <v>328</v>
      </c>
      <c r="E3" s="1095"/>
      <c r="F3" s="1096" t="s">
        <v>329</v>
      </c>
      <c r="G3" s="1096" t="s">
        <v>330</v>
      </c>
    </row>
    <row r="4" spans="1:8" ht="27.95" customHeight="1">
      <c r="A4" s="881"/>
      <c r="B4" s="881"/>
      <c r="C4" s="1093"/>
      <c r="D4" s="147" t="s">
        <v>331</v>
      </c>
      <c r="E4" s="227" t="s">
        <v>332</v>
      </c>
      <c r="F4" s="1097"/>
      <c r="G4" s="1097"/>
    </row>
    <row r="5" spans="1:8" ht="16.5" customHeight="1">
      <c r="A5" s="1089" t="s">
        <v>736</v>
      </c>
      <c r="B5" s="136" t="s">
        <v>91</v>
      </c>
      <c r="C5" s="224">
        <v>19286</v>
      </c>
      <c r="D5" s="224">
        <v>14391</v>
      </c>
      <c r="E5" s="224">
        <v>75</v>
      </c>
      <c r="F5" s="224">
        <v>4182</v>
      </c>
      <c r="G5" s="224">
        <v>638</v>
      </c>
    </row>
    <row r="6" spans="1:8" ht="16.5" customHeight="1">
      <c r="A6" s="1089"/>
      <c r="B6" s="136" t="s">
        <v>1</v>
      </c>
      <c r="C6" s="228">
        <v>100</v>
      </c>
      <c r="D6" s="228">
        <v>74.618894534895773</v>
      </c>
      <c r="E6" s="228">
        <v>0.38888312765736804</v>
      </c>
      <c r="F6" s="228">
        <v>21.684123198174841</v>
      </c>
      <c r="G6" s="228">
        <v>3.3080991392720112</v>
      </c>
    </row>
    <row r="7" spans="1:8" ht="16.5" customHeight="1">
      <c r="A7" s="1089" t="s">
        <v>289</v>
      </c>
      <c r="B7" s="136" t="s">
        <v>91</v>
      </c>
      <c r="C7" s="224">
        <v>21049</v>
      </c>
      <c r="D7" s="224">
        <v>16205</v>
      </c>
      <c r="E7" s="224">
        <v>73</v>
      </c>
      <c r="F7" s="224">
        <v>4011</v>
      </c>
      <c r="G7" s="224">
        <v>760</v>
      </c>
    </row>
    <row r="8" spans="1:8" ht="16.5" customHeight="1">
      <c r="A8" s="1089"/>
      <c r="B8" s="136" t="s">
        <v>1</v>
      </c>
      <c r="C8" s="228">
        <v>100</v>
      </c>
      <c r="D8" s="228">
        <v>76.987030262720324</v>
      </c>
      <c r="E8" s="228">
        <v>0.34680982469475985</v>
      </c>
      <c r="F8" s="228">
        <v>19.055537080146326</v>
      </c>
      <c r="G8" s="228">
        <v>3.6106228324385961</v>
      </c>
    </row>
    <row r="9" spans="1:8" ht="16.5" customHeight="1">
      <c r="A9" s="1089" t="s">
        <v>290</v>
      </c>
      <c r="B9" s="136" t="s">
        <v>91</v>
      </c>
      <c r="C9" s="224">
        <v>18913</v>
      </c>
      <c r="D9" s="224">
        <v>14575</v>
      </c>
      <c r="E9" s="224">
        <v>58</v>
      </c>
      <c r="F9" s="224">
        <v>3658</v>
      </c>
      <c r="G9" s="224">
        <v>622</v>
      </c>
    </row>
    <row r="10" spans="1:8" ht="16.5" customHeight="1">
      <c r="A10" s="1089"/>
      <c r="B10" s="136" t="s">
        <v>1</v>
      </c>
      <c r="C10" s="228">
        <v>100</v>
      </c>
      <c r="D10" s="228">
        <v>77.063395548035743</v>
      </c>
      <c r="E10" s="228">
        <v>0.30666737164913022</v>
      </c>
      <c r="F10" s="228">
        <v>19.341193887802042</v>
      </c>
      <c r="G10" s="228">
        <v>3.2887431925130861</v>
      </c>
    </row>
    <row r="11" spans="1:8" ht="16.5" customHeight="1">
      <c r="A11" s="1089" t="s">
        <v>291</v>
      </c>
      <c r="B11" s="136" t="s">
        <v>91</v>
      </c>
      <c r="C11" s="224">
        <v>19787</v>
      </c>
      <c r="D11" s="224">
        <v>15045</v>
      </c>
      <c r="E11" s="224">
        <v>36</v>
      </c>
      <c r="F11" s="224">
        <v>4090</v>
      </c>
      <c r="G11" s="224">
        <v>616</v>
      </c>
    </row>
    <row r="12" spans="1:8" ht="16.5" customHeight="1">
      <c r="A12" s="1089"/>
      <c r="B12" s="136" t="s">
        <v>1</v>
      </c>
      <c r="C12" s="228">
        <v>100</v>
      </c>
      <c r="D12" s="228">
        <v>76.034770303734774</v>
      </c>
      <c r="E12" s="228">
        <v>0.18193763582149897</v>
      </c>
      <c r="F12" s="228">
        <v>20.670136958609188</v>
      </c>
      <c r="G12" s="228">
        <v>3.1131551018345376</v>
      </c>
    </row>
    <row r="13" spans="1:8" ht="16.5" customHeight="1">
      <c r="A13" s="1089" t="s">
        <v>267</v>
      </c>
      <c r="B13" s="136" t="s">
        <v>91</v>
      </c>
      <c r="C13" s="224">
        <v>19038</v>
      </c>
      <c r="D13" s="224">
        <v>14037</v>
      </c>
      <c r="E13" s="224">
        <v>34</v>
      </c>
      <c r="F13" s="224">
        <v>4296</v>
      </c>
      <c r="G13" s="224">
        <v>671</v>
      </c>
    </row>
    <row r="14" spans="1:8" ht="16.5" customHeight="1">
      <c r="A14" s="1089"/>
      <c r="B14" s="136" t="s">
        <v>1</v>
      </c>
      <c r="C14" s="228">
        <v>100</v>
      </c>
      <c r="D14" s="228">
        <v>73.731484399621806</v>
      </c>
      <c r="E14" s="228">
        <v>0.17859018804496271</v>
      </c>
      <c r="F14" s="228">
        <v>22.565395524739991</v>
      </c>
      <c r="G14" s="228">
        <v>3.5245298875932347</v>
      </c>
    </row>
    <row r="15" spans="1:8" ht="16.5" customHeight="1">
      <c r="A15" s="1089" t="s">
        <v>268</v>
      </c>
      <c r="B15" s="136" t="s">
        <v>91</v>
      </c>
      <c r="C15" s="224">
        <v>19171</v>
      </c>
      <c r="D15" s="224">
        <v>14110</v>
      </c>
      <c r="E15" s="224">
        <v>103</v>
      </c>
      <c r="F15" s="224">
        <v>4210</v>
      </c>
      <c r="G15" s="224">
        <v>748</v>
      </c>
    </row>
    <row r="16" spans="1:8" ht="16.5" customHeight="1">
      <c r="A16" s="1089"/>
      <c r="B16" s="136" t="s">
        <v>1</v>
      </c>
      <c r="C16" s="228">
        <v>100</v>
      </c>
      <c r="D16" s="228">
        <v>73.600751134526107</v>
      </c>
      <c r="E16" s="228">
        <v>0.53726983464608002</v>
      </c>
      <c r="F16" s="228">
        <v>21.960252464660162</v>
      </c>
      <c r="G16" s="228">
        <v>3.9017265661676492</v>
      </c>
    </row>
    <row r="17" spans="1:7" ht="16.5" customHeight="1">
      <c r="A17" s="1089" t="s">
        <v>226</v>
      </c>
      <c r="B17" s="136" t="s">
        <v>91</v>
      </c>
      <c r="C17" s="224">
        <v>20927</v>
      </c>
      <c r="D17" s="224">
        <v>14874</v>
      </c>
      <c r="E17" s="224">
        <v>50</v>
      </c>
      <c r="F17" s="224">
        <v>4985</v>
      </c>
      <c r="G17" s="224">
        <v>1018</v>
      </c>
    </row>
    <row r="18" spans="1:7" ht="16.5" customHeight="1">
      <c r="A18" s="1089"/>
      <c r="B18" s="136" t="s">
        <v>1</v>
      </c>
      <c r="C18" s="228">
        <v>100</v>
      </c>
      <c r="D18" s="228">
        <v>71.075643905003105</v>
      </c>
      <c r="E18" s="228">
        <v>0.23892578964973479</v>
      </c>
      <c r="F18" s="228">
        <v>23.820901228078558</v>
      </c>
      <c r="G18" s="228">
        <v>4.8645290772686005</v>
      </c>
    </row>
    <row r="19" spans="1:7" ht="16.5" customHeight="1">
      <c r="A19" s="1089" t="s">
        <v>227</v>
      </c>
      <c r="B19" s="136" t="s">
        <v>91</v>
      </c>
      <c r="C19" s="224">
        <v>18926</v>
      </c>
      <c r="D19" s="224">
        <v>13755</v>
      </c>
      <c r="E19" s="224">
        <v>69</v>
      </c>
      <c r="F19" s="224">
        <v>4125</v>
      </c>
      <c r="G19" s="224">
        <v>977</v>
      </c>
    </row>
    <row r="20" spans="1:7" ht="16.5" customHeight="1">
      <c r="A20" s="1089"/>
      <c r="B20" s="136" t="s">
        <v>1</v>
      </c>
      <c r="C20" s="228">
        <v>100</v>
      </c>
      <c r="D20" s="228">
        <v>72.677797738560713</v>
      </c>
      <c r="E20" s="228">
        <v>0.36457782944098066</v>
      </c>
      <c r="F20" s="228">
        <v>21.795413716580367</v>
      </c>
      <c r="G20" s="228">
        <v>5.1622107154179435</v>
      </c>
    </row>
    <row r="21" spans="1:7" ht="16.5" customHeight="1">
      <c r="A21" s="1089" t="s">
        <v>707</v>
      </c>
      <c r="B21" s="136" t="s">
        <v>91</v>
      </c>
      <c r="C21" s="224">
        <v>22545</v>
      </c>
      <c r="D21" s="224">
        <v>17101</v>
      </c>
      <c r="E21" s="224">
        <v>81</v>
      </c>
      <c r="F21" s="224">
        <v>4248</v>
      </c>
      <c r="G21" s="224">
        <v>1115</v>
      </c>
    </row>
    <row r="22" spans="1:7" ht="16.5" customHeight="1">
      <c r="A22" s="1089"/>
      <c r="B22" s="136" t="s">
        <v>1</v>
      </c>
      <c r="C22" s="228">
        <v>100</v>
      </c>
      <c r="D22" s="228">
        <v>75.852738966511424</v>
      </c>
      <c r="E22" s="228">
        <v>0.3592814371257485</v>
      </c>
      <c r="F22" s="228">
        <v>18.842315369261478</v>
      </c>
      <c r="G22" s="228">
        <v>4.9456642271013527</v>
      </c>
    </row>
    <row r="23" spans="1:7" ht="16.5" customHeight="1">
      <c r="A23" s="1089" t="s">
        <v>708</v>
      </c>
      <c r="B23" s="136" t="s">
        <v>91</v>
      </c>
      <c r="C23" s="224">
        <v>23732</v>
      </c>
      <c r="D23" s="224">
        <v>18604</v>
      </c>
      <c r="E23" s="224">
        <v>64</v>
      </c>
      <c r="F23" s="224">
        <v>3932</v>
      </c>
      <c r="G23" s="224">
        <v>1132</v>
      </c>
    </row>
    <row r="24" spans="1:7" ht="16.5" customHeight="1">
      <c r="A24" s="1090"/>
      <c r="B24" s="164" t="s">
        <v>1</v>
      </c>
      <c r="C24" s="229">
        <v>100</v>
      </c>
      <c r="D24" s="229">
        <v>78.392044496881852</v>
      </c>
      <c r="E24" s="229">
        <v>0.2696780718017866</v>
      </c>
      <c r="F24" s="229">
        <v>16.568346536322267</v>
      </c>
      <c r="G24" s="229">
        <v>4.7699308949941006</v>
      </c>
    </row>
    <row r="25" spans="1:7">
      <c r="A25" s="1083" t="s">
        <v>11</v>
      </c>
      <c r="B25" s="1083"/>
      <c r="C25" s="1083"/>
      <c r="D25" s="1083"/>
      <c r="E25" s="1083"/>
      <c r="F25" s="1083"/>
      <c r="G25" s="1083"/>
    </row>
    <row r="30" spans="1:7">
      <c r="D30" s="167"/>
    </row>
  </sheetData>
  <mergeCells count="18">
    <mergeCell ref="A15:A16"/>
    <mergeCell ref="A1:G1"/>
    <mergeCell ref="A2:B4"/>
    <mergeCell ref="C2:C4"/>
    <mergeCell ref="D2:G2"/>
    <mergeCell ref="D3:E3"/>
    <mergeCell ref="F3:F4"/>
    <mergeCell ref="G3:G4"/>
    <mergeCell ref="A5:A6"/>
    <mergeCell ref="A7:A8"/>
    <mergeCell ref="A9:A10"/>
    <mergeCell ref="A11:A12"/>
    <mergeCell ref="A13:A14"/>
    <mergeCell ref="A25:G25"/>
    <mergeCell ref="A17:A18"/>
    <mergeCell ref="A19:A20"/>
    <mergeCell ref="A21:A22"/>
    <mergeCell ref="A23:A24"/>
  </mergeCells>
  <phoneticPr fontId="2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showGridLines="0" zoomScale="94" zoomScaleNormal="170" workbookViewId="0">
      <selection sqref="A1:O1"/>
    </sheetView>
  </sheetViews>
  <sheetFormatPr defaultColWidth="8.5" defaultRowHeight="16.5"/>
  <cols>
    <col min="1" max="1" width="9.375" customWidth="1"/>
    <col min="2" max="4" width="10" customWidth="1"/>
    <col min="5" max="15" width="8.375" customWidth="1"/>
    <col min="16" max="16" width="12.625" bestFit="1" customWidth="1"/>
  </cols>
  <sheetData>
    <row r="1" spans="1:16" ht="20.25">
      <c r="A1" s="1099" t="s">
        <v>690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595" t="s">
        <v>670</v>
      </c>
    </row>
    <row r="2" spans="1:16" ht="14.1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3"/>
      <c r="L2" s="233"/>
      <c r="M2" s="233"/>
      <c r="N2" s="233"/>
      <c r="O2" s="234" t="s">
        <v>333</v>
      </c>
    </row>
    <row r="3" spans="1:16" ht="36" customHeight="1">
      <c r="A3" s="1100"/>
      <c r="B3" s="1102" t="s">
        <v>334</v>
      </c>
      <c r="C3" s="1102"/>
      <c r="D3" s="1102"/>
      <c r="E3" s="1103" t="s">
        <v>335</v>
      </c>
      <c r="F3" s="1104"/>
      <c r="G3" s="1104"/>
      <c r="H3" s="1105" t="s">
        <v>336</v>
      </c>
      <c r="I3" s="1106"/>
      <c r="J3" s="1106"/>
      <c r="K3" s="1106"/>
      <c r="L3" s="1106"/>
      <c r="M3" s="1106"/>
      <c r="N3" s="1106"/>
      <c r="O3" s="1106"/>
    </row>
    <row r="4" spans="1:16" ht="123" customHeight="1">
      <c r="A4" s="1101"/>
      <c r="B4" s="235" t="s">
        <v>337</v>
      </c>
      <c r="C4" s="236" t="s">
        <v>338</v>
      </c>
      <c r="D4" s="236" t="s">
        <v>339</v>
      </c>
      <c r="E4" s="529" t="s">
        <v>337</v>
      </c>
      <c r="F4" s="530" t="s">
        <v>338</v>
      </c>
      <c r="G4" s="530" t="s">
        <v>339</v>
      </c>
      <c r="H4" s="659" t="s">
        <v>337</v>
      </c>
      <c r="I4" s="660" t="s">
        <v>649</v>
      </c>
      <c r="J4" s="660" t="s">
        <v>650</v>
      </c>
      <c r="K4" s="661" t="s">
        <v>651</v>
      </c>
      <c r="L4" s="662" t="s">
        <v>760</v>
      </c>
      <c r="M4" s="661" t="s">
        <v>652</v>
      </c>
      <c r="N4" s="661" t="s">
        <v>653</v>
      </c>
      <c r="O4" s="663" t="s">
        <v>654</v>
      </c>
    </row>
    <row r="5" spans="1:16" ht="24.95" customHeight="1">
      <c r="A5" s="21" t="s">
        <v>723</v>
      </c>
      <c r="B5" s="237">
        <v>19286</v>
      </c>
      <c r="C5" s="237">
        <v>15175</v>
      </c>
      <c r="D5" s="237">
        <v>4111</v>
      </c>
      <c r="E5" s="531">
        <v>1194</v>
      </c>
      <c r="F5" s="237">
        <v>903</v>
      </c>
      <c r="G5" s="237">
        <v>291</v>
      </c>
      <c r="H5" s="531">
        <v>1194</v>
      </c>
      <c r="I5" s="237">
        <v>123</v>
      </c>
      <c r="J5" s="237">
        <v>132</v>
      </c>
      <c r="K5" s="237">
        <v>137</v>
      </c>
      <c r="L5" s="237">
        <v>377</v>
      </c>
      <c r="M5" s="237">
        <v>5</v>
      </c>
      <c r="N5" s="237">
        <v>163</v>
      </c>
      <c r="O5" s="237">
        <v>257</v>
      </c>
    </row>
    <row r="6" spans="1:16" ht="24.95" customHeight="1">
      <c r="A6" s="21" t="s">
        <v>724</v>
      </c>
      <c r="B6" s="237">
        <v>21049</v>
      </c>
      <c r="C6" s="237">
        <v>16893</v>
      </c>
      <c r="D6" s="237">
        <v>4156</v>
      </c>
      <c r="E6" s="531">
        <v>1204</v>
      </c>
      <c r="F6" s="237">
        <v>908</v>
      </c>
      <c r="G6" s="237">
        <v>296</v>
      </c>
      <c r="H6" s="531">
        <v>1204</v>
      </c>
      <c r="I6" s="237">
        <v>96</v>
      </c>
      <c r="J6" s="237">
        <v>122</v>
      </c>
      <c r="K6" s="237">
        <v>146</v>
      </c>
      <c r="L6" s="237">
        <v>387</v>
      </c>
      <c r="M6" s="237">
        <v>0</v>
      </c>
      <c r="N6" s="237">
        <v>201</v>
      </c>
      <c r="O6" s="237">
        <v>252</v>
      </c>
    </row>
    <row r="7" spans="1:16" ht="24.95" customHeight="1">
      <c r="A7" s="21" t="s">
        <v>191</v>
      </c>
      <c r="B7" s="237">
        <v>18913</v>
      </c>
      <c r="C7" s="237">
        <v>15303</v>
      </c>
      <c r="D7" s="237">
        <v>3610</v>
      </c>
      <c r="E7" s="531">
        <v>1071</v>
      </c>
      <c r="F7" s="237">
        <v>824</v>
      </c>
      <c r="G7" s="237">
        <v>247</v>
      </c>
      <c r="H7" s="531">
        <v>1071</v>
      </c>
      <c r="I7" s="237">
        <v>72</v>
      </c>
      <c r="J7" s="237">
        <v>75</v>
      </c>
      <c r="K7" s="237">
        <v>116</v>
      </c>
      <c r="L7" s="237">
        <v>383</v>
      </c>
      <c r="M7" s="664">
        <v>4</v>
      </c>
      <c r="N7" s="237">
        <v>214</v>
      </c>
      <c r="O7" s="237">
        <v>207</v>
      </c>
    </row>
    <row r="8" spans="1:16" ht="24.95" customHeight="1">
      <c r="A8" s="21" t="s">
        <v>94</v>
      </c>
      <c r="B8" s="237">
        <v>19787</v>
      </c>
      <c r="C8" s="237">
        <v>16522</v>
      </c>
      <c r="D8" s="237">
        <v>3265</v>
      </c>
      <c r="E8" s="531">
        <v>934</v>
      </c>
      <c r="F8" s="237">
        <v>737</v>
      </c>
      <c r="G8" s="237">
        <v>197</v>
      </c>
      <c r="H8" s="531">
        <v>934</v>
      </c>
      <c r="I8" s="237">
        <v>53</v>
      </c>
      <c r="J8" s="237">
        <v>108</v>
      </c>
      <c r="K8" s="237">
        <v>102</v>
      </c>
      <c r="L8" s="237">
        <v>301</v>
      </c>
      <c r="M8" s="237">
        <v>3</v>
      </c>
      <c r="N8" s="237">
        <v>161</v>
      </c>
      <c r="O8" s="237">
        <v>206</v>
      </c>
    </row>
    <row r="9" spans="1:16" ht="24.95" customHeight="1">
      <c r="A9" s="21" t="s">
        <v>25</v>
      </c>
      <c r="B9" s="237">
        <v>19038</v>
      </c>
      <c r="C9" s="237">
        <v>15423</v>
      </c>
      <c r="D9" s="237">
        <v>3615</v>
      </c>
      <c r="E9" s="531">
        <v>847</v>
      </c>
      <c r="F9" s="237">
        <v>674</v>
      </c>
      <c r="G9" s="237">
        <v>173</v>
      </c>
      <c r="H9" s="531">
        <v>847</v>
      </c>
      <c r="I9" s="237">
        <v>55</v>
      </c>
      <c r="J9" s="237">
        <v>93</v>
      </c>
      <c r="K9" s="237">
        <v>83</v>
      </c>
      <c r="L9" s="237">
        <v>282</v>
      </c>
      <c r="M9" s="237">
        <v>0</v>
      </c>
      <c r="N9" s="237">
        <v>197</v>
      </c>
      <c r="O9" s="237">
        <v>137</v>
      </c>
    </row>
    <row r="10" spans="1:16" ht="24.95" customHeight="1">
      <c r="A10" s="21" t="s">
        <v>26</v>
      </c>
      <c r="B10" s="237">
        <v>19171</v>
      </c>
      <c r="C10" s="237">
        <v>14874</v>
      </c>
      <c r="D10" s="237">
        <v>4297</v>
      </c>
      <c r="E10" s="531">
        <v>690</v>
      </c>
      <c r="F10" s="237">
        <v>530</v>
      </c>
      <c r="G10" s="237">
        <v>160</v>
      </c>
      <c r="H10" s="531">
        <v>690</v>
      </c>
      <c r="I10" s="237">
        <v>61</v>
      </c>
      <c r="J10" s="237">
        <v>79</v>
      </c>
      <c r="K10" s="237">
        <v>74</v>
      </c>
      <c r="L10" s="237">
        <v>210</v>
      </c>
      <c r="M10" s="664">
        <v>0</v>
      </c>
      <c r="N10" s="237">
        <v>146</v>
      </c>
      <c r="O10" s="237">
        <v>120</v>
      </c>
    </row>
    <row r="11" spans="1:16" ht="24.95" customHeight="1">
      <c r="A11" s="21" t="s">
        <v>27</v>
      </c>
      <c r="B11" s="237">
        <v>20927</v>
      </c>
      <c r="C11" s="237">
        <v>16714</v>
      </c>
      <c r="D11" s="237">
        <v>4213</v>
      </c>
      <c r="E11" s="531">
        <v>817</v>
      </c>
      <c r="F11" s="237">
        <v>623</v>
      </c>
      <c r="G11" s="237">
        <v>194</v>
      </c>
      <c r="H11" s="531">
        <v>817</v>
      </c>
      <c r="I11" s="237">
        <v>74</v>
      </c>
      <c r="J11" s="237">
        <v>114</v>
      </c>
      <c r="K11" s="237">
        <v>63</v>
      </c>
      <c r="L11" s="237">
        <v>214</v>
      </c>
      <c r="M11" s="664">
        <v>1</v>
      </c>
      <c r="N11" s="237">
        <v>191</v>
      </c>
      <c r="O11" s="237">
        <v>160</v>
      </c>
    </row>
    <row r="12" spans="1:16" ht="24.95" customHeight="1">
      <c r="A12" s="21" t="s">
        <v>28</v>
      </c>
      <c r="B12" s="237">
        <v>18926</v>
      </c>
      <c r="C12" s="237">
        <v>14333</v>
      </c>
      <c r="D12" s="237">
        <v>4593</v>
      </c>
      <c r="E12" s="531">
        <v>826</v>
      </c>
      <c r="F12" s="237">
        <v>648</v>
      </c>
      <c r="G12" s="237">
        <v>178</v>
      </c>
      <c r="H12" s="531">
        <v>826</v>
      </c>
      <c r="I12" s="237">
        <v>83</v>
      </c>
      <c r="J12" s="237">
        <v>123</v>
      </c>
      <c r="K12" s="237">
        <v>79</v>
      </c>
      <c r="L12" s="237">
        <v>237</v>
      </c>
      <c r="M12" s="237">
        <v>0</v>
      </c>
      <c r="N12" s="237">
        <v>204</v>
      </c>
      <c r="O12" s="237">
        <v>100</v>
      </c>
    </row>
    <row r="13" spans="1:16" ht="24.95" customHeight="1">
      <c r="A13" s="21" t="s">
        <v>711</v>
      </c>
      <c r="B13" s="237">
        <v>22545</v>
      </c>
      <c r="C13" s="237">
        <v>15663</v>
      </c>
      <c r="D13" s="237">
        <v>6882</v>
      </c>
      <c r="E13" s="531">
        <v>925</v>
      </c>
      <c r="F13" s="237">
        <v>716</v>
      </c>
      <c r="G13" s="237">
        <v>209</v>
      </c>
      <c r="H13" s="531">
        <v>925</v>
      </c>
      <c r="I13" s="237">
        <v>92</v>
      </c>
      <c r="J13" s="237">
        <v>161</v>
      </c>
      <c r="K13" s="237">
        <v>90</v>
      </c>
      <c r="L13" s="237">
        <v>210</v>
      </c>
      <c r="M13" s="664">
        <v>2</v>
      </c>
      <c r="N13" s="237">
        <v>240</v>
      </c>
      <c r="O13" s="237">
        <v>130</v>
      </c>
    </row>
    <row r="14" spans="1:16" ht="24.95" customHeight="1">
      <c r="A14" s="25" t="s">
        <v>735</v>
      </c>
      <c r="B14" s="237">
        <v>23732</v>
      </c>
      <c r="C14" s="238">
        <v>15634</v>
      </c>
      <c r="D14" s="238">
        <v>8098</v>
      </c>
      <c r="E14" s="532">
        <v>895</v>
      </c>
      <c r="F14" s="238">
        <v>636</v>
      </c>
      <c r="G14" s="238">
        <v>259</v>
      </c>
      <c r="H14" s="532">
        <v>895</v>
      </c>
      <c r="I14" s="238">
        <v>69</v>
      </c>
      <c r="J14" s="238">
        <v>149</v>
      </c>
      <c r="K14" s="238">
        <v>47</v>
      </c>
      <c r="L14" s="238">
        <v>228</v>
      </c>
      <c r="M14" s="239">
        <v>1</v>
      </c>
      <c r="N14" s="238">
        <v>225</v>
      </c>
      <c r="O14" s="238">
        <v>176</v>
      </c>
    </row>
    <row r="15" spans="1:16">
      <c r="A15" s="1107" t="s">
        <v>11</v>
      </c>
      <c r="B15" s="1107"/>
      <c r="C15" s="1107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6">
      <c r="A16" s="1098" t="s">
        <v>340</v>
      </c>
      <c r="B16" s="1098"/>
      <c r="C16" s="1098"/>
      <c r="D16" s="1098"/>
      <c r="E16" s="1098"/>
      <c r="F16" s="1098"/>
      <c r="G16" s="1098"/>
      <c r="H16" s="1098"/>
      <c r="I16" s="241"/>
      <c r="J16" s="241"/>
      <c r="K16" s="241"/>
      <c r="L16" s="241"/>
      <c r="M16" s="241"/>
      <c r="N16" s="241"/>
      <c r="O16" s="241"/>
    </row>
  </sheetData>
  <mergeCells count="7">
    <mergeCell ref="A16:H16"/>
    <mergeCell ref="A1:O1"/>
    <mergeCell ref="A3:A4"/>
    <mergeCell ref="B3:D3"/>
    <mergeCell ref="E3:G3"/>
    <mergeCell ref="H3:O3"/>
    <mergeCell ref="A15:C15"/>
  </mergeCells>
  <phoneticPr fontId="2" type="noConversion"/>
  <hyperlinks>
    <hyperlink ref="P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showGridLines="0" zoomScaleNormal="100" workbookViewId="0">
      <selection sqref="A1:L1"/>
    </sheetView>
  </sheetViews>
  <sheetFormatPr defaultColWidth="11.625" defaultRowHeight="18.75"/>
  <cols>
    <col min="1" max="1" width="14.125" style="463" customWidth="1"/>
    <col min="2" max="2" width="11.625" style="464"/>
    <col min="3" max="3" width="11.125" style="464" customWidth="1"/>
    <col min="4" max="4" width="10.875" style="464" customWidth="1"/>
    <col min="5" max="5" width="11.125" style="464" customWidth="1"/>
    <col min="6" max="6" width="10.625" style="464" customWidth="1"/>
    <col min="7" max="7" width="10.875" style="464" customWidth="1"/>
    <col min="8" max="8" width="9.625" style="464" customWidth="1"/>
    <col min="9" max="9" width="10.125" style="464" customWidth="1"/>
    <col min="10" max="10" width="10.5" style="464" customWidth="1"/>
    <col min="11" max="11" width="10.625" style="464" customWidth="1"/>
    <col min="12" max="12" width="9.625" style="464" customWidth="1"/>
    <col min="13" max="13" width="12.625" style="604" bestFit="1" customWidth="1"/>
    <col min="14" max="16384" width="11.625" style="604"/>
  </cols>
  <sheetData>
    <row r="1" spans="1:13" s="465" customFormat="1" ht="20.25">
      <c r="A1" s="1115" t="s">
        <v>840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603" t="s">
        <v>762</v>
      </c>
    </row>
    <row r="2" spans="1:13" s="466" customFormat="1" ht="18" customHeight="1">
      <c r="A2" s="648"/>
      <c r="B2" s="458"/>
      <c r="C2" s="458"/>
      <c r="D2" s="458"/>
      <c r="E2" s="458"/>
      <c r="F2" s="458"/>
      <c r="G2" s="458"/>
      <c r="H2" s="459"/>
      <c r="I2" s="459"/>
      <c r="J2" s="458"/>
      <c r="K2" s="458"/>
      <c r="L2" s="665" t="s">
        <v>841</v>
      </c>
    </row>
    <row r="3" spans="1:13" s="465" customFormat="1" ht="36" customHeight="1">
      <c r="A3" s="1116"/>
      <c r="B3" s="1118" t="s">
        <v>842</v>
      </c>
      <c r="C3" s="1121" t="s">
        <v>838</v>
      </c>
      <c r="D3" s="1121"/>
      <c r="E3" s="1121"/>
      <c r="F3" s="1121"/>
      <c r="G3" s="1121"/>
      <c r="H3" s="1122" t="s">
        <v>843</v>
      </c>
      <c r="I3" s="1122" t="s">
        <v>844</v>
      </c>
      <c r="J3" s="1122" t="s">
        <v>845</v>
      </c>
      <c r="K3" s="1122" t="s">
        <v>846</v>
      </c>
      <c r="L3" s="1122" t="s">
        <v>847</v>
      </c>
    </row>
    <row r="4" spans="1:13" s="465" customFormat="1" ht="24.95" customHeight="1">
      <c r="A4" s="1117"/>
      <c r="B4" s="1119"/>
      <c r="C4" s="1109" t="s">
        <v>848</v>
      </c>
      <c r="D4" s="1109" t="s">
        <v>849</v>
      </c>
      <c r="E4" s="1109" t="s">
        <v>850</v>
      </c>
      <c r="F4" s="1111" t="s">
        <v>851</v>
      </c>
      <c r="G4" s="1111" t="s">
        <v>852</v>
      </c>
      <c r="H4" s="1123"/>
      <c r="I4" s="1123"/>
      <c r="J4" s="1123"/>
      <c r="K4" s="1123"/>
      <c r="L4" s="1123"/>
    </row>
    <row r="5" spans="1:13" s="465" customFormat="1" ht="24.95" customHeight="1">
      <c r="A5" s="1117"/>
      <c r="B5" s="1120"/>
      <c r="C5" s="1110"/>
      <c r="D5" s="1110"/>
      <c r="E5" s="1110"/>
      <c r="F5" s="1110"/>
      <c r="G5" s="1110"/>
      <c r="H5" s="1124"/>
      <c r="I5" s="1124"/>
      <c r="J5" s="1124"/>
      <c r="K5" s="1124"/>
      <c r="L5" s="1124"/>
    </row>
    <row r="6" spans="1:13" s="465" customFormat="1" ht="32.25" customHeight="1">
      <c r="A6" s="21" t="s">
        <v>718</v>
      </c>
      <c r="B6" s="460">
        <v>211166</v>
      </c>
      <c r="C6" s="460">
        <v>5</v>
      </c>
      <c r="D6" s="460">
        <v>31</v>
      </c>
      <c r="E6" s="460">
        <v>156721</v>
      </c>
      <c r="F6" s="460">
        <v>22446</v>
      </c>
      <c r="G6" s="460">
        <v>9269</v>
      </c>
      <c r="H6" s="460">
        <v>85</v>
      </c>
      <c r="I6" s="460">
        <v>6357</v>
      </c>
      <c r="J6" s="460">
        <v>703</v>
      </c>
      <c r="K6" s="460">
        <v>15264</v>
      </c>
      <c r="L6" s="460">
        <v>285</v>
      </c>
      <c r="M6" s="467"/>
    </row>
    <row r="7" spans="1:13" s="465" customFormat="1" ht="32.25" customHeight="1">
      <c r="A7" s="21" t="s">
        <v>853</v>
      </c>
      <c r="B7" s="460">
        <v>208576</v>
      </c>
      <c r="C7" s="460">
        <v>6</v>
      </c>
      <c r="D7" s="460">
        <v>39</v>
      </c>
      <c r="E7" s="460">
        <v>154075</v>
      </c>
      <c r="F7" s="460">
        <v>22483</v>
      </c>
      <c r="G7" s="460">
        <v>8347</v>
      </c>
      <c r="H7" s="460">
        <v>103</v>
      </c>
      <c r="I7" s="460">
        <v>6590</v>
      </c>
      <c r="J7" s="460">
        <v>712</v>
      </c>
      <c r="K7" s="460">
        <v>15962</v>
      </c>
      <c r="L7" s="460">
        <v>259</v>
      </c>
      <c r="M7" s="467"/>
    </row>
    <row r="8" spans="1:13" s="465" customFormat="1" ht="32.25" customHeight="1">
      <c r="A8" s="21" t="s">
        <v>854</v>
      </c>
      <c r="B8" s="460">
        <v>204058</v>
      </c>
      <c r="C8" s="460">
        <v>1</v>
      </c>
      <c r="D8" s="460">
        <v>24</v>
      </c>
      <c r="E8" s="460">
        <v>150114</v>
      </c>
      <c r="F8" s="460">
        <v>22742</v>
      </c>
      <c r="G8" s="460">
        <v>8154</v>
      </c>
      <c r="H8" s="460">
        <v>93</v>
      </c>
      <c r="I8" s="460">
        <v>6143</v>
      </c>
      <c r="J8" s="460">
        <v>650</v>
      </c>
      <c r="K8" s="460">
        <v>15891</v>
      </c>
      <c r="L8" s="460">
        <v>246</v>
      </c>
      <c r="M8" s="467"/>
    </row>
    <row r="9" spans="1:13" s="465" customFormat="1" ht="32.25" customHeight="1">
      <c r="A9" s="21" t="s">
        <v>855</v>
      </c>
      <c r="B9" s="460">
        <v>217366</v>
      </c>
      <c r="C9" s="460">
        <v>0</v>
      </c>
      <c r="D9" s="460">
        <v>22</v>
      </c>
      <c r="E9" s="460">
        <v>157180</v>
      </c>
      <c r="F9" s="460">
        <v>27174</v>
      </c>
      <c r="G9" s="460">
        <v>8069</v>
      </c>
      <c r="H9" s="460">
        <v>88</v>
      </c>
      <c r="I9" s="460">
        <v>6525</v>
      </c>
      <c r="J9" s="460">
        <v>710</v>
      </c>
      <c r="K9" s="460">
        <v>17303</v>
      </c>
      <c r="L9" s="460">
        <v>295</v>
      </c>
      <c r="M9" s="467"/>
    </row>
    <row r="10" spans="1:13" s="465" customFormat="1" ht="32.25" customHeight="1">
      <c r="A10" s="21" t="s">
        <v>856</v>
      </c>
      <c r="B10" s="460">
        <v>218161</v>
      </c>
      <c r="C10" s="460">
        <v>1</v>
      </c>
      <c r="D10" s="460">
        <v>22</v>
      </c>
      <c r="E10" s="460">
        <v>155311</v>
      </c>
      <c r="F10" s="460">
        <v>28888</v>
      </c>
      <c r="G10" s="460">
        <v>8212</v>
      </c>
      <c r="H10" s="460">
        <v>120</v>
      </c>
      <c r="I10" s="460">
        <v>6645</v>
      </c>
      <c r="J10" s="460">
        <v>706</v>
      </c>
      <c r="K10" s="460">
        <v>17816</v>
      </c>
      <c r="L10" s="460">
        <v>440</v>
      </c>
      <c r="M10" s="467"/>
    </row>
    <row r="11" spans="1:13" s="465" customFormat="1" ht="32.25" customHeight="1">
      <c r="A11" s="21" t="s">
        <v>857</v>
      </c>
      <c r="B11" s="460">
        <v>209102</v>
      </c>
      <c r="C11" s="460">
        <v>0</v>
      </c>
      <c r="D11" s="460">
        <v>25</v>
      </c>
      <c r="E11" s="460">
        <v>144862</v>
      </c>
      <c r="F11" s="460">
        <v>29863</v>
      </c>
      <c r="G11" s="460">
        <v>8263</v>
      </c>
      <c r="H11" s="460">
        <v>145</v>
      </c>
      <c r="I11" s="460">
        <v>6706</v>
      </c>
      <c r="J11" s="460">
        <v>678</v>
      </c>
      <c r="K11" s="460">
        <v>18267</v>
      </c>
      <c r="L11" s="460">
        <v>293</v>
      </c>
      <c r="M11" s="467"/>
    </row>
    <row r="12" spans="1:13" s="465" customFormat="1" ht="32.25" customHeight="1">
      <c r="A12" s="21" t="s">
        <v>858</v>
      </c>
      <c r="B12" s="460">
        <v>205992</v>
      </c>
      <c r="C12" s="460">
        <v>5</v>
      </c>
      <c r="D12" s="460">
        <v>31</v>
      </c>
      <c r="E12" s="460">
        <v>136854</v>
      </c>
      <c r="F12" s="460">
        <v>31570</v>
      </c>
      <c r="G12" s="460">
        <v>9225</v>
      </c>
      <c r="H12" s="460">
        <v>177</v>
      </c>
      <c r="I12" s="460">
        <v>6883</v>
      </c>
      <c r="J12" s="460">
        <v>907</v>
      </c>
      <c r="K12" s="460">
        <v>20096</v>
      </c>
      <c r="L12" s="460">
        <v>244</v>
      </c>
      <c r="M12" s="467"/>
    </row>
    <row r="13" spans="1:13" s="465" customFormat="1" ht="32.25" customHeight="1">
      <c r="A13" s="21" t="s">
        <v>859</v>
      </c>
      <c r="B13" s="460">
        <v>170074</v>
      </c>
      <c r="C13" s="460">
        <v>0</v>
      </c>
      <c r="D13" s="460">
        <v>29</v>
      </c>
      <c r="E13" s="460">
        <v>101124</v>
      </c>
      <c r="F13" s="460">
        <v>29368</v>
      </c>
      <c r="G13" s="460">
        <v>8445</v>
      </c>
      <c r="H13" s="460">
        <v>459</v>
      </c>
      <c r="I13" s="460">
        <v>5597</v>
      </c>
      <c r="J13" s="460">
        <v>474</v>
      </c>
      <c r="K13" s="460">
        <v>24346</v>
      </c>
      <c r="L13" s="460">
        <v>232</v>
      </c>
      <c r="M13" s="467"/>
    </row>
    <row r="14" spans="1:13" s="465" customFormat="1" ht="32.25" customHeight="1">
      <c r="A14" s="21" t="s">
        <v>860</v>
      </c>
      <c r="B14" s="460">
        <v>184338</v>
      </c>
      <c r="C14" s="460">
        <v>0</v>
      </c>
      <c r="D14" s="460">
        <v>15</v>
      </c>
      <c r="E14" s="460">
        <v>114150</v>
      </c>
      <c r="F14" s="460">
        <v>33200</v>
      </c>
      <c r="G14" s="460">
        <v>9290</v>
      </c>
      <c r="H14" s="460">
        <v>452</v>
      </c>
      <c r="I14" s="460">
        <v>5965</v>
      </c>
      <c r="J14" s="460">
        <v>493</v>
      </c>
      <c r="K14" s="460">
        <v>20480</v>
      </c>
      <c r="L14" s="460">
        <v>293</v>
      </c>
      <c r="M14" s="467"/>
    </row>
    <row r="15" spans="1:13" s="465" customFormat="1" ht="32.25" customHeight="1">
      <c r="A15" s="21" t="s">
        <v>861</v>
      </c>
      <c r="B15" s="461">
        <v>200596</v>
      </c>
      <c r="C15" s="461">
        <v>1</v>
      </c>
      <c r="D15" s="461">
        <v>25</v>
      </c>
      <c r="E15" s="461">
        <v>128334</v>
      </c>
      <c r="F15" s="461">
        <v>33704</v>
      </c>
      <c r="G15" s="461">
        <v>11007</v>
      </c>
      <c r="H15" s="461">
        <v>219</v>
      </c>
      <c r="I15" s="461">
        <v>6685</v>
      </c>
      <c r="J15" s="461">
        <v>549</v>
      </c>
      <c r="K15" s="461">
        <v>19590</v>
      </c>
      <c r="L15" s="461">
        <v>482</v>
      </c>
      <c r="M15" s="467"/>
    </row>
    <row r="16" spans="1:13" s="468" customFormat="1" ht="14.25">
      <c r="A16" s="1112" t="s">
        <v>839</v>
      </c>
      <c r="B16" s="1113"/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468" customFormat="1" ht="12.75">
      <c r="A17" s="1114" t="s">
        <v>862</v>
      </c>
      <c r="B17" s="1114"/>
      <c r="C17" s="1114"/>
      <c r="D17" s="1114"/>
      <c r="E17" s="1114"/>
      <c r="F17" s="1114"/>
      <c r="G17" s="1114"/>
      <c r="H17" s="1114"/>
      <c r="I17" s="1114"/>
      <c r="J17" s="1114"/>
      <c r="K17" s="1114"/>
      <c r="L17" s="1114"/>
    </row>
    <row r="18" spans="1:12" ht="15.75">
      <c r="A18" s="1108" t="s">
        <v>863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</row>
  </sheetData>
  <mergeCells count="17">
    <mergeCell ref="A1:L1"/>
    <mergeCell ref="A3:A5"/>
    <mergeCell ref="B3:B5"/>
    <mergeCell ref="C3:G3"/>
    <mergeCell ref="H3:H5"/>
    <mergeCell ref="I3:I5"/>
    <mergeCell ref="J3:J5"/>
    <mergeCell ref="K3:K5"/>
    <mergeCell ref="L3:L5"/>
    <mergeCell ref="C4:C5"/>
    <mergeCell ref="A18:L18"/>
    <mergeCell ref="D4:D5"/>
    <mergeCell ref="E4:E5"/>
    <mergeCell ref="F4:F5"/>
    <mergeCell ref="G4:G5"/>
    <mergeCell ref="A16:B16"/>
    <mergeCell ref="A17:L17"/>
  </mergeCells>
  <phoneticPr fontId="16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showGridLines="0" zoomScaleNormal="100" workbookViewId="0">
      <selection sqref="A1:G1"/>
    </sheetView>
  </sheetViews>
  <sheetFormatPr defaultColWidth="12.625" defaultRowHeight="16.5"/>
  <sheetData>
    <row r="1" spans="1:8" ht="20.25">
      <c r="A1" s="1125" t="s">
        <v>691</v>
      </c>
      <c r="B1" s="1125"/>
      <c r="C1" s="1125"/>
      <c r="D1" s="1125"/>
      <c r="E1" s="1125"/>
      <c r="F1" s="1125"/>
      <c r="G1" s="1125"/>
      <c r="H1" s="595" t="s">
        <v>670</v>
      </c>
    </row>
    <row r="2" spans="1:8" ht="19.5" customHeight="1">
      <c r="A2" s="242"/>
      <c r="B2" s="242"/>
      <c r="C2" s="242"/>
      <c r="D2" s="242"/>
      <c r="E2" s="242"/>
      <c r="F2" s="242"/>
      <c r="G2" s="243" t="s">
        <v>346</v>
      </c>
    </row>
    <row r="3" spans="1:8" ht="35.1" customHeight="1">
      <c r="A3" s="1126"/>
      <c r="B3" s="1128" t="s">
        <v>347</v>
      </c>
      <c r="C3" s="1132" t="s">
        <v>344</v>
      </c>
      <c r="D3" s="1128" t="s">
        <v>348</v>
      </c>
      <c r="E3" s="1128" t="s">
        <v>349</v>
      </c>
      <c r="F3" s="1128" t="s">
        <v>350</v>
      </c>
      <c r="G3" s="1128" t="s">
        <v>68</v>
      </c>
    </row>
    <row r="4" spans="1:8" ht="42" customHeight="1">
      <c r="A4" s="1127"/>
      <c r="B4" s="1129"/>
      <c r="C4" s="1129"/>
      <c r="D4" s="1129"/>
      <c r="E4" s="1129"/>
      <c r="F4" s="1129"/>
      <c r="G4" s="1133"/>
    </row>
    <row r="5" spans="1:8" ht="83.1" customHeight="1">
      <c r="A5" s="1127"/>
      <c r="B5" s="1130"/>
      <c r="C5" s="1130"/>
      <c r="D5" s="1130"/>
      <c r="E5" s="1130"/>
      <c r="F5" s="1130"/>
      <c r="G5" s="1134"/>
    </row>
    <row r="6" spans="1:8" ht="24.95" customHeight="1">
      <c r="A6" s="21" t="s">
        <v>723</v>
      </c>
      <c r="B6" s="244">
        <v>5</v>
      </c>
      <c r="C6" s="244">
        <v>1</v>
      </c>
      <c r="D6" s="244">
        <v>1</v>
      </c>
      <c r="E6" s="244">
        <v>3</v>
      </c>
      <c r="F6" s="244">
        <v>0</v>
      </c>
      <c r="G6" s="244">
        <v>0</v>
      </c>
    </row>
    <row r="7" spans="1:8" ht="24.95" customHeight="1">
      <c r="A7" s="21" t="s">
        <v>724</v>
      </c>
      <c r="B7" s="244">
        <v>6</v>
      </c>
      <c r="C7" s="244">
        <v>1</v>
      </c>
      <c r="D7" s="244">
        <v>4</v>
      </c>
      <c r="E7" s="244">
        <v>1</v>
      </c>
      <c r="F7" s="244">
        <v>0</v>
      </c>
      <c r="G7" s="244">
        <v>0</v>
      </c>
    </row>
    <row r="8" spans="1:8" ht="24.95" customHeight="1">
      <c r="A8" s="21" t="s">
        <v>191</v>
      </c>
      <c r="B8" s="244">
        <v>1</v>
      </c>
      <c r="C8" s="244">
        <v>0</v>
      </c>
      <c r="D8" s="244">
        <v>1</v>
      </c>
      <c r="E8" s="244">
        <v>0</v>
      </c>
      <c r="F8" s="244">
        <v>0</v>
      </c>
      <c r="G8" s="244">
        <v>0</v>
      </c>
    </row>
    <row r="9" spans="1:8" ht="24.95" customHeight="1">
      <c r="A9" s="21" t="s">
        <v>94</v>
      </c>
      <c r="B9" s="244">
        <v>0</v>
      </c>
      <c r="C9" s="244">
        <v>0</v>
      </c>
      <c r="D9" s="244">
        <v>0</v>
      </c>
      <c r="E9" s="244">
        <v>0</v>
      </c>
      <c r="F9" s="244">
        <v>0</v>
      </c>
      <c r="G9" s="244">
        <v>0</v>
      </c>
    </row>
    <row r="10" spans="1:8" ht="24.95" customHeight="1">
      <c r="A10" s="21" t="s">
        <v>25</v>
      </c>
      <c r="B10" s="244">
        <v>1</v>
      </c>
      <c r="C10" s="244">
        <v>0</v>
      </c>
      <c r="D10" s="244">
        <v>1</v>
      </c>
      <c r="E10" s="244">
        <v>0</v>
      </c>
      <c r="F10" s="244">
        <v>0</v>
      </c>
      <c r="G10" s="244">
        <v>0</v>
      </c>
    </row>
    <row r="11" spans="1:8" ht="24.95" customHeight="1">
      <c r="A11" s="21" t="s">
        <v>26</v>
      </c>
      <c r="B11" s="244">
        <v>0</v>
      </c>
      <c r="C11" s="244">
        <v>0</v>
      </c>
      <c r="D11" s="244">
        <v>0</v>
      </c>
      <c r="E11" s="244">
        <v>0</v>
      </c>
      <c r="F11" s="244">
        <v>0</v>
      </c>
      <c r="G11" s="244">
        <v>0</v>
      </c>
    </row>
    <row r="12" spans="1:8" ht="24.95" customHeight="1">
      <c r="A12" s="21" t="s">
        <v>27</v>
      </c>
      <c r="B12" s="244">
        <v>1</v>
      </c>
      <c r="C12" s="244">
        <v>0</v>
      </c>
      <c r="D12" s="244">
        <v>1</v>
      </c>
      <c r="E12" s="244">
        <v>0</v>
      </c>
      <c r="F12" s="244">
        <v>0</v>
      </c>
      <c r="G12" s="244">
        <v>0</v>
      </c>
    </row>
    <row r="13" spans="1:8" ht="24.95" customHeight="1">
      <c r="A13" s="21" t="s">
        <v>28</v>
      </c>
      <c r="B13" s="244">
        <v>0</v>
      </c>
      <c r="C13" s="244">
        <v>0</v>
      </c>
      <c r="D13" s="244">
        <v>0</v>
      </c>
      <c r="E13" s="244">
        <v>0</v>
      </c>
      <c r="F13" s="244">
        <v>0</v>
      </c>
      <c r="G13" s="244">
        <v>0</v>
      </c>
    </row>
    <row r="14" spans="1:8" ht="24.95" customHeight="1">
      <c r="A14" s="21" t="s">
        <v>711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</row>
    <row r="15" spans="1:8" ht="24.95" customHeight="1">
      <c r="A15" s="21" t="s">
        <v>712</v>
      </c>
      <c r="B15" s="245">
        <v>0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</row>
    <row r="16" spans="1:8">
      <c r="A16" s="1131" t="s">
        <v>11</v>
      </c>
      <c r="B16" s="1131"/>
      <c r="C16" s="1131"/>
      <c r="D16" s="1131"/>
      <c r="E16" s="1131"/>
      <c r="F16" s="1131"/>
      <c r="G16" s="1131"/>
    </row>
  </sheetData>
  <mergeCells count="9">
    <mergeCell ref="A1:G1"/>
    <mergeCell ref="A3:A5"/>
    <mergeCell ref="B3:B5"/>
    <mergeCell ref="A16:G16"/>
    <mergeCell ref="C3:C5"/>
    <mergeCell ref="D3:D5"/>
    <mergeCell ref="E3:E5"/>
    <mergeCell ref="F3:F5"/>
    <mergeCell ref="G3:G5"/>
  </mergeCells>
  <phoneticPr fontId="2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showGridLines="0" workbookViewId="0">
      <selection sqref="A1:F1"/>
    </sheetView>
  </sheetViews>
  <sheetFormatPr defaultColWidth="20.625" defaultRowHeight="16.5"/>
  <cols>
    <col min="1" max="1" width="9.125" style="33" customWidth="1"/>
    <col min="2" max="2" width="5" style="451" bestFit="1" customWidth="1"/>
    <col min="3" max="6" width="20.625" style="146"/>
    <col min="7" max="7" width="12.625" bestFit="1" customWidth="1"/>
  </cols>
  <sheetData>
    <row r="1" spans="1:7" ht="30" customHeight="1">
      <c r="A1" s="870" t="s">
        <v>692</v>
      </c>
      <c r="B1" s="870"/>
      <c r="C1" s="870"/>
      <c r="D1" s="870"/>
      <c r="E1" s="870"/>
      <c r="F1" s="870"/>
      <c r="G1" s="595" t="s">
        <v>670</v>
      </c>
    </row>
    <row r="2" spans="1:7" ht="24.95" customHeight="1">
      <c r="A2" s="993"/>
      <c r="B2" s="993"/>
      <c r="C2" s="469" t="s">
        <v>2</v>
      </c>
      <c r="D2" s="469" t="s">
        <v>351</v>
      </c>
      <c r="E2" s="469" t="s">
        <v>352</v>
      </c>
      <c r="F2" s="469" t="s">
        <v>342</v>
      </c>
    </row>
    <row r="3" spans="1:7" ht="19.5" customHeight="1">
      <c r="A3" s="1087" t="s">
        <v>736</v>
      </c>
      <c r="B3" s="246" t="s">
        <v>91</v>
      </c>
      <c r="C3" s="6">
        <v>145108</v>
      </c>
      <c r="D3" s="6">
        <v>23</v>
      </c>
      <c r="E3" s="6">
        <v>128182</v>
      </c>
      <c r="F3" s="6">
        <v>16903</v>
      </c>
    </row>
    <row r="4" spans="1:7" ht="19.5" customHeight="1">
      <c r="A4" s="1087"/>
      <c r="B4" s="247" t="s">
        <v>1</v>
      </c>
      <c r="C4" s="7">
        <v>100</v>
      </c>
      <c r="D4" s="7">
        <v>1.5850263252198363E-2</v>
      </c>
      <c r="E4" s="7">
        <v>88.335584530143066</v>
      </c>
      <c r="F4" s="7">
        <v>11.648565206604736</v>
      </c>
    </row>
    <row r="5" spans="1:7" ht="19.5" customHeight="1">
      <c r="A5" s="1087" t="s">
        <v>733</v>
      </c>
      <c r="B5" s="246" t="s">
        <v>91</v>
      </c>
      <c r="C5" s="6">
        <v>142301</v>
      </c>
      <c r="D5" s="6">
        <v>24</v>
      </c>
      <c r="E5" s="6">
        <v>125668</v>
      </c>
      <c r="F5" s="6">
        <v>16609</v>
      </c>
    </row>
    <row r="6" spans="1:7" ht="19.5" customHeight="1">
      <c r="A6" s="1087"/>
      <c r="B6" s="247" t="s">
        <v>1</v>
      </c>
      <c r="C6" s="7">
        <v>100</v>
      </c>
      <c r="D6" s="7">
        <v>1.6865658006619769E-2</v>
      </c>
      <c r="E6" s="7">
        <v>88.311396265662225</v>
      </c>
      <c r="F6" s="7">
        <v>11.671738076331158</v>
      </c>
    </row>
    <row r="7" spans="1:7" ht="19.5" customHeight="1">
      <c r="A7" s="1087" t="s">
        <v>290</v>
      </c>
      <c r="B7" s="246" t="s">
        <v>91</v>
      </c>
      <c r="C7" s="6">
        <v>142476</v>
      </c>
      <c r="D7" s="6">
        <v>13</v>
      </c>
      <c r="E7" s="6">
        <v>125387</v>
      </c>
      <c r="F7" s="6">
        <v>17076</v>
      </c>
    </row>
    <row r="8" spans="1:7" ht="19.5" customHeight="1">
      <c r="A8" s="1087"/>
      <c r="B8" s="247" t="s">
        <v>1</v>
      </c>
      <c r="C8" s="7">
        <v>100</v>
      </c>
      <c r="D8" s="7">
        <v>9.1243437491226598E-3</v>
      </c>
      <c r="E8" s="7">
        <v>88.005699205480227</v>
      </c>
      <c r="F8" s="7">
        <v>11.985176450770656</v>
      </c>
    </row>
    <row r="9" spans="1:7" ht="19.5" customHeight="1">
      <c r="A9" s="1087" t="s">
        <v>291</v>
      </c>
      <c r="B9" s="246" t="s">
        <v>91</v>
      </c>
      <c r="C9" s="6">
        <v>149509</v>
      </c>
      <c r="D9" s="6">
        <v>12</v>
      </c>
      <c r="E9" s="6">
        <v>129603</v>
      </c>
      <c r="F9" s="6">
        <v>19894</v>
      </c>
    </row>
    <row r="10" spans="1:7" ht="19.5" customHeight="1">
      <c r="A10" s="1087"/>
      <c r="B10" s="247" t="s">
        <v>1</v>
      </c>
      <c r="C10" s="7">
        <v>100</v>
      </c>
      <c r="D10" s="7">
        <v>8.0262726658595802E-3</v>
      </c>
      <c r="E10" s="7">
        <v>86.685751359449938</v>
      </c>
      <c r="F10" s="7">
        <v>13.306222367884207</v>
      </c>
    </row>
    <row r="11" spans="1:7" ht="19.5" customHeight="1">
      <c r="A11" s="1087" t="s">
        <v>267</v>
      </c>
      <c r="B11" s="246" t="s">
        <v>91</v>
      </c>
      <c r="C11" s="6">
        <v>148943</v>
      </c>
      <c r="D11" s="6">
        <v>13</v>
      </c>
      <c r="E11" s="6">
        <v>127349</v>
      </c>
      <c r="F11" s="6">
        <v>21581</v>
      </c>
    </row>
    <row r="12" spans="1:7" ht="19.5" customHeight="1">
      <c r="A12" s="1087"/>
      <c r="B12" s="247" t="s">
        <v>1</v>
      </c>
      <c r="C12" s="7">
        <v>100</v>
      </c>
      <c r="D12" s="7">
        <v>8.7281711795787649E-3</v>
      </c>
      <c r="E12" s="7">
        <v>85.501836272936629</v>
      </c>
      <c r="F12" s="7">
        <v>14.489435555883794</v>
      </c>
    </row>
    <row r="13" spans="1:7" ht="19.5" customHeight="1">
      <c r="A13" s="1087" t="s">
        <v>268</v>
      </c>
      <c r="B13" s="246" t="s">
        <v>91</v>
      </c>
      <c r="C13" s="6">
        <v>140518</v>
      </c>
      <c r="D13" s="6">
        <v>16</v>
      </c>
      <c r="E13" s="6">
        <v>118533</v>
      </c>
      <c r="F13" s="6">
        <v>21969</v>
      </c>
    </row>
    <row r="14" spans="1:7" ht="19.5" customHeight="1">
      <c r="A14" s="1087"/>
      <c r="B14" s="247" t="s">
        <v>1</v>
      </c>
      <c r="C14" s="7">
        <v>100</v>
      </c>
      <c r="D14" s="7">
        <v>1.1386441594671145E-2</v>
      </c>
      <c r="E14" s="7">
        <v>84.354317596322176</v>
      </c>
      <c r="F14" s="7">
        <v>15.634295962083151</v>
      </c>
    </row>
    <row r="15" spans="1:7" ht="19.5" customHeight="1">
      <c r="A15" s="1087" t="s">
        <v>226</v>
      </c>
      <c r="B15" s="246" t="s">
        <v>91</v>
      </c>
      <c r="C15" s="6">
        <v>131989</v>
      </c>
      <c r="D15" s="6">
        <v>14</v>
      </c>
      <c r="E15" s="6">
        <v>108983</v>
      </c>
      <c r="F15" s="6">
        <v>22992</v>
      </c>
    </row>
    <row r="16" spans="1:7" ht="19.5" customHeight="1">
      <c r="A16" s="1087"/>
      <c r="B16" s="247" t="s">
        <v>1</v>
      </c>
      <c r="C16" s="7">
        <v>100</v>
      </c>
      <c r="D16" s="7">
        <v>1.0606944518103782E-2</v>
      </c>
      <c r="E16" s="7">
        <v>82.569759601178887</v>
      </c>
      <c r="F16" s="7">
        <v>17.41963345430301</v>
      </c>
    </row>
    <row r="17" spans="1:6" ht="19.5" customHeight="1">
      <c r="A17" s="1087" t="s">
        <v>227</v>
      </c>
      <c r="B17" s="246" t="s">
        <v>91</v>
      </c>
      <c r="C17" s="6">
        <v>98914</v>
      </c>
      <c r="D17" s="6">
        <v>12</v>
      </c>
      <c r="E17" s="6">
        <v>78496</v>
      </c>
      <c r="F17" s="6">
        <v>20406</v>
      </c>
    </row>
    <row r="18" spans="1:6" ht="19.5" customHeight="1">
      <c r="A18" s="1087"/>
      <c r="B18" s="247" t="s">
        <v>1</v>
      </c>
      <c r="C18" s="7">
        <v>100</v>
      </c>
      <c r="D18" s="7">
        <v>1.2131750813838285E-2</v>
      </c>
      <c r="E18" s="7">
        <v>79.357825990254156</v>
      </c>
      <c r="F18" s="7">
        <v>20.630042258932001</v>
      </c>
    </row>
    <row r="19" spans="1:6" ht="19.5" customHeight="1">
      <c r="A19" s="1087" t="s">
        <v>707</v>
      </c>
      <c r="B19" s="246" t="s">
        <v>91</v>
      </c>
      <c r="C19" s="6">
        <v>107104</v>
      </c>
      <c r="D19" s="6">
        <v>5</v>
      </c>
      <c r="E19" s="6">
        <v>83738</v>
      </c>
      <c r="F19" s="6">
        <v>23361</v>
      </c>
    </row>
    <row r="20" spans="1:6" ht="19.5" customHeight="1">
      <c r="A20" s="1087"/>
      <c r="B20" s="247" t="s">
        <v>1</v>
      </c>
      <c r="C20" s="7">
        <v>100</v>
      </c>
      <c r="D20" s="7">
        <v>4.6683597251269797E-3</v>
      </c>
      <c r="E20" s="7">
        <v>78.183821332536596</v>
      </c>
      <c r="F20" s="7">
        <v>21.811510307738274</v>
      </c>
    </row>
    <row r="21" spans="1:6" ht="19.5" customHeight="1">
      <c r="A21" s="1087" t="s">
        <v>708</v>
      </c>
      <c r="B21" s="246" t="s">
        <v>91</v>
      </c>
      <c r="C21" s="6">
        <v>117043</v>
      </c>
      <c r="D21" s="6">
        <v>18</v>
      </c>
      <c r="E21" s="6">
        <v>93173</v>
      </c>
      <c r="F21" s="6">
        <v>23852</v>
      </c>
    </row>
    <row r="22" spans="1:6" ht="19.5" customHeight="1">
      <c r="A22" s="1088"/>
      <c r="B22" s="248" t="s">
        <v>1</v>
      </c>
      <c r="C22" s="12">
        <v>100</v>
      </c>
      <c r="D22" s="12">
        <v>1.5378963286997085E-2</v>
      </c>
      <c r="E22" s="12">
        <v>79.605785907743311</v>
      </c>
      <c r="F22" s="12">
        <v>20.378835128969694</v>
      </c>
    </row>
    <row r="23" spans="1:6">
      <c r="A23" s="962" t="s">
        <v>236</v>
      </c>
      <c r="B23" s="962"/>
      <c r="C23" s="962"/>
    </row>
  </sheetData>
  <mergeCells count="13">
    <mergeCell ref="A9:A10"/>
    <mergeCell ref="A1:F1"/>
    <mergeCell ref="A2:B2"/>
    <mergeCell ref="A3:A4"/>
    <mergeCell ref="A5:A6"/>
    <mergeCell ref="A7:A8"/>
    <mergeCell ref="A23:C23"/>
    <mergeCell ref="A11:A12"/>
    <mergeCell ref="A13:A14"/>
    <mergeCell ref="A15:A16"/>
    <mergeCell ref="A17:A18"/>
    <mergeCell ref="A19:A20"/>
    <mergeCell ref="A21:A22"/>
  </mergeCells>
  <phoneticPr fontId="2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U1"/>
    </sheetView>
  </sheetViews>
  <sheetFormatPr defaultColWidth="11.125" defaultRowHeight="16.5"/>
  <cols>
    <col min="1" max="1" width="20.125" style="2" customWidth="1"/>
    <col min="2" max="21" width="8.375" style="2" customWidth="1"/>
    <col min="22" max="22" width="12.625" bestFit="1" customWidth="1"/>
  </cols>
  <sheetData>
    <row r="1" spans="1:22" s="2" customFormat="1" ht="30.6" customHeight="1">
      <c r="A1" s="870" t="s">
        <v>864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595" t="s">
        <v>670</v>
      </c>
    </row>
    <row r="2" spans="1:22" s="2" customFormat="1" ht="32.1" customHeight="1">
      <c r="A2" s="993"/>
      <c r="B2" s="975" t="s">
        <v>793</v>
      </c>
      <c r="C2" s="975"/>
      <c r="D2" s="975" t="s">
        <v>289</v>
      </c>
      <c r="E2" s="975"/>
      <c r="F2" s="975" t="s">
        <v>290</v>
      </c>
      <c r="G2" s="975"/>
      <c r="H2" s="975" t="s">
        <v>291</v>
      </c>
      <c r="I2" s="975"/>
      <c r="J2" s="975" t="s">
        <v>267</v>
      </c>
      <c r="K2" s="975"/>
      <c r="L2" s="975" t="s">
        <v>737</v>
      </c>
      <c r="M2" s="975"/>
      <c r="N2" s="975" t="s">
        <v>738</v>
      </c>
      <c r="O2" s="975"/>
      <c r="P2" s="975" t="s">
        <v>227</v>
      </c>
      <c r="Q2" s="975"/>
      <c r="R2" s="975" t="s">
        <v>707</v>
      </c>
      <c r="S2" s="975"/>
      <c r="T2" s="975" t="s">
        <v>708</v>
      </c>
      <c r="U2" s="975"/>
    </row>
    <row r="3" spans="1:22" s="2" customFormat="1" ht="32.1" customHeight="1">
      <c r="A3" s="881"/>
      <c r="B3" s="627" t="s">
        <v>353</v>
      </c>
      <c r="C3" s="627" t="s">
        <v>52</v>
      </c>
      <c r="D3" s="627" t="s">
        <v>353</v>
      </c>
      <c r="E3" s="627" t="s">
        <v>52</v>
      </c>
      <c r="F3" s="627" t="s">
        <v>353</v>
      </c>
      <c r="G3" s="627" t="s">
        <v>52</v>
      </c>
      <c r="H3" s="627" t="s">
        <v>353</v>
      </c>
      <c r="I3" s="627" t="s">
        <v>52</v>
      </c>
      <c r="J3" s="627" t="s">
        <v>353</v>
      </c>
      <c r="K3" s="627" t="s">
        <v>52</v>
      </c>
      <c r="L3" s="627" t="s">
        <v>353</v>
      </c>
      <c r="M3" s="627" t="s">
        <v>52</v>
      </c>
      <c r="N3" s="627" t="s">
        <v>353</v>
      </c>
      <c r="O3" s="627" t="s">
        <v>52</v>
      </c>
      <c r="P3" s="627" t="s">
        <v>353</v>
      </c>
      <c r="Q3" s="627" t="s">
        <v>52</v>
      </c>
      <c r="R3" s="627" t="s">
        <v>353</v>
      </c>
      <c r="S3" s="627" t="s">
        <v>52</v>
      </c>
      <c r="T3" s="627" t="s">
        <v>353</v>
      </c>
      <c r="U3" s="627" t="s">
        <v>52</v>
      </c>
    </row>
    <row r="4" spans="1:22" s="2" customFormat="1" ht="27.6" customHeight="1">
      <c r="A4" s="533" t="s">
        <v>70</v>
      </c>
      <c r="B4" s="6">
        <v>128182</v>
      </c>
      <c r="C4" s="534">
        <v>100</v>
      </c>
      <c r="D4" s="6">
        <v>125668</v>
      </c>
      <c r="E4" s="534">
        <v>100</v>
      </c>
      <c r="F4" s="6">
        <v>125387</v>
      </c>
      <c r="G4" s="534">
        <v>100</v>
      </c>
      <c r="H4" s="6">
        <v>129603</v>
      </c>
      <c r="I4" s="534">
        <v>100</v>
      </c>
      <c r="J4" s="6">
        <v>127349</v>
      </c>
      <c r="K4" s="534">
        <v>100</v>
      </c>
      <c r="L4" s="6">
        <v>118533</v>
      </c>
      <c r="M4" s="534">
        <v>100</v>
      </c>
      <c r="N4" s="6">
        <v>108983</v>
      </c>
      <c r="O4" s="534">
        <v>100</v>
      </c>
      <c r="P4" s="6">
        <v>78496</v>
      </c>
      <c r="Q4" s="534">
        <v>100</v>
      </c>
      <c r="R4" s="6">
        <v>83738</v>
      </c>
      <c r="S4" s="535">
        <v>100</v>
      </c>
      <c r="T4" s="6">
        <v>93173</v>
      </c>
      <c r="U4" s="535">
        <v>100</v>
      </c>
    </row>
    <row r="5" spans="1:22" s="2" customFormat="1" ht="27.6" customHeight="1">
      <c r="A5" s="533" t="s">
        <v>354</v>
      </c>
      <c r="B5" s="6">
        <v>57984</v>
      </c>
      <c r="C5" s="140">
        <v>45.235700000000001</v>
      </c>
      <c r="D5" s="6">
        <v>56242</v>
      </c>
      <c r="E5" s="140">
        <v>44.754399999999997</v>
      </c>
      <c r="F5" s="6">
        <v>53908</v>
      </c>
      <c r="G5" s="140">
        <v>42.993299999999998</v>
      </c>
      <c r="H5" s="6">
        <v>53529</v>
      </c>
      <c r="I5" s="140">
        <v>41.302300000000002</v>
      </c>
      <c r="J5" s="6">
        <v>51425</v>
      </c>
      <c r="K5" s="140">
        <v>40.381157292165625</v>
      </c>
      <c r="L5" s="6">
        <v>47729</v>
      </c>
      <c r="M5" s="140">
        <v>40.266399999999997</v>
      </c>
      <c r="N5" s="6">
        <v>46494</v>
      </c>
      <c r="O5" s="140">
        <v>42.661700000000003</v>
      </c>
      <c r="P5" s="6">
        <v>35513</v>
      </c>
      <c r="Q5" s="140">
        <v>45.241799999999998</v>
      </c>
      <c r="R5" s="6">
        <v>33812</v>
      </c>
      <c r="S5" s="140">
        <v>40.378300000000003</v>
      </c>
      <c r="T5" s="6">
        <v>32971</v>
      </c>
      <c r="U5" s="140">
        <v>35.386899999999997</v>
      </c>
    </row>
    <row r="6" spans="1:22" s="2" customFormat="1" ht="27.6" customHeight="1">
      <c r="A6" s="533" t="s">
        <v>355</v>
      </c>
      <c r="B6" s="6">
        <v>13048</v>
      </c>
      <c r="C6" s="140">
        <v>10.1793</v>
      </c>
      <c r="D6" s="6">
        <v>11379</v>
      </c>
      <c r="E6" s="140">
        <v>9.0548000000000002</v>
      </c>
      <c r="F6" s="6">
        <v>9967</v>
      </c>
      <c r="G6" s="140">
        <v>7.9489999999999998</v>
      </c>
      <c r="H6" s="6">
        <v>9567</v>
      </c>
      <c r="I6" s="140">
        <v>7.3818000000000001</v>
      </c>
      <c r="J6" s="6">
        <v>9055</v>
      </c>
      <c r="K6" s="140">
        <v>7.1103817069627562</v>
      </c>
      <c r="L6" s="6">
        <v>7789</v>
      </c>
      <c r="M6" s="140">
        <v>6.5712000000000002</v>
      </c>
      <c r="N6" s="6">
        <v>7145</v>
      </c>
      <c r="O6" s="140">
        <v>6.5560999999999998</v>
      </c>
      <c r="P6" s="6">
        <v>5640</v>
      </c>
      <c r="Q6" s="140">
        <v>7.1851000000000003</v>
      </c>
      <c r="R6" s="6">
        <v>6713</v>
      </c>
      <c r="S6" s="140">
        <v>8.0167000000000002</v>
      </c>
      <c r="T6" s="6">
        <v>9648</v>
      </c>
      <c r="U6" s="140">
        <v>10.354900000000001</v>
      </c>
    </row>
    <row r="7" spans="1:22" s="2" customFormat="1" ht="27.6" customHeight="1">
      <c r="A7" s="533" t="s">
        <v>356</v>
      </c>
      <c r="B7" s="6">
        <v>33008</v>
      </c>
      <c r="C7" s="140">
        <v>25.750900000000001</v>
      </c>
      <c r="D7" s="6">
        <v>34632</v>
      </c>
      <c r="E7" s="140">
        <v>27.558299999999999</v>
      </c>
      <c r="F7" s="6">
        <v>37984</v>
      </c>
      <c r="G7" s="140">
        <v>30.293399999999998</v>
      </c>
      <c r="H7" s="6">
        <v>41120</v>
      </c>
      <c r="I7" s="140">
        <v>31.727699999999999</v>
      </c>
      <c r="J7" s="6">
        <v>40726</v>
      </c>
      <c r="K7" s="140">
        <v>31.979834941774179</v>
      </c>
      <c r="L7" s="6">
        <v>38114</v>
      </c>
      <c r="M7" s="140">
        <v>32.154800000000002</v>
      </c>
      <c r="N7" s="6">
        <v>31856</v>
      </c>
      <c r="O7" s="140">
        <v>29.2302</v>
      </c>
      <c r="P7" s="6">
        <v>20284</v>
      </c>
      <c r="Q7" s="140">
        <v>25.840800000000002</v>
      </c>
      <c r="R7" s="6">
        <v>24940</v>
      </c>
      <c r="S7" s="140">
        <v>29.7834</v>
      </c>
      <c r="T7" s="6">
        <v>30163</v>
      </c>
      <c r="U7" s="140">
        <v>32.373100000000001</v>
      </c>
    </row>
    <row r="8" spans="1:22" s="2" customFormat="1" ht="27.6" customHeight="1">
      <c r="A8" s="533" t="s">
        <v>357</v>
      </c>
      <c r="B8" s="6">
        <v>14496</v>
      </c>
      <c r="C8" s="140">
        <v>11.3089</v>
      </c>
      <c r="D8" s="6">
        <v>14346</v>
      </c>
      <c r="E8" s="140">
        <v>11.415800000000001</v>
      </c>
      <c r="F8" s="6">
        <v>14680</v>
      </c>
      <c r="G8" s="140">
        <v>11.707800000000001</v>
      </c>
      <c r="H8" s="6">
        <v>15318</v>
      </c>
      <c r="I8" s="140">
        <v>11.8192</v>
      </c>
      <c r="J8" s="6">
        <v>14729</v>
      </c>
      <c r="K8" s="140">
        <v>11.56585446293257</v>
      </c>
      <c r="L8" s="6">
        <v>13443</v>
      </c>
      <c r="M8" s="140">
        <v>11.341100000000001</v>
      </c>
      <c r="N8" s="6">
        <v>10517</v>
      </c>
      <c r="O8" s="140">
        <v>9.6501000000000001</v>
      </c>
      <c r="P8" s="6">
        <v>5378</v>
      </c>
      <c r="Q8" s="140">
        <v>6.8513000000000002</v>
      </c>
      <c r="R8" s="6">
        <v>5435</v>
      </c>
      <c r="S8" s="140">
        <v>6.4904999999999999</v>
      </c>
      <c r="T8" s="6">
        <v>6474</v>
      </c>
      <c r="U8" s="140">
        <v>6.9484000000000004</v>
      </c>
    </row>
    <row r="9" spans="1:22" s="2" customFormat="1" ht="27.6" customHeight="1">
      <c r="A9" s="533" t="s">
        <v>358</v>
      </c>
      <c r="B9" s="6">
        <v>3881</v>
      </c>
      <c r="C9" s="140">
        <v>3.0276999999999998</v>
      </c>
      <c r="D9" s="6">
        <v>3912</v>
      </c>
      <c r="E9" s="140">
        <v>3.113</v>
      </c>
      <c r="F9" s="6">
        <v>4264</v>
      </c>
      <c r="G9" s="140">
        <v>3.4007000000000001</v>
      </c>
      <c r="H9" s="6">
        <v>4977</v>
      </c>
      <c r="I9" s="140">
        <v>3.8401999999999998</v>
      </c>
      <c r="J9" s="6">
        <v>5764</v>
      </c>
      <c r="K9" s="140">
        <v>4.5261446890042327</v>
      </c>
      <c r="L9" s="6">
        <v>5846</v>
      </c>
      <c r="M9" s="140">
        <v>4.9320000000000004</v>
      </c>
      <c r="N9" s="6">
        <v>6746</v>
      </c>
      <c r="O9" s="140">
        <v>6.19</v>
      </c>
      <c r="P9" s="6">
        <v>6117</v>
      </c>
      <c r="Q9" s="140">
        <v>7.7927999999999997</v>
      </c>
      <c r="R9" s="6">
        <v>7196</v>
      </c>
      <c r="S9" s="140">
        <v>8.5935000000000006</v>
      </c>
      <c r="T9" s="6">
        <v>8127</v>
      </c>
      <c r="U9" s="140">
        <v>8.7225000000000001</v>
      </c>
    </row>
    <row r="10" spans="1:22" s="2" customFormat="1" ht="27.6" customHeight="1">
      <c r="A10" s="533" t="s">
        <v>359</v>
      </c>
      <c r="B10" s="6">
        <v>1016</v>
      </c>
      <c r="C10" s="140">
        <v>0.79259999999999997</v>
      </c>
      <c r="D10" s="6">
        <v>993</v>
      </c>
      <c r="E10" s="140">
        <v>0.79020000000000001</v>
      </c>
      <c r="F10" s="6">
        <v>857</v>
      </c>
      <c r="G10" s="140">
        <v>0.6835</v>
      </c>
      <c r="H10" s="6">
        <v>921</v>
      </c>
      <c r="I10" s="140">
        <v>0.71060000000000001</v>
      </c>
      <c r="J10" s="6">
        <v>1084</v>
      </c>
      <c r="K10" s="140">
        <v>0.8512041712145364</v>
      </c>
      <c r="L10" s="6">
        <v>1110</v>
      </c>
      <c r="M10" s="140">
        <v>0.93640000000000001</v>
      </c>
      <c r="N10" s="6">
        <v>1194</v>
      </c>
      <c r="O10" s="140">
        <v>1.0955999999999999</v>
      </c>
      <c r="P10" s="6">
        <v>1152</v>
      </c>
      <c r="Q10" s="140">
        <v>1.4676</v>
      </c>
      <c r="R10" s="6">
        <v>1341</v>
      </c>
      <c r="S10" s="140">
        <v>1.6013999999999999</v>
      </c>
      <c r="T10" s="6">
        <v>1491</v>
      </c>
      <c r="U10" s="140">
        <v>1.6002000000000001</v>
      </c>
    </row>
    <row r="11" spans="1:22" s="2" customFormat="1" ht="27.6" customHeight="1">
      <c r="A11" s="533" t="s">
        <v>360</v>
      </c>
      <c r="B11" s="6">
        <v>2356</v>
      </c>
      <c r="C11" s="140">
        <v>1.8380000000000001</v>
      </c>
      <c r="D11" s="6">
        <v>2216</v>
      </c>
      <c r="E11" s="140">
        <v>1.7634000000000001</v>
      </c>
      <c r="F11" s="6">
        <v>2009</v>
      </c>
      <c r="G11" s="140">
        <v>1.6022000000000001</v>
      </c>
      <c r="H11" s="6">
        <v>2395</v>
      </c>
      <c r="I11" s="140">
        <v>1.8480000000000001</v>
      </c>
      <c r="J11" s="6">
        <v>2681</v>
      </c>
      <c r="K11" s="140">
        <v>2.1052383607252509</v>
      </c>
      <c r="L11" s="6">
        <v>2618</v>
      </c>
      <c r="M11" s="140">
        <v>2.2086999999999999</v>
      </c>
      <c r="N11" s="6">
        <v>2994</v>
      </c>
      <c r="O11" s="140">
        <v>2.7471999999999999</v>
      </c>
      <c r="P11" s="6">
        <v>2641</v>
      </c>
      <c r="Q11" s="140">
        <v>3.3645</v>
      </c>
      <c r="R11" s="6">
        <v>2240</v>
      </c>
      <c r="S11" s="140">
        <v>2.6749999999999998</v>
      </c>
      <c r="T11" s="6">
        <v>1826</v>
      </c>
      <c r="U11" s="140">
        <v>1.9598</v>
      </c>
    </row>
    <row r="12" spans="1:22" s="2" customFormat="1" ht="27.6" customHeight="1">
      <c r="A12" s="533" t="s">
        <v>361</v>
      </c>
      <c r="B12" s="6">
        <v>517</v>
      </c>
      <c r="C12" s="140">
        <v>0.40329999999999999</v>
      </c>
      <c r="D12" s="6">
        <v>477</v>
      </c>
      <c r="E12" s="140">
        <v>0.37959999999999999</v>
      </c>
      <c r="F12" s="6">
        <v>454</v>
      </c>
      <c r="G12" s="140">
        <v>0.36209999999999998</v>
      </c>
      <c r="H12" s="6">
        <v>448</v>
      </c>
      <c r="I12" s="140">
        <v>0.34570000000000001</v>
      </c>
      <c r="J12" s="6">
        <v>423</v>
      </c>
      <c r="K12" s="140">
        <v>0.33215808526176099</v>
      </c>
      <c r="L12" s="6">
        <v>420</v>
      </c>
      <c r="M12" s="140">
        <v>0.3543</v>
      </c>
      <c r="N12" s="6">
        <v>448</v>
      </c>
      <c r="O12" s="140">
        <v>0.41110000000000002</v>
      </c>
      <c r="P12" s="6">
        <v>485</v>
      </c>
      <c r="Q12" s="140">
        <v>0.6179</v>
      </c>
      <c r="R12" s="6">
        <v>965</v>
      </c>
      <c r="S12" s="140">
        <v>1.1524000000000001</v>
      </c>
      <c r="T12" s="6">
        <v>1346</v>
      </c>
      <c r="U12" s="140">
        <v>1.4446000000000001</v>
      </c>
    </row>
    <row r="13" spans="1:22" s="2" customFormat="1" ht="27.6" customHeight="1">
      <c r="A13" s="533" t="s">
        <v>362</v>
      </c>
      <c r="B13" s="6">
        <v>1378</v>
      </c>
      <c r="C13" s="140">
        <v>1.075</v>
      </c>
      <c r="D13" s="6">
        <v>1112</v>
      </c>
      <c r="E13" s="140">
        <v>0.88490000000000002</v>
      </c>
      <c r="F13" s="6">
        <v>983</v>
      </c>
      <c r="G13" s="140">
        <v>0.78400000000000003</v>
      </c>
      <c r="H13" s="6">
        <v>1090</v>
      </c>
      <c r="I13" s="140">
        <v>0.84099999999999997</v>
      </c>
      <c r="J13" s="6">
        <v>1170</v>
      </c>
      <c r="K13" s="140">
        <v>0.91873512944742397</v>
      </c>
      <c r="L13" s="6">
        <v>1204</v>
      </c>
      <c r="M13" s="140">
        <v>1.0158</v>
      </c>
      <c r="N13" s="6">
        <v>1296</v>
      </c>
      <c r="O13" s="140">
        <v>1.1892</v>
      </c>
      <c r="P13" s="6">
        <v>1022</v>
      </c>
      <c r="Q13" s="140">
        <v>1.302</v>
      </c>
      <c r="R13" s="6">
        <v>871</v>
      </c>
      <c r="S13" s="140">
        <v>1.0401</v>
      </c>
      <c r="T13" s="6">
        <v>825</v>
      </c>
      <c r="U13" s="140">
        <v>0.88539999999999996</v>
      </c>
    </row>
    <row r="14" spans="1:22" s="2" customFormat="1" ht="27.6" customHeight="1">
      <c r="A14" s="667" t="s">
        <v>865</v>
      </c>
      <c r="B14" s="6">
        <v>181</v>
      </c>
      <c r="C14" s="140">
        <v>0.14119999999999999</v>
      </c>
      <c r="D14" s="6">
        <v>160</v>
      </c>
      <c r="E14" s="140">
        <v>0.1273</v>
      </c>
      <c r="F14" s="6">
        <v>113</v>
      </c>
      <c r="G14" s="140">
        <v>9.01E-2</v>
      </c>
      <c r="H14" s="6">
        <v>87</v>
      </c>
      <c r="I14" s="140">
        <v>6.7100000000000007E-2</v>
      </c>
      <c r="J14" s="6">
        <v>110</v>
      </c>
      <c r="K14" s="140">
        <v>8.6376807042065504E-2</v>
      </c>
      <c r="L14" s="6">
        <v>103</v>
      </c>
      <c r="M14" s="140">
        <v>8.6900000000000005E-2</v>
      </c>
      <c r="N14" s="6">
        <v>121</v>
      </c>
      <c r="O14" s="140">
        <v>0.111</v>
      </c>
      <c r="P14" s="6">
        <v>108</v>
      </c>
      <c r="Q14" s="140">
        <v>0.1376</v>
      </c>
      <c r="R14" s="6">
        <v>130</v>
      </c>
      <c r="S14" s="140">
        <v>0.1552</v>
      </c>
      <c r="T14" s="6">
        <v>197</v>
      </c>
      <c r="U14" s="140">
        <v>0.2114</v>
      </c>
    </row>
    <row r="15" spans="1:22" s="2" customFormat="1" ht="27.6" customHeight="1">
      <c r="A15" s="666" t="s">
        <v>363</v>
      </c>
      <c r="B15" s="11">
        <v>317</v>
      </c>
      <c r="C15" s="141">
        <v>0.24729999999999999</v>
      </c>
      <c r="D15" s="11">
        <v>199</v>
      </c>
      <c r="E15" s="141">
        <v>0.15840000000000001</v>
      </c>
      <c r="F15" s="11">
        <v>168</v>
      </c>
      <c r="G15" s="141">
        <v>0.13400000000000001</v>
      </c>
      <c r="H15" s="11">
        <v>151</v>
      </c>
      <c r="I15" s="141">
        <v>0.11650000000000001</v>
      </c>
      <c r="J15" s="11">
        <v>182</v>
      </c>
      <c r="K15" s="141">
        <v>0.1429143534695993</v>
      </c>
      <c r="L15" s="11">
        <v>157</v>
      </c>
      <c r="M15" s="141">
        <v>0.13250000000000001</v>
      </c>
      <c r="N15" s="11">
        <v>172</v>
      </c>
      <c r="O15" s="141">
        <v>0.1578</v>
      </c>
      <c r="P15" s="11">
        <v>156</v>
      </c>
      <c r="Q15" s="141">
        <v>0.19869999999999999</v>
      </c>
      <c r="R15" s="11">
        <v>95</v>
      </c>
      <c r="S15" s="141">
        <v>0.1134</v>
      </c>
      <c r="T15" s="11">
        <v>105</v>
      </c>
      <c r="U15" s="141">
        <v>0.11269999999999999</v>
      </c>
    </row>
    <row r="16" spans="1:22" s="2" customFormat="1" ht="15.75">
      <c r="A16" s="230" t="s">
        <v>66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</sheetData>
  <mergeCells count="12">
    <mergeCell ref="A1:U1"/>
    <mergeCell ref="A2:A3"/>
    <mergeCell ref="L2:M2"/>
    <mergeCell ref="N2:O2"/>
    <mergeCell ref="P2:Q2"/>
    <mergeCell ref="R2:S2"/>
    <mergeCell ref="T2:U2"/>
    <mergeCell ref="H2:I2"/>
    <mergeCell ref="J2:K2"/>
    <mergeCell ref="B2:C2"/>
    <mergeCell ref="D2:E2"/>
    <mergeCell ref="F2:G2"/>
  </mergeCells>
  <phoneticPr fontId="2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7"/>
  <sheetViews>
    <sheetView showGridLines="0" zoomScaleNormal="100" workbookViewId="0">
      <selection sqref="A1:F1"/>
    </sheetView>
  </sheetViews>
  <sheetFormatPr defaultColWidth="19.5" defaultRowHeight="16.5"/>
  <cols>
    <col min="1" max="1" width="31.625" style="2" customWidth="1"/>
    <col min="2" max="3" width="19.5" style="2"/>
    <col min="4" max="6" width="18.625" style="2" customWidth="1"/>
    <col min="7" max="7" width="12.625" bestFit="1" customWidth="1"/>
  </cols>
  <sheetData>
    <row r="1" spans="1:8" s="2" customFormat="1" ht="20.25">
      <c r="A1" s="1135" t="s">
        <v>761</v>
      </c>
      <c r="B1" s="1136"/>
      <c r="C1" s="1136"/>
      <c r="D1" s="1136"/>
      <c r="E1" s="1136"/>
      <c r="F1" s="1136"/>
      <c r="G1" s="595" t="s">
        <v>670</v>
      </c>
    </row>
    <row r="2" spans="1:8" s="2" customFormat="1" ht="15.6" customHeight="1">
      <c r="A2" s="249"/>
      <c r="B2" s="249"/>
      <c r="C2" s="249"/>
      <c r="D2" s="249"/>
      <c r="E2" s="249"/>
      <c r="F2" s="668" t="s">
        <v>364</v>
      </c>
      <c r="G2" s="123"/>
    </row>
    <row r="3" spans="1:8" s="2" customFormat="1" ht="30" customHeight="1">
      <c r="A3" s="1137"/>
      <c r="B3" s="1139" t="s">
        <v>2</v>
      </c>
      <c r="C3" s="1139"/>
      <c r="D3" s="1140" t="s">
        <v>342</v>
      </c>
      <c r="E3" s="1142" t="s">
        <v>365</v>
      </c>
      <c r="F3" s="1143" t="s">
        <v>366</v>
      </c>
    </row>
    <row r="4" spans="1:8" s="2" customFormat="1" ht="30" customHeight="1">
      <c r="A4" s="1138"/>
      <c r="B4" s="250" t="s">
        <v>367</v>
      </c>
      <c r="C4" s="250" t="s">
        <v>52</v>
      </c>
      <c r="D4" s="1141"/>
      <c r="E4" s="1141"/>
      <c r="F4" s="1144"/>
    </row>
    <row r="5" spans="1:8" s="2" customFormat="1" ht="20.45" customHeight="1">
      <c r="A5" s="251" t="s">
        <v>866</v>
      </c>
      <c r="B5" s="252">
        <v>23852</v>
      </c>
      <c r="C5" s="253">
        <v>100</v>
      </c>
      <c r="D5" s="252">
        <v>6615</v>
      </c>
      <c r="E5" s="252">
        <v>16198</v>
      </c>
      <c r="F5" s="252">
        <v>1039</v>
      </c>
    </row>
    <row r="6" spans="1:8" s="2" customFormat="1" ht="20.45" customHeight="1">
      <c r="A6" s="251" t="s">
        <v>33</v>
      </c>
      <c r="B6" s="252">
        <v>6937</v>
      </c>
      <c r="C6" s="253">
        <v>29.083515009223543</v>
      </c>
      <c r="D6" s="252">
        <v>899</v>
      </c>
      <c r="E6" s="252">
        <v>5693</v>
      </c>
      <c r="F6" s="252">
        <v>345</v>
      </c>
      <c r="H6" s="470"/>
    </row>
    <row r="7" spans="1:8" s="2" customFormat="1" ht="20.45" customHeight="1">
      <c r="A7" s="251" t="s">
        <v>35</v>
      </c>
      <c r="B7" s="252">
        <v>6362</v>
      </c>
      <c r="C7" s="253">
        <v>26.672815696796913</v>
      </c>
      <c r="D7" s="252">
        <v>3322</v>
      </c>
      <c r="E7" s="252">
        <v>2807</v>
      </c>
      <c r="F7" s="252">
        <v>233</v>
      </c>
    </row>
    <row r="8" spans="1:8" s="2" customFormat="1" ht="20.45" customHeight="1">
      <c r="A8" s="251" t="s">
        <v>37</v>
      </c>
      <c r="B8" s="252">
        <v>2620</v>
      </c>
      <c r="C8" s="253">
        <v>10.984403823578734</v>
      </c>
      <c r="D8" s="252">
        <v>436</v>
      </c>
      <c r="E8" s="252">
        <v>2086</v>
      </c>
      <c r="F8" s="252">
        <v>98</v>
      </c>
    </row>
    <row r="9" spans="1:8" s="2" customFormat="1" ht="20.45" customHeight="1">
      <c r="A9" s="251" t="s">
        <v>41</v>
      </c>
      <c r="B9" s="252">
        <v>1271</v>
      </c>
      <c r="C9" s="253">
        <v>5.328693610598692</v>
      </c>
      <c r="D9" s="252">
        <v>336</v>
      </c>
      <c r="E9" s="252">
        <v>880</v>
      </c>
      <c r="F9" s="252">
        <v>55</v>
      </c>
      <c r="H9" s="470"/>
    </row>
    <row r="10" spans="1:8" s="2" customFormat="1" ht="20.45" customHeight="1">
      <c r="A10" s="251" t="s">
        <v>30</v>
      </c>
      <c r="B10" s="252">
        <v>1205</v>
      </c>
      <c r="C10" s="253">
        <v>5.0519872547375488</v>
      </c>
      <c r="D10" s="252">
        <v>502</v>
      </c>
      <c r="E10" s="252">
        <v>621</v>
      </c>
      <c r="F10" s="252">
        <v>82</v>
      </c>
    </row>
    <row r="11" spans="1:8" s="2" customFormat="1" ht="20.45" customHeight="1">
      <c r="A11" s="251" t="s">
        <v>123</v>
      </c>
      <c r="B11" s="252">
        <v>1145</v>
      </c>
      <c r="C11" s="253">
        <v>4.8004360221365081</v>
      </c>
      <c r="D11" s="252">
        <v>315</v>
      </c>
      <c r="E11" s="252">
        <v>738</v>
      </c>
      <c r="F11" s="252">
        <v>92</v>
      </c>
    </row>
    <row r="12" spans="1:8" s="2" customFormat="1" ht="20.45" customHeight="1">
      <c r="A12" s="251" t="s">
        <v>40</v>
      </c>
      <c r="B12" s="252">
        <v>717</v>
      </c>
      <c r="C12" s="253">
        <v>3.0060372295824247</v>
      </c>
      <c r="D12" s="252">
        <v>46</v>
      </c>
      <c r="E12" s="252">
        <v>648</v>
      </c>
      <c r="F12" s="252">
        <v>23</v>
      </c>
    </row>
    <row r="13" spans="1:8" s="2" customFormat="1" ht="20.45" customHeight="1">
      <c r="A13" s="251" t="s">
        <v>32</v>
      </c>
      <c r="B13" s="252">
        <v>649</v>
      </c>
      <c r="C13" s="253">
        <v>2.7209458326345799</v>
      </c>
      <c r="D13" s="252">
        <v>223</v>
      </c>
      <c r="E13" s="252">
        <v>416</v>
      </c>
      <c r="F13" s="252">
        <v>10</v>
      </c>
    </row>
    <row r="14" spans="1:8" s="2" customFormat="1" ht="20.45" customHeight="1">
      <c r="A14" s="251" t="s">
        <v>62</v>
      </c>
      <c r="B14" s="252">
        <v>622</v>
      </c>
      <c r="C14" s="253">
        <v>2.6077477779641121</v>
      </c>
      <c r="D14" s="252">
        <v>148</v>
      </c>
      <c r="E14" s="252">
        <v>453</v>
      </c>
      <c r="F14" s="252">
        <v>21</v>
      </c>
    </row>
    <row r="15" spans="1:8" s="471" customFormat="1" ht="20.45" customHeight="1">
      <c r="A15" s="251" t="s">
        <v>136</v>
      </c>
      <c r="B15" s="252">
        <v>243</v>
      </c>
      <c r="C15" s="253">
        <v>1.018782492034211</v>
      </c>
      <c r="D15" s="49">
        <v>3</v>
      </c>
      <c r="E15" s="252">
        <v>236</v>
      </c>
      <c r="F15" s="252">
        <v>4</v>
      </c>
    </row>
    <row r="16" spans="1:8" s="2" customFormat="1" ht="20.45" customHeight="1">
      <c r="A16" s="251" t="s">
        <v>36</v>
      </c>
      <c r="B16" s="252">
        <v>197</v>
      </c>
      <c r="C16" s="253">
        <v>0.82592654704008051</v>
      </c>
      <c r="D16" s="252">
        <v>36</v>
      </c>
      <c r="E16" s="252">
        <v>155</v>
      </c>
      <c r="F16" s="252">
        <v>6</v>
      </c>
      <c r="H16" s="470"/>
    </row>
    <row r="17" spans="1:8" s="2" customFormat="1" ht="20.45" customHeight="1">
      <c r="A17" s="254" t="s">
        <v>38</v>
      </c>
      <c r="B17" s="252">
        <v>174</v>
      </c>
      <c r="C17" s="253">
        <v>0.72949857454301525</v>
      </c>
      <c r="D17" s="252">
        <v>80</v>
      </c>
      <c r="E17" s="252">
        <v>82</v>
      </c>
      <c r="F17" s="252">
        <v>12</v>
      </c>
    </row>
    <row r="18" spans="1:8" s="2" customFormat="1" ht="20.45" customHeight="1">
      <c r="A18" s="251" t="s">
        <v>39</v>
      </c>
      <c r="B18" s="252">
        <v>134</v>
      </c>
      <c r="C18" s="253">
        <v>0.5617977528089888</v>
      </c>
      <c r="D18" s="252">
        <v>24</v>
      </c>
      <c r="E18" s="252">
        <v>106</v>
      </c>
      <c r="F18" s="252">
        <v>4</v>
      </c>
    </row>
    <row r="19" spans="1:8" s="2" customFormat="1" ht="20.45" customHeight="1">
      <c r="A19" s="251" t="s">
        <v>63</v>
      </c>
      <c r="B19" s="252">
        <v>102</v>
      </c>
      <c r="C19" s="253">
        <v>0.42763709542176759</v>
      </c>
      <c r="D19" s="252">
        <v>7</v>
      </c>
      <c r="E19" s="252">
        <v>94</v>
      </c>
      <c r="F19" s="252">
        <v>1</v>
      </c>
    </row>
    <row r="20" spans="1:8" s="2" customFormat="1" ht="20.45" customHeight="1">
      <c r="A20" s="251" t="s">
        <v>64</v>
      </c>
      <c r="B20" s="252">
        <v>90</v>
      </c>
      <c r="C20" s="253">
        <v>0.3773268489015596</v>
      </c>
      <c r="D20" s="252">
        <v>18</v>
      </c>
      <c r="E20" s="252">
        <v>71</v>
      </c>
      <c r="F20" s="252">
        <v>1</v>
      </c>
      <c r="H20" s="470"/>
    </row>
    <row r="21" spans="1:8" s="2" customFormat="1" ht="20.45" customHeight="1">
      <c r="A21" s="251" t="s">
        <v>368</v>
      </c>
      <c r="B21" s="252">
        <v>87</v>
      </c>
      <c r="C21" s="253">
        <v>0.36474928727150763</v>
      </c>
      <c r="D21" s="252">
        <v>10</v>
      </c>
      <c r="E21" s="252">
        <v>73</v>
      </c>
      <c r="F21" s="252">
        <v>4</v>
      </c>
    </row>
    <row r="22" spans="1:8" s="2" customFormat="1" ht="20.45" customHeight="1">
      <c r="A22" s="251" t="s">
        <v>159</v>
      </c>
      <c r="B22" s="252">
        <v>73</v>
      </c>
      <c r="C22" s="253">
        <v>0.3060539996645984</v>
      </c>
      <c r="D22" s="252">
        <v>27</v>
      </c>
      <c r="E22" s="252">
        <v>45</v>
      </c>
      <c r="F22" s="252">
        <v>1</v>
      </c>
    </row>
    <row r="23" spans="1:8" s="2" customFormat="1" ht="20.45" customHeight="1">
      <c r="A23" s="254" t="s">
        <v>61</v>
      </c>
      <c r="B23" s="252">
        <v>67</v>
      </c>
      <c r="C23" s="253">
        <v>0.2808988764044944</v>
      </c>
      <c r="D23" s="252">
        <v>6</v>
      </c>
      <c r="E23" s="252">
        <v>60</v>
      </c>
      <c r="F23" s="252">
        <v>1</v>
      </c>
    </row>
    <row r="24" spans="1:8" s="2" customFormat="1" ht="20.45" customHeight="1">
      <c r="A24" s="251" t="s">
        <v>43</v>
      </c>
      <c r="B24" s="252">
        <v>57</v>
      </c>
      <c r="C24" s="253">
        <v>0.23897367097098776</v>
      </c>
      <c r="D24" s="252">
        <v>1</v>
      </c>
      <c r="E24" s="252">
        <v>54</v>
      </c>
      <c r="F24" s="252">
        <v>2</v>
      </c>
    </row>
    <row r="25" spans="1:8" s="2" customFormat="1" ht="20.45" customHeight="1">
      <c r="A25" s="251" t="s">
        <v>115</v>
      </c>
      <c r="B25" s="252">
        <v>29</v>
      </c>
      <c r="C25" s="253">
        <v>0.1215830957571692</v>
      </c>
      <c r="D25" s="49">
        <v>0</v>
      </c>
      <c r="E25" s="252">
        <v>29</v>
      </c>
      <c r="F25" s="49">
        <v>0</v>
      </c>
    </row>
    <row r="26" spans="1:8" s="2" customFormat="1" ht="20.45" customHeight="1">
      <c r="A26" s="255" t="s">
        <v>341</v>
      </c>
      <c r="B26" s="256">
        <v>1071</v>
      </c>
      <c r="C26" s="257">
        <v>4.4901895019285591</v>
      </c>
      <c r="D26" s="256">
        <v>176</v>
      </c>
      <c r="E26" s="256">
        <v>851</v>
      </c>
      <c r="F26" s="256">
        <v>44</v>
      </c>
    </row>
    <row r="27" spans="1:8" s="2" customFormat="1" ht="15.75">
      <c r="A27" s="230" t="s">
        <v>66</v>
      </c>
      <c r="B27" s="258"/>
      <c r="C27" s="258"/>
      <c r="D27" s="258"/>
      <c r="E27" s="258"/>
      <c r="F27" s="258"/>
    </row>
  </sheetData>
  <sortState ref="A6:F25">
    <sortCondition descending="1" ref="B6:B25"/>
  </sortState>
  <mergeCells count="6">
    <mergeCell ref="A1:F1"/>
    <mergeCell ref="A3:A4"/>
    <mergeCell ref="B3:C3"/>
    <mergeCell ref="D3:D4"/>
    <mergeCell ref="E3:E4"/>
    <mergeCell ref="F3:F4"/>
  </mergeCells>
  <phoneticPr fontId="2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showGridLines="0" zoomScaleNormal="100" workbookViewId="0">
      <selection sqref="A1:F1"/>
    </sheetView>
  </sheetViews>
  <sheetFormatPr defaultColWidth="16.625" defaultRowHeight="16.5"/>
  <cols>
    <col min="1" max="1" width="9.125" customWidth="1"/>
    <col min="2" max="2" width="5" customWidth="1"/>
    <col min="3" max="6" width="20.625" customWidth="1"/>
    <col min="7" max="7" width="12.625" bestFit="1" customWidth="1"/>
    <col min="8" max="9" width="16.625" customWidth="1"/>
  </cols>
  <sheetData>
    <row r="1" spans="1:7" ht="30" customHeight="1">
      <c r="A1" s="870" t="s">
        <v>870</v>
      </c>
      <c r="B1" s="870"/>
      <c r="C1" s="870"/>
      <c r="D1" s="870"/>
      <c r="E1" s="870"/>
      <c r="F1" s="870"/>
      <c r="G1" s="595" t="s">
        <v>670</v>
      </c>
    </row>
    <row r="2" spans="1:7">
      <c r="A2" s="993"/>
      <c r="B2" s="993"/>
      <c r="C2" s="469" t="s">
        <v>2</v>
      </c>
      <c r="D2" s="469" t="s">
        <v>867</v>
      </c>
      <c r="E2" s="469" t="s">
        <v>868</v>
      </c>
      <c r="F2" s="469" t="s">
        <v>869</v>
      </c>
    </row>
    <row r="3" spans="1:7" ht="19.5" customHeight="1">
      <c r="A3" s="1087" t="s">
        <v>736</v>
      </c>
      <c r="B3" s="246" t="s">
        <v>91</v>
      </c>
      <c r="C3" s="670">
        <v>9028</v>
      </c>
      <c r="D3" s="670">
        <v>7792</v>
      </c>
      <c r="E3" s="670">
        <v>929</v>
      </c>
      <c r="F3" s="670">
        <v>307</v>
      </c>
    </row>
    <row r="4" spans="1:7" ht="19.5" customHeight="1">
      <c r="A4" s="1087"/>
      <c r="B4" s="247" t="s">
        <v>1</v>
      </c>
      <c r="C4" s="150">
        <v>100</v>
      </c>
      <c r="D4" s="150">
        <f>D3/$C3*100</f>
        <v>86.30926007975188</v>
      </c>
      <c r="E4" s="150">
        <f t="shared" ref="E4:F4" si="0">E3/$C3*100</f>
        <v>10.290208241027914</v>
      </c>
      <c r="F4" s="150">
        <f t="shared" si="0"/>
        <v>3.4005316792202041</v>
      </c>
    </row>
    <row r="5" spans="1:7" ht="19.5" customHeight="1">
      <c r="A5" s="1087" t="s">
        <v>706</v>
      </c>
      <c r="B5" s="246" t="s">
        <v>91</v>
      </c>
      <c r="C5" s="671">
        <v>7452</v>
      </c>
      <c r="D5" s="671">
        <v>6702</v>
      </c>
      <c r="E5" s="671">
        <v>663</v>
      </c>
      <c r="F5" s="671">
        <v>87</v>
      </c>
    </row>
    <row r="6" spans="1:7" ht="19.5" customHeight="1">
      <c r="A6" s="1087"/>
      <c r="B6" s="247" t="s">
        <v>1</v>
      </c>
      <c r="C6" s="150">
        <v>100</v>
      </c>
      <c r="D6" s="150">
        <f>D5/$C5*100</f>
        <v>89.935587761674725</v>
      </c>
      <c r="E6" s="150">
        <f t="shared" ref="E6" si="1">E5/$C5*100</f>
        <v>8.8969404186795504</v>
      </c>
      <c r="F6" s="150">
        <f t="shared" ref="F6" si="2">F5/$C5*100</f>
        <v>1.1674718196457328</v>
      </c>
    </row>
    <row r="7" spans="1:7" ht="19.5" customHeight="1">
      <c r="A7" s="1087" t="s">
        <v>290</v>
      </c>
      <c r="B7" s="246" t="s">
        <v>91</v>
      </c>
      <c r="C7" s="671">
        <v>6986</v>
      </c>
      <c r="D7" s="671">
        <v>6284</v>
      </c>
      <c r="E7" s="671">
        <v>623</v>
      </c>
      <c r="F7" s="671">
        <v>79</v>
      </c>
    </row>
    <row r="8" spans="1:7" ht="19.5" customHeight="1">
      <c r="A8" s="1087"/>
      <c r="B8" s="247" t="s">
        <v>1</v>
      </c>
      <c r="C8" s="150">
        <v>100</v>
      </c>
      <c r="D8" s="150">
        <f>D7/$C7*100</f>
        <v>89.951331233896354</v>
      </c>
      <c r="E8" s="150">
        <f t="shared" ref="E8" si="3">E7/$C7*100</f>
        <v>8.9178356713426865</v>
      </c>
      <c r="F8" s="150">
        <f t="shared" ref="F8" si="4">F7/$C7*100</f>
        <v>1.1308330947609504</v>
      </c>
    </row>
    <row r="9" spans="1:7" ht="19.5" customHeight="1">
      <c r="A9" s="1087" t="s">
        <v>291</v>
      </c>
      <c r="B9" s="246" t="s">
        <v>91</v>
      </c>
      <c r="C9" s="671">
        <v>7203</v>
      </c>
      <c r="D9" s="671">
        <v>6390</v>
      </c>
      <c r="E9" s="671">
        <v>721</v>
      </c>
      <c r="F9" s="671">
        <v>92</v>
      </c>
    </row>
    <row r="10" spans="1:7" ht="19.5" customHeight="1">
      <c r="A10" s="1087"/>
      <c r="B10" s="247" t="s">
        <v>1</v>
      </c>
      <c r="C10" s="150">
        <v>100</v>
      </c>
      <c r="D10" s="150">
        <f>D9/$C9*100</f>
        <v>88.71303623490212</v>
      </c>
      <c r="E10" s="150">
        <f t="shared" ref="E10" si="5">E9/$C9*100</f>
        <v>10.009718172983479</v>
      </c>
      <c r="F10" s="150">
        <f t="shared" ref="F10" si="6">F9/$C9*100</f>
        <v>1.2772455921143966</v>
      </c>
    </row>
    <row r="11" spans="1:7" ht="19.5" customHeight="1">
      <c r="A11" s="1087" t="s">
        <v>267</v>
      </c>
      <c r="B11" s="246" t="s">
        <v>91</v>
      </c>
      <c r="C11" s="671">
        <v>6883</v>
      </c>
      <c r="D11" s="671">
        <v>6002</v>
      </c>
      <c r="E11" s="671">
        <v>802</v>
      </c>
      <c r="F11" s="671">
        <v>79</v>
      </c>
    </row>
    <row r="12" spans="1:7" ht="19.5" customHeight="1">
      <c r="A12" s="1087"/>
      <c r="B12" s="247" t="s">
        <v>1</v>
      </c>
      <c r="C12" s="150">
        <v>100</v>
      </c>
      <c r="D12" s="150">
        <f>D11/$C11*100</f>
        <v>87.200348685166347</v>
      </c>
      <c r="E12" s="150">
        <f t="shared" ref="E12" si="7">E11/$C11*100</f>
        <v>11.651895975592039</v>
      </c>
      <c r="F12" s="150">
        <f t="shared" ref="F12" si="8">F11/$C11*100</f>
        <v>1.1477553392416098</v>
      </c>
    </row>
    <row r="13" spans="1:7" ht="19.5" customHeight="1">
      <c r="A13" s="1087" t="s">
        <v>268</v>
      </c>
      <c r="B13" s="246" t="s">
        <v>91</v>
      </c>
      <c r="C13" s="148">
        <v>7137</v>
      </c>
      <c r="D13" s="148">
        <v>6215</v>
      </c>
      <c r="E13" s="148">
        <v>837</v>
      </c>
      <c r="F13" s="148">
        <v>85</v>
      </c>
    </row>
    <row r="14" spans="1:7" ht="19.5" customHeight="1">
      <c r="A14" s="1087"/>
      <c r="B14" s="247" t="s">
        <v>1</v>
      </c>
      <c r="C14" s="150">
        <v>100</v>
      </c>
      <c r="D14" s="150">
        <f>D13/$C13*100</f>
        <v>87.081406753537905</v>
      </c>
      <c r="E14" s="150">
        <f t="shared" ref="E14" si="9">E13/$C13*100</f>
        <v>11.727616645649434</v>
      </c>
      <c r="F14" s="150">
        <f t="shared" ref="F14" si="10">F13/$C13*100</f>
        <v>1.1909766008126665</v>
      </c>
    </row>
    <row r="15" spans="1:7" ht="19.5" customHeight="1">
      <c r="A15" s="1087" t="s">
        <v>226</v>
      </c>
      <c r="B15" s="246" t="s">
        <v>91</v>
      </c>
      <c r="C15" s="148">
        <v>7522</v>
      </c>
      <c r="D15" s="148">
        <v>6444</v>
      </c>
      <c r="E15" s="148">
        <v>965</v>
      </c>
      <c r="F15" s="148">
        <v>113</v>
      </c>
    </row>
    <row r="16" spans="1:7" ht="19.5" customHeight="1">
      <c r="A16" s="1087"/>
      <c r="B16" s="247" t="s">
        <v>1</v>
      </c>
      <c r="C16" s="150">
        <v>100</v>
      </c>
      <c r="D16" s="150">
        <f>D15/$C15*100</f>
        <v>85.668705131613933</v>
      </c>
      <c r="E16" s="150">
        <f t="shared" ref="E16" si="11">E15/$C15*100</f>
        <v>12.829034831161925</v>
      </c>
      <c r="F16" s="150">
        <f t="shared" ref="F16" si="12">F15/$C15*100</f>
        <v>1.5022600372241426</v>
      </c>
    </row>
    <row r="17" spans="1:6" ht="19.5" customHeight="1">
      <c r="A17" s="1087" t="s">
        <v>227</v>
      </c>
      <c r="B17" s="246" t="s">
        <v>91</v>
      </c>
      <c r="C17" s="148">
        <v>6820</v>
      </c>
      <c r="D17" s="148">
        <v>5829</v>
      </c>
      <c r="E17" s="148">
        <v>914</v>
      </c>
      <c r="F17" s="148">
        <v>77</v>
      </c>
    </row>
    <row r="18" spans="1:6" ht="19.5" customHeight="1">
      <c r="A18" s="1087"/>
      <c r="B18" s="247" t="s">
        <v>1</v>
      </c>
      <c r="C18" s="150">
        <v>100</v>
      </c>
      <c r="D18" s="150">
        <f>D17/$C17*100</f>
        <v>85.469208211143695</v>
      </c>
      <c r="E18" s="150">
        <f t="shared" ref="E18" si="13">E17/$C17*100</f>
        <v>13.401759530791788</v>
      </c>
      <c r="F18" s="150">
        <f t="shared" ref="F18" si="14">F17/$C17*100</f>
        <v>1.129032258064516</v>
      </c>
    </row>
    <row r="19" spans="1:6" ht="19.5" customHeight="1">
      <c r="A19" s="1087" t="s">
        <v>707</v>
      </c>
      <c r="B19" s="246" t="s">
        <v>91</v>
      </c>
      <c r="C19" s="148">
        <v>7210</v>
      </c>
      <c r="D19" s="148">
        <v>6037</v>
      </c>
      <c r="E19" s="148">
        <v>1089</v>
      </c>
      <c r="F19" s="148">
        <v>84</v>
      </c>
    </row>
    <row r="20" spans="1:6" ht="19.5" customHeight="1">
      <c r="A20" s="1087"/>
      <c r="B20" s="247" t="s">
        <v>1</v>
      </c>
      <c r="C20" s="150">
        <v>100</v>
      </c>
      <c r="D20" s="150">
        <f>D19/$C19*100</f>
        <v>83.730929264909847</v>
      </c>
      <c r="E20" s="150">
        <f t="shared" ref="E20" si="15">E19/$C19*100</f>
        <v>15.104022191400832</v>
      </c>
      <c r="F20" s="150">
        <f t="shared" ref="F20" si="16">F19/$C19*100</f>
        <v>1.1650485436893203</v>
      </c>
    </row>
    <row r="21" spans="1:6" ht="19.5" customHeight="1">
      <c r="A21" s="1087" t="s">
        <v>708</v>
      </c>
      <c r="B21" s="246" t="s">
        <v>91</v>
      </c>
      <c r="C21" s="148">
        <v>8332</v>
      </c>
      <c r="D21" s="148">
        <v>6908</v>
      </c>
      <c r="E21" s="148">
        <v>1329</v>
      </c>
      <c r="F21" s="148">
        <v>95</v>
      </c>
    </row>
    <row r="22" spans="1:6" ht="19.5" customHeight="1">
      <c r="A22" s="1088"/>
      <c r="B22" s="248" t="s">
        <v>1</v>
      </c>
      <c r="C22" s="152">
        <v>100</v>
      </c>
      <c r="D22" s="152">
        <f>D21/$C21*100</f>
        <v>82.909265482477196</v>
      </c>
      <c r="E22" s="152">
        <f t="shared" ref="E22" si="17">E21/$C21*100</f>
        <v>15.950552088334133</v>
      </c>
      <c r="F22" s="152">
        <f t="shared" ref="F22" si="18">F21/$C21*100</f>
        <v>1.1401824291886702</v>
      </c>
    </row>
    <row r="23" spans="1:6">
      <c r="A23" s="962" t="s">
        <v>236</v>
      </c>
      <c r="B23" s="962"/>
      <c r="C23" s="962"/>
      <c r="D23" s="146"/>
      <c r="E23" s="146"/>
      <c r="F23" s="146"/>
    </row>
  </sheetData>
  <mergeCells count="13">
    <mergeCell ref="A1:F1"/>
    <mergeCell ref="A2:B2"/>
    <mergeCell ref="A3:A4"/>
    <mergeCell ref="A5:A6"/>
    <mergeCell ref="A7:A8"/>
    <mergeCell ref="A19:A20"/>
    <mergeCell ref="A21:A22"/>
    <mergeCell ref="A23:C23"/>
    <mergeCell ref="A9:A10"/>
    <mergeCell ref="A11:A12"/>
    <mergeCell ref="A13:A14"/>
    <mergeCell ref="A15:A16"/>
    <mergeCell ref="A17:A18"/>
  </mergeCells>
  <phoneticPr fontId="2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showGridLines="0" workbookViewId="0">
      <selection sqref="A1:I1"/>
    </sheetView>
  </sheetViews>
  <sheetFormatPr defaultColWidth="11" defaultRowHeight="16.5"/>
  <cols>
    <col min="1" max="1" width="6" style="146" customWidth="1"/>
    <col min="2" max="2" width="5" style="33" customWidth="1"/>
    <col min="3" max="9" width="13.625" style="146" customWidth="1"/>
    <col min="10" max="10" width="12.625" bestFit="1" customWidth="1"/>
  </cols>
  <sheetData>
    <row r="1" spans="1:10" s="443" customFormat="1" ht="29.25" customHeight="1">
      <c r="A1" s="870" t="s">
        <v>693</v>
      </c>
      <c r="B1" s="870"/>
      <c r="C1" s="870"/>
      <c r="D1" s="870"/>
      <c r="E1" s="870"/>
      <c r="F1" s="870"/>
      <c r="G1" s="870"/>
      <c r="H1" s="870"/>
      <c r="I1" s="870"/>
      <c r="J1" s="595" t="s">
        <v>670</v>
      </c>
    </row>
    <row r="2" spans="1:10" s="146" customFormat="1" ht="27.95" customHeight="1">
      <c r="A2" s="993"/>
      <c r="B2" s="993"/>
      <c r="C2" s="472" t="s">
        <v>872</v>
      </c>
      <c r="D2" s="473" t="s">
        <v>376</v>
      </c>
      <c r="E2" s="474" t="s">
        <v>377</v>
      </c>
      <c r="F2" s="473" t="s">
        <v>871</v>
      </c>
      <c r="G2" s="473" t="s">
        <v>379</v>
      </c>
      <c r="H2" s="473" t="s">
        <v>380</v>
      </c>
      <c r="I2" s="473" t="s">
        <v>378</v>
      </c>
    </row>
    <row r="3" spans="1:10" s="444" customFormat="1" ht="18" customHeight="1">
      <c r="A3" s="1087" t="s">
        <v>736</v>
      </c>
      <c r="B3" s="246" t="s">
        <v>91</v>
      </c>
      <c r="C3" s="669">
        <v>5829</v>
      </c>
      <c r="D3" s="669">
        <v>5191</v>
      </c>
      <c r="E3" s="669">
        <v>234</v>
      </c>
      <c r="F3" s="669">
        <v>205</v>
      </c>
      <c r="G3" s="669">
        <v>28</v>
      </c>
      <c r="H3" s="669">
        <v>51</v>
      </c>
      <c r="I3" s="669">
        <v>120</v>
      </c>
    </row>
    <row r="4" spans="1:10" s="475" customFormat="1" ht="18" customHeight="1">
      <c r="A4" s="1087"/>
      <c r="B4" s="247" t="s">
        <v>1</v>
      </c>
      <c r="C4" s="672">
        <v>100.00000000000001</v>
      </c>
      <c r="D4" s="672">
        <v>89.054726368159209</v>
      </c>
      <c r="E4" s="672">
        <v>4.014410705095214</v>
      </c>
      <c r="F4" s="672">
        <v>3.5168982672842688</v>
      </c>
      <c r="G4" s="672">
        <v>0.48035683650711958</v>
      </c>
      <c r="H4" s="672">
        <v>0.87493566649511056</v>
      </c>
      <c r="I4" s="672">
        <v>2.058672156459084</v>
      </c>
    </row>
    <row r="5" spans="1:10" s="444" customFormat="1" ht="18" customHeight="1">
      <c r="A5" s="1087" t="s">
        <v>733</v>
      </c>
      <c r="B5" s="246" t="s">
        <v>91</v>
      </c>
      <c r="C5" s="669">
        <v>6405</v>
      </c>
      <c r="D5" s="669">
        <v>5843</v>
      </c>
      <c r="E5" s="669">
        <v>219</v>
      </c>
      <c r="F5" s="669">
        <v>198</v>
      </c>
      <c r="G5" s="669">
        <v>10</v>
      </c>
      <c r="H5" s="669">
        <v>54</v>
      </c>
      <c r="I5" s="669">
        <v>81</v>
      </c>
    </row>
    <row r="6" spans="1:10" s="475" customFormat="1" ht="18" customHeight="1">
      <c r="A6" s="1087"/>
      <c r="B6" s="247" t="s">
        <v>1</v>
      </c>
      <c r="C6" s="672">
        <v>100</v>
      </c>
      <c r="D6" s="672">
        <v>91.225604996096791</v>
      </c>
      <c r="E6" s="672">
        <v>3.4192037470725993</v>
      </c>
      <c r="F6" s="672">
        <v>3.0913348946135835</v>
      </c>
      <c r="G6" s="672">
        <v>0.156128024980484</v>
      </c>
      <c r="H6" s="672">
        <v>0.84309133489461363</v>
      </c>
      <c r="I6" s="672">
        <v>1.2646370023419204</v>
      </c>
    </row>
    <row r="7" spans="1:10" s="444" customFormat="1" ht="18" customHeight="1">
      <c r="A7" s="1087" t="s">
        <v>290</v>
      </c>
      <c r="B7" s="246" t="s">
        <v>91</v>
      </c>
      <c r="C7" s="669">
        <v>5871</v>
      </c>
      <c r="D7" s="669">
        <v>5321</v>
      </c>
      <c r="E7" s="669">
        <v>244</v>
      </c>
      <c r="F7" s="669">
        <v>213</v>
      </c>
      <c r="G7" s="669">
        <v>16</v>
      </c>
      <c r="H7" s="669">
        <v>24</v>
      </c>
      <c r="I7" s="669">
        <v>53</v>
      </c>
    </row>
    <row r="8" spans="1:10" s="475" customFormat="1" ht="18" customHeight="1">
      <c r="A8" s="1087"/>
      <c r="B8" s="247" t="s">
        <v>1</v>
      </c>
      <c r="C8" s="672">
        <v>100</v>
      </c>
      <c r="D8" s="672">
        <v>90.631919604837336</v>
      </c>
      <c r="E8" s="672">
        <v>4.1560211207630724</v>
      </c>
      <c r="F8" s="672">
        <v>3.6280020439448135</v>
      </c>
      <c r="G8" s="672">
        <v>0.27252597513200477</v>
      </c>
      <c r="H8" s="672">
        <v>0.40878896269800719</v>
      </c>
      <c r="I8" s="672">
        <v>0.90274229262476591</v>
      </c>
    </row>
    <row r="9" spans="1:10" s="444" customFormat="1" ht="18" customHeight="1">
      <c r="A9" s="1087" t="s">
        <v>291</v>
      </c>
      <c r="B9" s="246" t="s">
        <v>91</v>
      </c>
      <c r="C9" s="669">
        <v>5964</v>
      </c>
      <c r="D9" s="669">
        <v>5331</v>
      </c>
      <c r="E9" s="669">
        <v>315</v>
      </c>
      <c r="F9" s="669">
        <v>217</v>
      </c>
      <c r="G9" s="669">
        <v>17</v>
      </c>
      <c r="H9" s="669">
        <v>37</v>
      </c>
      <c r="I9" s="669">
        <v>47</v>
      </c>
    </row>
    <row r="10" spans="1:10" s="475" customFormat="1" ht="18" customHeight="1">
      <c r="A10" s="1087"/>
      <c r="B10" s="247" t="s">
        <v>1</v>
      </c>
      <c r="C10" s="672">
        <v>100</v>
      </c>
      <c r="D10" s="672">
        <v>89.386317907444663</v>
      </c>
      <c r="E10" s="672">
        <v>5.28169014084507</v>
      </c>
      <c r="F10" s="672">
        <v>3.6384976525821595</v>
      </c>
      <c r="G10" s="672">
        <v>0.28504359490274983</v>
      </c>
      <c r="H10" s="672">
        <v>0.6203890006706908</v>
      </c>
      <c r="I10" s="672">
        <v>0.78806170355466132</v>
      </c>
    </row>
    <row r="11" spans="1:10" s="444" customFormat="1" ht="18" customHeight="1">
      <c r="A11" s="1087" t="s">
        <v>267</v>
      </c>
      <c r="B11" s="246" t="s">
        <v>91</v>
      </c>
      <c r="C11" s="669">
        <v>5808</v>
      </c>
      <c r="D11" s="669">
        <v>5161</v>
      </c>
      <c r="E11" s="669">
        <v>302</v>
      </c>
      <c r="F11" s="669">
        <v>188</v>
      </c>
      <c r="G11" s="669">
        <v>14</v>
      </c>
      <c r="H11" s="669">
        <v>57</v>
      </c>
      <c r="I11" s="669">
        <v>86</v>
      </c>
    </row>
    <row r="12" spans="1:10" s="475" customFormat="1" ht="18" customHeight="1">
      <c r="A12" s="1087"/>
      <c r="B12" s="247" t="s">
        <v>1</v>
      </c>
      <c r="C12" s="672">
        <v>100</v>
      </c>
      <c r="D12" s="672">
        <v>88.860192837465561</v>
      </c>
      <c r="E12" s="672">
        <v>5.1997245179063363</v>
      </c>
      <c r="F12" s="672">
        <v>3.2369146005509641</v>
      </c>
      <c r="G12" s="672">
        <v>0.24104683195592286</v>
      </c>
      <c r="H12" s="672">
        <v>0.98140495867768596</v>
      </c>
      <c r="I12" s="672">
        <v>1.4807162534435263</v>
      </c>
    </row>
    <row r="13" spans="1:10" s="444" customFormat="1" ht="18" customHeight="1">
      <c r="A13" s="1087" t="s">
        <v>268</v>
      </c>
      <c r="B13" s="246" t="s">
        <v>91</v>
      </c>
      <c r="C13" s="669">
        <v>6262</v>
      </c>
      <c r="D13" s="669">
        <v>5583</v>
      </c>
      <c r="E13" s="669">
        <v>353</v>
      </c>
      <c r="F13" s="669">
        <v>195</v>
      </c>
      <c r="G13" s="669">
        <v>3</v>
      </c>
      <c r="H13" s="669">
        <v>39</v>
      </c>
      <c r="I13" s="669">
        <v>89</v>
      </c>
    </row>
    <row r="14" spans="1:10" s="475" customFormat="1" ht="18" customHeight="1">
      <c r="A14" s="1087"/>
      <c r="B14" s="247" t="s">
        <v>1</v>
      </c>
      <c r="C14" s="672">
        <v>100</v>
      </c>
      <c r="D14" s="672">
        <v>89.156818907697215</v>
      </c>
      <c r="E14" s="672">
        <v>5.6371766208878951</v>
      </c>
      <c r="F14" s="672">
        <v>3.1140210795273076</v>
      </c>
      <c r="G14" s="672">
        <v>4.7908016608112419E-2</v>
      </c>
      <c r="H14" s="672">
        <v>0.62280421590546153</v>
      </c>
      <c r="I14" s="672">
        <v>1.4212711593740019</v>
      </c>
    </row>
    <row r="15" spans="1:10" s="444" customFormat="1" ht="18" customHeight="1">
      <c r="A15" s="1087" t="s">
        <v>226</v>
      </c>
      <c r="B15" s="246" t="s">
        <v>91</v>
      </c>
      <c r="C15" s="669">
        <v>6918</v>
      </c>
      <c r="D15" s="669">
        <v>6155</v>
      </c>
      <c r="E15" s="669">
        <v>375</v>
      </c>
      <c r="F15" s="669">
        <v>204</v>
      </c>
      <c r="G15" s="669">
        <v>8</v>
      </c>
      <c r="H15" s="669">
        <v>24</v>
      </c>
      <c r="I15" s="669">
        <v>152</v>
      </c>
    </row>
    <row r="16" spans="1:10" s="475" customFormat="1" ht="18" customHeight="1">
      <c r="A16" s="1087"/>
      <c r="B16" s="247" t="s">
        <v>1</v>
      </c>
      <c r="C16" s="672">
        <v>100</v>
      </c>
      <c r="D16" s="672">
        <v>88.970800809482512</v>
      </c>
      <c r="E16" s="672">
        <v>5.4206418039895929</v>
      </c>
      <c r="F16" s="672">
        <v>2.9488291413703385</v>
      </c>
      <c r="G16" s="672">
        <v>0.11564035848511131</v>
      </c>
      <c r="H16" s="672">
        <v>0.3469210754553339</v>
      </c>
      <c r="I16" s="672">
        <v>2.1971668112171145</v>
      </c>
    </row>
    <row r="17" spans="1:10" s="444" customFormat="1" ht="18" customHeight="1">
      <c r="A17" s="1087" t="s">
        <v>227</v>
      </c>
      <c r="B17" s="246" t="s">
        <v>91</v>
      </c>
      <c r="C17" s="669">
        <v>6190</v>
      </c>
      <c r="D17" s="669">
        <v>5482</v>
      </c>
      <c r="E17" s="669">
        <v>332</v>
      </c>
      <c r="F17" s="669">
        <v>145</v>
      </c>
      <c r="G17" s="669">
        <v>16</v>
      </c>
      <c r="H17" s="669">
        <v>14</v>
      </c>
      <c r="I17" s="669">
        <v>201</v>
      </c>
    </row>
    <row r="18" spans="1:10" s="475" customFormat="1" ht="18" customHeight="1">
      <c r="A18" s="1087"/>
      <c r="B18" s="247" t="s">
        <v>1</v>
      </c>
      <c r="C18" s="672">
        <v>100</v>
      </c>
      <c r="D18" s="672">
        <v>88.562197092084006</v>
      </c>
      <c r="E18" s="672">
        <v>5.3634894991922453</v>
      </c>
      <c r="F18" s="672">
        <v>2.34248788368336</v>
      </c>
      <c r="G18" s="672">
        <v>0.25848142164781907</v>
      </c>
      <c r="H18" s="672">
        <v>0.22617124394184168</v>
      </c>
      <c r="I18" s="672">
        <v>3.247172859450727</v>
      </c>
    </row>
    <row r="19" spans="1:10" s="444" customFormat="1" ht="18" customHeight="1">
      <c r="A19" s="1087" t="s">
        <v>707</v>
      </c>
      <c r="B19" s="246" t="s">
        <v>91</v>
      </c>
      <c r="C19" s="669">
        <v>7792</v>
      </c>
      <c r="D19" s="669">
        <v>7198</v>
      </c>
      <c r="E19" s="669">
        <v>385</v>
      </c>
      <c r="F19" s="669">
        <v>195</v>
      </c>
      <c r="G19" s="669">
        <v>3</v>
      </c>
      <c r="H19" s="669">
        <v>11</v>
      </c>
      <c r="I19" s="669">
        <v>0</v>
      </c>
    </row>
    <row r="20" spans="1:10" s="475" customFormat="1" ht="18" customHeight="1">
      <c r="A20" s="1087"/>
      <c r="B20" s="247" t="s">
        <v>1</v>
      </c>
      <c r="C20" s="672">
        <v>100</v>
      </c>
      <c r="D20" s="672">
        <v>92.376796714579058</v>
      </c>
      <c r="E20" s="672">
        <v>4.9409650924024637</v>
      </c>
      <c r="F20" s="672">
        <v>2.5025667351129361</v>
      </c>
      <c r="G20" s="672">
        <v>3.8501026694045176E-2</v>
      </c>
      <c r="H20" s="672">
        <v>0.14117043121149897</v>
      </c>
      <c r="I20" s="672">
        <v>0</v>
      </c>
      <c r="J20" s="444"/>
    </row>
    <row r="21" spans="1:10" s="444" customFormat="1" ht="18" customHeight="1">
      <c r="A21" s="1087" t="s">
        <v>708</v>
      </c>
      <c r="B21" s="246" t="s">
        <v>91</v>
      </c>
      <c r="C21" s="669">
        <v>8302</v>
      </c>
      <c r="D21" s="669">
        <v>7559</v>
      </c>
      <c r="E21" s="669">
        <v>435</v>
      </c>
      <c r="F21" s="669">
        <v>191</v>
      </c>
      <c r="G21" s="669">
        <v>108</v>
      </c>
      <c r="H21" s="669">
        <v>9</v>
      </c>
      <c r="I21" s="669">
        <v>0</v>
      </c>
    </row>
    <row r="22" spans="1:10" s="475" customFormat="1" ht="18" customHeight="1">
      <c r="A22" s="1088"/>
      <c r="B22" s="248" t="s">
        <v>1</v>
      </c>
      <c r="C22" s="673">
        <v>100</v>
      </c>
      <c r="D22" s="673">
        <v>91.050349313418451</v>
      </c>
      <c r="E22" s="673">
        <v>5.2397012768007709</v>
      </c>
      <c r="F22" s="673">
        <v>2.3006504456757408</v>
      </c>
      <c r="G22" s="673">
        <v>1.3008913514815708</v>
      </c>
      <c r="H22" s="673">
        <v>0.10840761262346424</v>
      </c>
      <c r="I22" s="673">
        <v>0</v>
      </c>
      <c r="J22" s="444"/>
    </row>
    <row r="23" spans="1:10" s="14" customFormat="1" ht="14.25">
      <c r="A23" s="165" t="s">
        <v>11</v>
      </c>
      <c r="B23" s="166"/>
    </row>
    <row r="24" spans="1:10" s="14" customFormat="1" ht="63.75" customHeight="1">
      <c r="A24" s="1145" t="s">
        <v>873</v>
      </c>
      <c r="B24" s="1145"/>
      <c r="C24" s="1145"/>
      <c r="D24" s="1145"/>
      <c r="E24" s="1145"/>
      <c r="F24" s="1145"/>
      <c r="G24" s="1145"/>
      <c r="H24" s="1145"/>
      <c r="I24" s="1145"/>
    </row>
    <row r="25" spans="1:10">
      <c r="A25" s="167"/>
      <c r="B25" s="136"/>
    </row>
  </sheetData>
  <mergeCells count="13">
    <mergeCell ref="A9:A10"/>
    <mergeCell ref="A1:I1"/>
    <mergeCell ref="A2:B2"/>
    <mergeCell ref="A3:A4"/>
    <mergeCell ref="A5:A6"/>
    <mergeCell ref="A7:A8"/>
    <mergeCell ref="A24:I24"/>
    <mergeCell ref="A11:A12"/>
    <mergeCell ref="A13:A14"/>
    <mergeCell ref="A15:A16"/>
    <mergeCell ref="A17:A18"/>
    <mergeCell ref="A19:A20"/>
    <mergeCell ref="A21:A22"/>
  </mergeCells>
  <phoneticPr fontId="2" type="noConversion"/>
  <hyperlinks>
    <hyperlink ref="J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7"/>
  <sheetViews>
    <sheetView showGridLines="0" zoomScaleNormal="100" workbookViewId="0">
      <pane xSplit="1" ySplit="4" topLeftCell="B5" activePane="bottomRight" state="frozen"/>
      <selection pane="topRight" activeCell="J1" sqref="J1"/>
      <selection pane="bottomLeft" activeCell="A5" sqref="A5"/>
      <selection pane="bottomRight" sqref="A1:M1"/>
    </sheetView>
  </sheetViews>
  <sheetFormatPr defaultColWidth="11.875" defaultRowHeight="16.5"/>
  <cols>
    <col min="1" max="1" width="22.125" customWidth="1"/>
    <col min="2" max="9" width="11.625" customWidth="1"/>
    <col min="10" max="11" width="13" customWidth="1"/>
    <col min="12" max="12" width="13" style="263" customWidth="1"/>
    <col min="13" max="13" width="13" customWidth="1"/>
    <col min="14" max="14" width="12.625" bestFit="1" customWidth="1"/>
  </cols>
  <sheetData>
    <row r="1" spans="1:23" ht="20.25">
      <c r="A1" s="991" t="s">
        <v>694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595" t="s">
        <v>670</v>
      </c>
    </row>
    <row r="2" spans="1:23" ht="17.2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147" t="s">
        <v>381</v>
      </c>
      <c r="M2" s="1147"/>
    </row>
    <row r="3" spans="1:23" s="195" customFormat="1">
      <c r="A3" s="675"/>
      <c r="B3" s="1148" t="s">
        <v>751</v>
      </c>
      <c r="C3" s="1148" t="s">
        <v>289</v>
      </c>
      <c r="D3" s="1148" t="s">
        <v>290</v>
      </c>
      <c r="E3" s="1148" t="s">
        <v>291</v>
      </c>
      <c r="F3" s="1148" t="s">
        <v>267</v>
      </c>
      <c r="G3" s="1148" t="s">
        <v>268</v>
      </c>
      <c r="H3" s="1148" t="s">
        <v>226</v>
      </c>
      <c r="I3" s="1148" t="s">
        <v>227</v>
      </c>
      <c r="J3" s="1148" t="s">
        <v>707</v>
      </c>
      <c r="K3" s="1150" t="s">
        <v>752</v>
      </c>
      <c r="L3" s="1150"/>
      <c r="M3" s="1150"/>
    </row>
    <row r="4" spans="1:23" ht="15.95" customHeight="1">
      <c r="A4" s="264"/>
      <c r="B4" s="1149"/>
      <c r="C4" s="1149"/>
      <c r="D4" s="1149"/>
      <c r="E4" s="1149"/>
      <c r="F4" s="1149"/>
      <c r="G4" s="1149"/>
      <c r="H4" s="1149"/>
      <c r="I4" s="1149"/>
      <c r="J4" s="1149"/>
      <c r="K4" s="259" t="s">
        <v>382</v>
      </c>
      <c r="L4" s="261" t="s">
        <v>383</v>
      </c>
      <c r="M4" s="260" t="s">
        <v>384</v>
      </c>
    </row>
    <row r="5" spans="1:23" ht="20.100000000000001" customHeight="1">
      <c r="A5" s="251" t="s">
        <v>2</v>
      </c>
      <c r="B5" s="435">
        <v>248312.2801</v>
      </c>
      <c r="C5" s="435">
        <v>48368.7598</v>
      </c>
      <c r="D5" s="435">
        <v>169892.0552</v>
      </c>
      <c r="E5" s="435">
        <v>856701.51300000004</v>
      </c>
      <c r="F5" s="435">
        <v>1111478.1850999999</v>
      </c>
      <c r="G5" s="435">
        <v>1641409.3411999999</v>
      </c>
      <c r="H5" s="435">
        <v>2156844.7434999999</v>
      </c>
      <c r="I5" s="435">
        <v>5259643.8294000002</v>
      </c>
      <c r="J5" s="435">
        <v>3007567.6666000001</v>
      </c>
      <c r="K5" s="435">
        <v>2506248.8095999998</v>
      </c>
      <c r="L5" s="435">
        <v>1976431.8274000001</v>
      </c>
      <c r="M5" s="435">
        <v>529816.98219999997</v>
      </c>
    </row>
    <row r="6" spans="1:23" ht="20.100000000000001" customHeight="1">
      <c r="A6" s="251" t="s">
        <v>385</v>
      </c>
      <c r="B6" s="435">
        <v>1362.8393000000001</v>
      </c>
      <c r="C6" s="435">
        <v>3290.3818999999999</v>
      </c>
      <c r="D6" s="435">
        <v>1595.7430999999999</v>
      </c>
      <c r="E6" s="435">
        <v>64824.917600000001</v>
      </c>
      <c r="F6" s="435">
        <v>339341.86859999999</v>
      </c>
      <c r="G6" s="435">
        <v>432773.18209999998</v>
      </c>
      <c r="H6" s="435">
        <v>212094.5288</v>
      </c>
      <c r="I6" s="435">
        <v>3057980.9638</v>
      </c>
      <c r="J6" s="435">
        <v>1101032.9950000001</v>
      </c>
      <c r="K6" s="435">
        <v>1299690.3237999999</v>
      </c>
      <c r="L6" s="435">
        <v>1030757.434</v>
      </c>
      <c r="M6" s="435">
        <v>268932.8898</v>
      </c>
      <c r="N6" s="737"/>
      <c r="O6" s="737"/>
      <c r="P6" s="737"/>
      <c r="Q6" s="737"/>
      <c r="R6" s="737"/>
      <c r="S6" s="737"/>
      <c r="T6" s="737"/>
      <c r="U6" s="737"/>
      <c r="V6" s="737"/>
      <c r="W6" s="737"/>
    </row>
    <row r="7" spans="1:23" ht="20.100000000000001" customHeight="1">
      <c r="A7" s="251" t="s">
        <v>372</v>
      </c>
      <c r="B7" s="435">
        <v>867.96870000000001</v>
      </c>
      <c r="C7" s="435">
        <v>249.73859999999999</v>
      </c>
      <c r="D7" s="435">
        <v>85454.088499999998</v>
      </c>
      <c r="E7" s="435">
        <v>221111.92120000001</v>
      </c>
      <c r="F7" s="435">
        <v>298458.69910000003</v>
      </c>
      <c r="G7" s="435">
        <v>266485.11180000001</v>
      </c>
      <c r="H7" s="435">
        <v>404958.37650000001</v>
      </c>
      <c r="I7" s="435">
        <v>331541.75459999999</v>
      </c>
      <c r="J7" s="435">
        <v>294656.3812</v>
      </c>
      <c r="K7" s="435">
        <v>512064.32299999997</v>
      </c>
      <c r="L7" s="435">
        <v>275571.33</v>
      </c>
      <c r="M7" s="435">
        <v>236492.99299999999</v>
      </c>
      <c r="N7" s="737"/>
      <c r="O7" s="737"/>
      <c r="P7" s="737"/>
      <c r="Q7" s="737"/>
      <c r="R7" s="737"/>
      <c r="S7" s="737"/>
      <c r="T7" s="737"/>
      <c r="U7" s="737"/>
      <c r="V7" s="737"/>
      <c r="W7" s="737"/>
    </row>
    <row r="8" spans="1:23" ht="20.100000000000001" customHeight="1">
      <c r="A8" s="251" t="s">
        <v>386</v>
      </c>
      <c r="B8" s="435">
        <v>50728.887699999999</v>
      </c>
      <c r="C8" s="435">
        <v>7745.2936</v>
      </c>
      <c r="D8" s="435">
        <v>14143.4899</v>
      </c>
      <c r="E8" s="435">
        <v>175013.6943</v>
      </c>
      <c r="F8" s="435">
        <v>27897.673500000001</v>
      </c>
      <c r="G8" s="435">
        <v>404991.20610000001</v>
      </c>
      <c r="H8" s="435">
        <v>106737.2721</v>
      </c>
      <c r="I8" s="435">
        <v>383891.2795</v>
      </c>
      <c r="J8" s="435">
        <v>670064.93229999999</v>
      </c>
      <c r="K8" s="435">
        <v>163168.6519</v>
      </c>
      <c r="L8" s="435">
        <v>156084.68770000001</v>
      </c>
      <c r="M8" s="435">
        <v>7083.9642000000003</v>
      </c>
      <c r="N8" s="737"/>
      <c r="O8" s="737"/>
      <c r="P8" s="737"/>
      <c r="Q8" s="737"/>
      <c r="R8" s="737"/>
      <c r="S8" s="737"/>
      <c r="T8" s="737"/>
      <c r="U8" s="737"/>
      <c r="V8" s="737"/>
      <c r="W8" s="737"/>
    </row>
    <row r="9" spans="1:23" ht="20.100000000000001" customHeight="1">
      <c r="A9" s="251" t="s">
        <v>371</v>
      </c>
      <c r="B9" s="435">
        <v>14.58</v>
      </c>
      <c r="C9" s="435" t="s">
        <v>875</v>
      </c>
      <c r="D9" s="435">
        <v>12767.434600000001</v>
      </c>
      <c r="E9" s="435">
        <v>61333.048000000003</v>
      </c>
      <c r="F9" s="435">
        <v>69203.864700000006</v>
      </c>
      <c r="G9" s="435">
        <v>72724.62</v>
      </c>
      <c r="H9" s="435">
        <v>71361.221699999995</v>
      </c>
      <c r="I9" s="435">
        <v>125838.7576</v>
      </c>
      <c r="J9" s="435">
        <v>68283.326100000006</v>
      </c>
      <c r="K9" s="435">
        <v>154440.18419999999</v>
      </c>
      <c r="L9" s="435">
        <v>150444.1973</v>
      </c>
      <c r="M9" s="435">
        <v>3995.9868999999999</v>
      </c>
      <c r="N9" s="737"/>
      <c r="O9" s="737"/>
      <c r="P9" s="737"/>
      <c r="Q9" s="737"/>
      <c r="R9" s="737"/>
      <c r="S9" s="737"/>
      <c r="T9" s="737"/>
      <c r="U9" s="737"/>
      <c r="V9" s="737"/>
      <c r="W9" s="737"/>
    </row>
    <row r="10" spans="1:23" ht="20.100000000000001" customHeight="1">
      <c r="A10" s="251" t="s">
        <v>369</v>
      </c>
      <c r="B10" s="435">
        <v>185.43870000000001</v>
      </c>
      <c r="C10" s="435">
        <v>0.63</v>
      </c>
      <c r="D10" s="435">
        <v>3808.6959999999999</v>
      </c>
      <c r="E10" s="435">
        <v>46829.672400000003</v>
      </c>
      <c r="F10" s="435">
        <v>152112.0943</v>
      </c>
      <c r="G10" s="435">
        <v>81880.198399999994</v>
      </c>
      <c r="H10" s="435">
        <v>93008.251699999993</v>
      </c>
      <c r="I10" s="435">
        <v>116041.6541</v>
      </c>
      <c r="J10" s="435">
        <v>90465.609299999996</v>
      </c>
      <c r="K10" s="435">
        <v>101833.224</v>
      </c>
      <c r="L10" s="435">
        <v>101692.6023</v>
      </c>
      <c r="M10" s="435">
        <v>140.6217</v>
      </c>
      <c r="N10" s="737"/>
      <c r="O10" s="737"/>
      <c r="P10" s="737"/>
      <c r="Q10" s="737"/>
      <c r="R10" s="737"/>
      <c r="S10" s="737"/>
      <c r="T10" s="737"/>
      <c r="U10" s="737"/>
      <c r="V10" s="737"/>
      <c r="W10" s="737"/>
    </row>
    <row r="11" spans="1:23" ht="20.100000000000001" customHeight="1">
      <c r="A11" s="251" t="s">
        <v>389</v>
      </c>
      <c r="B11" s="435">
        <v>0.05</v>
      </c>
      <c r="C11" s="435">
        <v>87.74</v>
      </c>
      <c r="D11" s="435">
        <v>873.76149999999996</v>
      </c>
      <c r="E11" s="435">
        <v>30492.325099999998</v>
      </c>
      <c r="F11" s="435">
        <v>14941.0304</v>
      </c>
      <c r="G11" s="435">
        <v>28799.969499999999</v>
      </c>
      <c r="H11" s="435">
        <v>62672.846700000002</v>
      </c>
      <c r="I11" s="435">
        <v>17292.448199999999</v>
      </c>
      <c r="J11" s="435">
        <v>23696.3145</v>
      </c>
      <c r="K11" s="435">
        <v>32694.269799999998</v>
      </c>
      <c r="L11" s="435">
        <v>30359.3482</v>
      </c>
      <c r="M11" s="435">
        <v>2334.9216000000001</v>
      </c>
      <c r="N11" s="737"/>
      <c r="O11" s="737"/>
      <c r="P11" s="737"/>
      <c r="Q11" s="737"/>
      <c r="R11" s="737"/>
      <c r="S11" s="737"/>
      <c r="T11" s="737"/>
      <c r="U11" s="737"/>
      <c r="V11" s="737"/>
      <c r="W11" s="737"/>
    </row>
    <row r="12" spans="1:23" ht="20.100000000000001" customHeight="1">
      <c r="A12" s="251" t="s">
        <v>390</v>
      </c>
      <c r="B12" s="435">
        <v>71.899000000000001</v>
      </c>
      <c r="C12" s="435" t="s">
        <v>875</v>
      </c>
      <c r="D12" s="435">
        <v>194.0839</v>
      </c>
      <c r="E12" s="435">
        <v>5484.7134999999998</v>
      </c>
      <c r="F12" s="435">
        <v>9963.7283000000007</v>
      </c>
      <c r="G12" s="435">
        <v>3542.8424</v>
      </c>
      <c r="H12" s="435">
        <v>6337.0848999999998</v>
      </c>
      <c r="I12" s="435">
        <v>24619.4882</v>
      </c>
      <c r="J12" s="435">
        <v>23525.0308</v>
      </c>
      <c r="K12" s="435">
        <v>29319.504400000002</v>
      </c>
      <c r="L12" s="435">
        <v>23628.968400000002</v>
      </c>
      <c r="M12" s="435">
        <v>5690.5360000000001</v>
      </c>
      <c r="N12" s="737"/>
      <c r="O12" s="737"/>
      <c r="P12" s="737"/>
      <c r="Q12" s="737"/>
      <c r="R12" s="737"/>
      <c r="S12" s="737"/>
      <c r="T12" s="737"/>
      <c r="U12" s="737"/>
      <c r="V12" s="737"/>
      <c r="W12" s="737"/>
    </row>
    <row r="13" spans="1:23" ht="20.100000000000001" customHeight="1">
      <c r="A13" s="251" t="s">
        <v>387</v>
      </c>
      <c r="B13" s="435">
        <v>6989.8534</v>
      </c>
      <c r="C13" s="435">
        <v>5140.5688</v>
      </c>
      <c r="D13" s="435">
        <v>12649.921899999999</v>
      </c>
      <c r="E13" s="435">
        <v>37791.068099999997</v>
      </c>
      <c r="F13" s="435">
        <v>34031.337899999999</v>
      </c>
      <c r="G13" s="435">
        <v>28793.099600000001</v>
      </c>
      <c r="H13" s="435">
        <v>36261.993799999997</v>
      </c>
      <c r="I13" s="435">
        <v>82426.728700000007</v>
      </c>
      <c r="J13" s="435">
        <v>29764.007399999999</v>
      </c>
      <c r="K13" s="435">
        <v>28485.356199999998</v>
      </c>
      <c r="L13" s="435">
        <v>28485.356199999998</v>
      </c>
      <c r="M13" s="435" t="s">
        <v>875</v>
      </c>
      <c r="N13" s="737"/>
      <c r="O13" s="737"/>
      <c r="P13" s="737"/>
      <c r="Q13" s="737"/>
      <c r="R13" s="737"/>
      <c r="S13" s="737"/>
      <c r="T13" s="737"/>
      <c r="U13" s="737"/>
      <c r="V13" s="737"/>
      <c r="W13" s="737"/>
    </row>
    <row r="14" spans="1:23" ht="20.100000000000001" customHeight="1">
      <c r="A14" s="251" t="s">
        <v>370</v>
      </c>
      <c r="B14" s="435">
        <v>1.37</v>
      </c>
      <c r="C14" s="435">
        <v>2.0609999999999999</v>
      </c>
      <c r="D14" s="435">
        <v>2137.1426999999999</v>
      </c>
      <c r="E14" s="435">
        <v>30724.391299999999</v>
      </c>
      <c r="F14" s="435">
        <v>17317.469799999999</v>
      </c>
      <c r="G14" s="435">
        <v>13815.2166</v>
      </c>
      <c r="H14" s="435">
        <v>15455.052799999999</v>
      </c>
      <c r="I14" s="435">
        <v>12316.7255</v>
      </c>
      <c r="J14" s="435">
        <v>20243.507099999999</v>
      </c>
      <c r="K14" s="435">
        <v>21335.206099999999</v>
      </c>
      <c r="L14" s="435">
        <v>21332.4061</v>
      </c>
      <c r="M14" s="435">
        <v>2.8</v>
      </c>
      <c r="N14" s="737"/>
      <c r="O14" s="737"/>
      <c r="P14" s="737"/>
      <c r="Q14" s="737"/>
      <c r="R14" s="737"/>
      <c r="S14" s="737"/>
      <c r="T14" s="737"/>
      <c r="U14" s="737"/>
      <c r="V14" s="737"/>
      <c r="W14" s="737"/>
    </row>
    <row r="15" spans="1:23" ht="20.100000000000001" customHeight="1">
      <c r="A15" s="251" t="s">
        <v>391</v>
      </c>
      <c r="B15" s="435">
        <v>148601.74650000001</v>
      </c>
      <c r="C15" s="435">
        <v>14441.6872</v>
      </c>
      <c r="D15" s="435">
        <v>18511.079900000001</v>
      </c>
      <c r="E15" s="435">
        <v>30184.859199999999</v>
      </c>
      <c r="F15" s="435">
        <v>26118.779200000001</v>
      </c>
      <c r="G15" s="435">
        <v>65854.530899999998</v>
      </c>
      <c r="H15" s="435">
        <v>957614.00260000001</v>
      </c>
      <c r="I15" s="435">
        <v>12822.9403</v>
      </c>
      <c r="J15" s="435">
        <v>516932.4387</v>
      </c>
      <c r="K15" s="435">
        <v>20925.757399999999</v>
      </c>
      <c r="L15" s="435">
        <v>20353.811300000001</v>
      </c>
      <c r="M15" s="435">
        <v>571.9461</v>
      </c>
      <c r="N15" s="737"/>
      <c r="O15" s="737"/>
      <c r="P15" s="737"/>
      <c r="Q15" s="737"/>
      <c r="R15" s="737"/>
      <c r="S15" s="737"/>
      <c r="T15" s="737"/>
      <c r="U15" s="737"/>
      <c r="V15" s="737"/>
      <c r="W15" s="737"/>
    </row>
    <row r="16" spans="1:23" ht="20.100000000000001" customHeight="1">
      <c r="A16" s="251" t="s">
        <v>394</v>
      </c>
      <c r="B16" s="435">
        <v>21632.6047</v>
      </c>
      <c r="C16" s="435">
        <v>6875.4204</v>
      </c>
      <c r="D16" s="435" t="s">
        <v>875</v>
      </c>
      <c r="E16" s="435">
        <v>63.438299999999998</v>
      </c>
      <c r="F16" s="435">
        <v>1526.4634000000001</v>
      </c>
      <c r="G16" s="435">
        <v>235.4349</v>
      </c>
      <c r="H16" s="435">
        <v>20346.6891</v>
      </c>
      <c r="I16" s="435">
        <v>6229.1423999999997</v>
      </c>
      <c r="J16" s="435">
        <v>8295.3520000000008</v>
      </c>
      <c r="K16" s="435">
        <v>19867.799800000001</v>
      </c>
      <c r="L16" s="435">
        <v>19640.986000000001</v>
      </c>
      <c r="M16" s="435">
        <v>226.81379999999999</v>
      </c>
      <c r="N16" s="737"/>
      <c r="O16" s="737"/>
      <c r="P16" s="737"/>
      <c r="Q16" s="737"/>
      <c r="R16" s="737"/>
      <c r="S16" s="737"/>
      <c r="T16" s="737"/>
      <c r="U16" s="737"/>
      <c r="V16" s="737"/>
      <c r="W16" s="737"/>
    </row>
    <row r="17" spans="1:23" ht="20.100000000000001" customHeight="1">
      <c r="A17" s="251" t="s">
        <v>345</v>
      </c>
      <c r="B17" s="435">
        <v>11636.7495</v>
      </c>
      <c r="C17" s="435">
        <v>6162.5001000000002</v>
      </c>
      <c r="D17" s="435">
        <v>8748.6710999999996</v>
      </c>
      <c r="E17" s="435">
        <v>5265.6692999999996</v>
      </c>
      <c r="F17" s="435">
        <v>7461.1126000000004</v>
      </c>
      <c r="G17" s="435">
        <v>6332.5092000000004</v>
      </c>
      <c r="H17" s="435">
        <v>9519.1821</v>
      </c>
      <c r="I17" s="435">
        <v>10069.2659</v>
      </c>
      <c r="J17" s="435">
        <v>18233.223699999999</v>
      </c>
      <c r="K17" s="435">
        <v>18729.969099999998</v>
      </c>
      <c r="L17" s="435">
        <v>18723.5291</v>
      </c>
      <c r="M17" s="435">
        <v>6.44</v>
      </c>
      <c r="N17" s="737"/>
      <c r="O17" s="737"/>
      <c r="P17" s="737"/>
      <c r="Q17" s="737"/>
      <c r="R17" s="737"/>
      <c r="S17" s="737"/>
      <c r="T17" s="737"/>
      <c r="U17" s="737"/>
      <c r="V17" s="737"/>
      <c r="W17" s="737"/>
    </row>
    <row r="18" spans="1:23" ht="20.100000000000001" customHeight="1">
      <c r="A18" s="251" t="s">
        <v>373</v>
      </c>
      <c r="B18" s="435">
        <v>266.0523</v>
      </c>
      <c r="C18" s="435">
        <v>71.260000000000005</v>
      </c>
      <c r="D18" s="435">
        <v>1642.3452</v>
      </c>
      <c r="E18" s="435">
        <v>22123.3822</v>
      </c>
      <c r="F18" s="435">
        <v>31026.4215</v>
      </c>
      <c r="G18" s="435">
        <v>93467.642699999997</v>
      </c>
      <c r="H18" s="435">
        <v>43637.8514</v>
      </c>
      <c r="I18" s="435">
        <v>81792.357600000003</v>
      </c>
      <c r="J18" s="435">
        <v>39567.273500000003</v>
      </c>
      <c r="K18" s="435">
        <v>11112.3001</v>
      </c>
      <c r="L18" s="435">
        <v>11108.990400000001</v>
      </c>
      <c r="M18" s="435">
        <v>3.3096999999999999</v>
      </c>
      <c r="N18" s="737"/>
      <c r="O18" s="737"/>
      <c r="P18" s="737"/>
      <c r="Q18" s="737"/>
      <c r="R18" s="737"/>
      <c r="S18" s="737"/>
      <c r="T18" s="737"/>
      <c r="U18" s="737"/>
      <c r="V18" s="737"/>
      <c r="W18" s="737"/>
    </row>
    <row r="19" spans="1:23" ht="20.100000000000001" customHeight="1">
      <c r="A19" s="251" t="s">
        <v>395</v>
      </c>
      <c r="B19" s="435" t="s">
        <v>875</v>
      </c>
      <c r="C19" s="435">
        <v>26.696400000000001</v>
      </c>
      <c r="D19" s="435">
        <v>36.050400000000003</v>
      </c>
      <c r="E19" s="435">
        <v>5498.2232999999997</v>
      </c>
      <c r="F19" s="435">
        <v>3850.1406000000002</v>
      </c>
      <c r="G19" s="435">
        <v>8364.48</v>
      </c>
      <c r="H19" s="435">
        <v>6857.7527</v>
      </c>
      <c r="I19" s="435">
        <v>4897.3216000000002</v>
      </c>
      <c r="J19" s="435">
        <v>3722.7049999999999</v>
      </c>
      <c r="K19" s="435">
        <v>10242.198200000001</v>
      </c>
      <c r="L19" s="435">
        <v>10242.198200000001</v>
      </c>
      <c r="M19" s="435" t="s">
        <v>875</v>
      </c>
      <c r="N19" s="737"/>
      <c r="O19" s="737"/>
      <c r="P19" s="737"/>
      <c r="Q19" s="737"/>
      <c r="R19" s="737"/>
      <c r="S19" s="737"/>
      <c r="T19" s="737"/>
      <c r="U19" s="737"/>
      <c r="V19" s="737"/>
      <c r="W19" s="737"/>
    </row>
    <row r="20" spans="1:23" ht="20.100000000000001" customHeight="1">
      <c r="A20" s="251" t="s">
        <v>393</v>
      </c>
      <c r="B20" s="435">
        <v>14</v>
      </c>
      <c r="C20" s="435">
        <v>26.635000000000002</v>
      </c>
      <c r="D20" s="435">
        <v>262.05500000000001</v>
      </c>
      <c r="E20" s="435">
        <v>2399.2692000000002</v>
      </c>
      <c r="F20" s="435">
        <v>7092.4353000000001</v>
      </c>
      <c r="G20" s="435">
        <v>1240.7474</v>
      </c>
      <c r="H20" s="435">
        <v>2755.7123000000001</v>
      </c>
      <c r="I20" s="435">
        <v>8736.4681999999993</v>
      </c>
      <c r="J20" s="435">
        <v>1746.8689999999999</v>
      </c>
      <c r="K20" s="435">
        <v>8286.6491999999998</v>
      </c>
      <c r="L20" s="435">
        <v>8286.6491999999998</v>
      </c>
      <c r="M20" s="435" t="s">
        <v>875</v>
      </c>
      <c r="N20" s="737"/>
      <c r="O20" s="737"/>
      <c r="P20" s="737"/>
      <c r="Q20" s="737"/>
      <c r="R20" s="737"/>
      <c r="S20" s="737"/>
      <c r="T20" s="737"/>
      <c r="U20" s="737"/>
      <c r="V20" s="737"/>
      <c r="W20" s="737"/>
    </row>
    <row r="21" spans="1:23" ht="20.100000000000001" customHeight="1">
      <c r="A21" s="251" t="s">
        <v>397</v>
      </c>
      <c r="B21" s="435" t="s">
        <v>875</v>
      </c>
      <c r="C21" s="435">
        <v>162.22</v>
      </c>
      <c r="D21" s="435">
        <v>1214.069</v>
      </c>
      <c r="E21" s="435">
        <v>2806.6873999999998</v>
      </c>
      <c r="F21" s="435">
        <v>2562.9088000000002</v>
      </c>
      <c r="G21" s="435">
        <v>5069.7071999999998</v>
      </c>
      <c r="H21" s="435">
        <v>3632.9639000000002</v>
      </c>
      <c r="I21" s="435">
        <v>4327.9013999999997</v>
      </c>
      <c r="J21" s="435">
        <v>1265.1158</v>
      </c>
      <c r="K21" s="435">
        <v>4587.1009000000004</v>
      </c>
      <c r="L21" s="435">
        <v>2412.0417000000002</v>
      </c>
      <c r="M21" s="435">
        <v>2175.0592000000001</v>
      </c>
      <c r="N21" s="737"/>
      <c r="O21" s="737"/>
      <c r="P21" s="737"/>
      <c r="Q21" s="737"/>
      <c r="R21" s="737"/>
      <c r="S21" s="737"/>
      <c r="T21" s="737"/>
      <c r="U21" s="737"/>
      <c r="V21" s="737"/>
      <c r="W21" s="737"/>
    </row>
    <row r="22" spans="1:23" ht="20.100000000000001" customHeight="1">
      <c r="A22" s="251" t="s">
        <v>388</v>
      </c>
      <c r="B22" s="435" t="s">
        <v>875</v>
      </c>
      <c r="C22" s="435">
        <v>72.97</v>
      </c>
      <c r="D22" s="435">
        <v>761.96259999999995</v>
      </c>
      <c r="E22" s="435">
        <v>9730.4686000000002</v>
      </c>
      <c r="F22" s="435">
        <v>10874.0162</v>
      </c>
      <c r="G22" s="435">
        <v>15052.548000000001</v>
      </c>
      <c r="H22" s="435">
        <v>5852.6815999999999</v>
      </c>
      <c r="I22" s="435">
        <v>25229.0635</v>
      </c>
      <c r="J22" s="435">
        <v>17207.927800000001</v>
      </c>
      <c r="K22" s="435">
        <v>4157.0916999999999</v>
      </c>
      <c r="L22" s="435">
        <v>4157.0916999999999</v>
      </c>
      <c r="M22" s="435" t="s">
        <v>875</v>
      </c>
      <c r="N22" s="737"/>
      <c r="O22" s="737"/>
      <c r="P22" s="737"/>
      <c r="Q22" s="737"/>
      <c r="R22" s="737"/>
      <c r="S22" s="737"/>
      <c r="T22" s="737"/>
      <c r="U22" s="737"/>
      <c r="V22" s="737"/>
      <c r="W22" s="737"/>
    </row>
    <row r="23" spans="1:23" ht="20.100000000000001" customHeight="1">
      <c r="A23" s="251" t="s">
        <v>396</v>
      </c>
      <c r="B23" s="435">
        <v>2.85</v>
      </c>
      <c r="C23" s="435">
        <v>0.05</v>
      </c>
      <c r="D23" s="435">
        <v>88.001199999999997</v>
      </c>
      <c r="E23" s="435">
        <v>1289.8708999999999</v>
      </c>
      <c r="F23" s="435">
        <v>1529.0092999999999</v>
      </c>
      <c r="G23" s="435">
        <v>1673.749</v>
      </c>
      <c r="H23" s="435">
        <v>2754.8425000000002</v>
      </c>
      <c r="I23" s="435">
        <v>4549.0754999999999</v>
      </c>
      <c r="J23" s="435">
        <v>3923.6248999999998</v>
      </c>
      <c r="K23" s="435">
        <v>3675.7280999999998</v>
      </c>
      <c r="L23" s="435">
        <v>3675.7280999999998</v>
      </c>
      <c r="M23" s="435" t="s">
        <v>875</v>
      </c>
      <c r="N23" s="737"/>
      <c r="O23" s="737"/>
      <c r="P23" s="737"/>
      <c r="Q23" s="737"/>
      <c r="R23" s="737"/>
      <c r="S23" s="737"/>
      <c r="T23" s="737"/>
      <c r="U23" s="737"/>
      <c r="V23" s="737"/>
      <c r="W23" s="737"/>
    </row>
    <row r="24" spans="1:23" ht="20.100000000000001" customHeight="1">
      <c r="A24" s="251" t="s">
        <v>106</v>
      </c>
      <c r="B24" s="435">
        <v>493.09829999999999</v>
      </c>
      <c r="C24" s="435">
        <v>945.41430000000003</v>
      </c>
      <c r="D24" s="435">
        <v>561.83870000000002</v>
      </c>
      <c r="E24" s="435">
        <v>2967.0302000000001</v>
      </c>
      <c r="F24" s="435">
        <v>4466.2237999999998</v>
      </c>
      <c r="G24" s="435">
        <v>7878.6688999999997</v>
      </c>
      <c r="H24" s="435">
        <v>5475.1549999999997</v>
      </c>
      <c r="I24" s="435">
        <v>5334.5491000000002</v>
      </c>
      <c r="J24" s="435">
        <v>2187.5464999999999</v>
      </c>
      <c r="K24" s="435">
        <v>1598.6404</v>
      </c>
      <c r="L24" s="435">
        <v>1598.3404</v>
      </c>
      <c r="M24" s="435">
        <v>0.3</v>
      </c>
      <c r="N24" s="737"/>
      <c r="O24" s="737"/>
      <c r="P24" s="737"/>
      <c r="Q24" s="737"/>
      <c r="R24" s="737"/>
      <c r="S24" s="737"/>
      <c r="T24" s="737"/>
      <c r="U24" s="737"/>
      <c r="V24" s="737"/>
      <c r="W24" s="737"/>
    </row>
    <row r="25" spans="1:23" ht="20.100000000000001" customHeight="1">
      <c r="A25" s="251" t="s">
        <v>401</v>
      </c>
      <c r="B25" s="435" t="s">
        <v>875</v>
      </c>
      <c r="C25" s="435" t="s">
        <v>875</v>
      </c>
      <c r="D25" s="435">
        <v>4.8464999999999998</v>
      </c>
      <c r="E25" s="435">
        <v>1132.2170000000001</v>
      </c>
      <c r="F25" s="435" t="s">
        <v>875</v>
      </c>
      <c r="G25" s="435">
        <v>7986.4791999999998</v>
      </c>
      <c r="H25" s="435" t="s">
        <v>875</v>
      </c>
      <c r="I25" s="435">
        <v>5.8500000000000003E-2</v>
      </c>
      <c r="J25" s="435">
        <v>595.90740000000005</v>
      </c>
      <c r="K25" s="435">
        <v>1189.9799</v>
      </c>
      <c r="L25" s="435">
        <v>1189.9799</v>
      </c>
      <c r="M25" s="435" t="s">
        <v>875</v>
      </c>
      <c r="N25" s="737"/>
      <c r="O25" s="737"/>
      <c r="P25" s="737"/>
      <c r="Q25" s="737"/>
      <c r="R25" s="737"/>
      <c r="S25" s="737"/>
      <c r="T25" s="737"/>
      <c r="U25" s="737"/>
      <c r="V25" s="737"/>
      <c r="W25" s="737"/>
    </row>
    <row r="26" spans="1:23" ht="20.100000000000001" customHeight="1">
      <c r="A26" s="251" t="s">
        <v>398</v>
      </c>
      <c r="B26" s="435" t="s">
        <v>875</v>
      </c>
      <c r="C26" s="435" t="s">
        <v>875</v>
      </c>
      <c r="D26" s="435">
        <v>5.1570999999999998</v>
      </c>
      <c r="E26" s="435">
        <v>27.333100000000002</v>
      </c>
      <c r="F26" s="435">
        <v>666.61699999999996</v>
      </c>
      <c r="G26" s="435">
        <v>1739.4185</v>
      </c>
      <c r="H26" s="435">
        <v>17034.52</v>
      </c>
      <c r="I26" s="435">
        <v>499.94709999999998</v>
      </c>
      <c r="J26" s="435">
        <v>223.18989999999999</v>
      </c>
      <c r="K26" s="435">
        <v>1105.4434000000001</v>
      </c>
      <c r="L26" s="435">
        <v>1105.4434000000001</v>
      </c>
      <c r="M26" s="435" t="s">
        <v>875</v>
      </c>
      <c r="N26" s="737"/>
      <c r="O26" s="737"/>
      <c r="P26" s="737"/>
      <c r="Q26" s="737"/>
      <c r="R26" s="737"/>
      <c r="S26" s="737"/>
      <c r="T26" s="737"/>
      <c r="U26" s="737"/>
      <c r="V26" s="737"/>
      <c r="W26" s="737"/>
    </row>
    <row r="27" spans="1:23" ht="20.100000000000001" customHeight="1">
      <c r="A27" s="251" t="s">
        <v>392</v>
      </c>
      <c r="B27" s="435">
        <v>120</v>
      </c>
      <c r="C27" s="435">
        <v>4</v>
      </c>
      <c r="D27" s="435">
        <v>168.36539999999999</v>
      </c>
      <c r="E27" s="435">
        <v>548.1499</v>
      </c>
      <c r="F27" s="435">
        <v>511.77210000000002</v>
      </c>
      <c r="G27" s="435">
        <v>1040.1692</v>
      </c>
      <c r="H27" s="435">
        <v>350.78699999999998</v>
      </c>
      <c r="I27" s="435">
        <v>9873.0278999999991</v>
      </c>
      <c r="J27" s="435">
        <v>370.18200000000002</v>
      </c>
      <c r="K27" s="435">
        <v>637.42999999999995</v>
      </c>
      <c r="L27" s="435">
        <v>637.42999999999995</v>
      </c>
      <c r="M27" s="435" t="s">
        <v>875</v>
      </c>
      <c r="N27" s="737"/>
      <c r="O27" s="737"/>
      <c r="P27" s="737"/>
      <c r="Q27" s="737"/>
      <c r="R27" s="737"/>
      <c r="S27" s="737"/>
      <c r="T27" s="737"/>
      <c r="U27" s="737"/>
      <c r="V27" s="737"/>
      <c r="W27" s="737"/>
    </row>
    <row r="28" spans="1:23" ht="20.100000000000001" customHeight="1">
      <c r="A28" s="674" t="s">
        <v>400</v>
      </c>
      <c r="B28" s="435" t="s">
        <v>875</v>
      </c>
      <c r="C28" s="435" t="s">
        <v>875</v>
      </c>
      <c r="D28" s="435">
        <v>88.896600000000007</v>
      </c>
      <c r="E28" s="435">
        <v>401.99</v>
      </c>
      <c r="F28" s="435">
        <v>15.025</v>
      </c>
      <c r="G28" s="435">
        <v>47581.656199999998</v>
      </c>
      <c r="H28" s="435">
        <v>83.96</v>
      </c>
      <c r="I28" s="435">
        <v>64.364999999999995</v>
      </c>
      <c r="J28" s="435">
        <v>39.15</v>
      </c>
      <c r="K28" s="435">
        <v>63.33</v>
      </c>
      <c r="L28" s="435">
        <v>63.33</v>
      </c>
      <c r="M28" s="435" t="s">
        <v>875</v>
      </c>
      <c r="N28" s="737"/>
      <c r="O28" s="737"/>
      <c r="P28" s="737"/>
      <c r="Q28" s="737"/>
      <c r="R28" s="737"/>
      <c r="S28" s="737"/>
      <c r="T28" s="737"/>
      <c r="U28" s="737"/>
      <c r="V28" s="737"/>
      <c r="W28" s="737"/>
    </row>
    <row r="29" spans="1:23" ht="20.100000000000001" customHeight="1">
      <c r="A29" s="674" t="s">
        <v>399</v>
      </c>
      <c r="B29" s="435" t="s">
        <v>875</v>
      </c>
      <c r="C29" s="435" t="s">
        <v>875</v>
      </c>
      <c r="D29" s="435">
        <v>112.3904</v>
      </c>
      <c r="E29" s="435">
        <v>69953.248399999997</v>
      </c>
      <c r="F29" s="435">
        <v>554.03</v>
      </c>
      <c r="G29" s="435">
        <v>1766.1138000000001</v>
      </c>
      <c r="H29" s="435">
        <v>933.96050000000002</v>
      </c>
      <c r="I29" s="435">
        <v>366.39</v>
      </c>
      <c r="J29" s="435">
        <v>53.424300000000002</v>
      </c>
      <c r="K29" s="435" t="s">
        <v>875</v>
      </c>
      <c r="L29" s="435" t="s">
        <v>875</v>
      </c>
      <c r="M29" s="435" t="s">
        <v>875</v>
      </c>
      <c r="N29" s="737"/>
      <c r="O29" s="737"/>
      <c r="P29" s="737"/>
      <c r="Q29" s="737"/>
      <c r="R29" s="737"/>
      <c r="S29" s="737"/>
      <c r="T29" s="737"/>
      <c r="U29" s="737"/>
      <c r="V29" s="737"/>
      <c r="W29" s="737"/>
    </row>
    <row r="30" spans="1:23" ht="20.100000000000001" customHeight="1">
      <c r="A30" s="251" t="s">
        <v>403</v>
      </c>
      <c r="B30" s="435" t="s">
        <v>875</v>
      </c>
      <c r="C30" s="435" t="s">
        <v>875</v>
      </c>
      <c r="D30" s="435" t="s">
        <v>875</v>
      </c>
      <c r="E30" s="435">
        <v>0.99</v>
      </c>
      <c r="F30" s="435" t="s">
        <v>875</v>
      </c>
      <c r="G30" s="435">
        <v>1627.2891999999999</v>
      </c>
      <c r="H30" s="435" t="s">
        <v>875</v>
      </c>
      <c r="I30" s="435" t="s">
        <v>875</v>
      </c>
      <c r="J30" s="435">
        <v>0.105</v>
      </c>
      <c r="K30" s="435" t="s">
        <v>875</v>
      </c>
      <c r="L30" s="435" t="s">
        <v>875</v>
      </c>
      <c r="M30" s="435" t="s">
        <v>875</v>
      </c>
      <c r="N30" s="737"/>
      <c r="O30" s="737"/>
      <c r="P30" s="737"/>
      <c r="Q30" s="737"/>
      <c r="R30" s="737"/>
      <c r="S30" s="737"/>
      <c r="T30" s="737"/>
      <c r="U30" s="737"/>
      <c r="V30" s="737"/>
      <c r="W30" s="737"/>
    </row>
    <row r="31" spans="1:23" ht="20.100000000000001" customHeight="1">
      <c r="A31" s="251" t="s">
        <v>402</v>
      </c>
      <c r="B31" s="435" t="s">
        <v>875</v>
      </c>
      <c r="C31" s="435" t="s">
        <v>875</v>
      </c>
      <c r="D31" s="435" t="s">
        <v>875</v>
      </c>
      <c r="E31" s="435">
        <v>1363.9122</v>
      </c>
      <c r="F31" s="435">
        <v>696.30539999999996</v>
      </c>
      <c r="G31" s="435">
        <v>1800</v>
      </c>
      <c r="H31" s="435">
        <v>10</v>
      </c>
      <c r="I31" s="435" t="s">
        <v>875</v>
      </c>
      <c r="J31" s="435" t="s">
        <v>875</v>
      </c>
      <c r="K31" s="435" t="s">
        <v>875</v>
      </c>
      <c r="L31" s="435" t="s">
        <v>875</v>
      </c>
      <c r="M31" s="435" t="s">
        <v>875</v>
      </c>
      <c r="N31" s="737"/>
      <c r="O31" s="737"/>
      <c r="P31" s="737"/>
      <c r="Q31" s="737"/>
      <c r="R31" s="737"/>
      <c r="S31" s="737"/>
      <c r="T31" s="737"/>
      <c r="U31" s="737"/>
      <c r="V31" s="737"/>
      <c r="W31" s="737"/>
    </row>
    <row r="32" spans="1:23" ht="20.100000000000001" customHeight="1">
      <c r="A32" s="255" t="s">
        <v>374</v>
      </c>
      <c r="B32" s="436">
        <v>5459.1420000000044</v>
      </c>
      <c r="C32" s="436">
        <v>3094.1775000000052</v>
      </c>
      <c r="D32" s="436">
        <v>4585.5427000000254</v>
      </c>
      <c r="E32" s="436">
        <v>32968.547599999984</v>
      </c>
      <c r="F32" s="436">
        <v>59755.297399999807</v>
      </c>
      <c r="G32" s="436">
        <v>48014.123700000106</v>
      </c>
      <c r="H32" s="436">
        <v>94003.915599999818</v>
      </c>
      <c r="I32" s="436">
        <v>956560.67390000052</v>
      </c>
      <c r="J32" s="436">
        <v>77735.498199999565</v>
      </c>
      <c r="K32" s="436">
        <v>70743.59870000025</v>
      </c>
      <c r="L32" s="436">
        <v>68585.198500000348</v>
      </c>
      <c r="M32" s="436">
        <v>2158.4001999998127</v>
      </c>
      <c r="N32" s="737"/>
      <c r="O32" s="438"/>
    </row>
    <row r="33" spans="1:14">
      <c r="A33" s="13" t="s">
        <v>11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262"/>
      <c r="M33" s="262"/>
      <c r="N33" s="737"/>
    </row>
    <row r="34" spans="1:14" ht="59.1" customHeight="1">
      <c r="A34" s="1146" t="s">
        <v>874</v>
      </c>
      <c r="B34" s="1146"/>
      <c r="C34" s="1146"/>
      <c r="D34" s="1146"/>
      <c r="E34" s="1146"/>
      <c r="F34" s="1146"/>
      <c r="G34" s="1146"/>
      <c r="H34" s="1146"/>
      <c r="I34" s="1146"/>
      <c r="J34" s="1146"/>
      <c r="K34" s="1146"/>
      <c r="L34" s="1146"/>
      <c r="M34" s="1146"/>
      <c r="N34" s="737"/>
    </row>
    <row r="35" spans="1:14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</row>
    <row r="37" spans="1:14">
      <c r="A37" s="596"/>
    </row>
  </sheetData>
  <sortState ref="A6:M28">
    <sortCondition descending="1" ref="K6:K28"/>
  </sortState>
  <mergeCells count="13">
    <mergeCell ref="A34:M34"/>
    <mergeCell ref="L2:M2"/>
    <mergeCell ref="J3:J4"/>
    <mergeCell ref="K3:M3"/>
    <mergeCell ref="A1:M1"/>
    <mergeCell ref="B3:B4"/>
    <mergeCell ref="C3:C4"/>
    <mergeCell ref="D3:D4"/>
    <mergeCell ref="E3:E4"/>
    <mergeCell ref="F3:F4"/>
    <mergeCell ref="G3:G4"/>
    <mergeCell ref="H3:H4"/>
    <mergeCell ref="I3:I4"/>
  </mergeCells>
  <phoneticPr fontId="16" type="noConversion"/>
  <hyperlinks>
    <hyperlink ref="N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89"/>
  <sheetViews>
    <sheetView showGridLines="0" zoomScaleNormal="100" workbookViewId="0">
      <selection sqref="A1:Q1"/>
    </sheetView>
  </sheetViews>
  <sheetFormatPr defaultColWidth="8.875" defaultRowHeight="15.75"/>
  <cols>
    <col min="1" max="1" width="6" style="272" customWidth="1"/>
    <col min="2" max="2" width="6" style="271" customWidth="1"/>
    <col min="3" max="3" width="10.875" style="271" customWidth="1"/>
    <col min="4" max="4" width="9" style="271" bestFit="1" customWidth="1"/>
    <col min="5" max="5" width="9.125" style="271" bestFit="1" customWidth="1"/>
    <col min="6" max="6" width="6.875" style="271" customWidth="1"/>
    <col min="7" max="10" width="9.625" style="271" customWidth="1"/>
    <col min="11" max="13" width="8.125" style="271" customWidth="1"/>
    <col min="14" max="15" width="9.625" style="271" customWidth="1"/>
    <col min="16" max="16" width="9.625" style="271" bestFit="1" customWidth="1"/>
    <col min="17" max="17" width="8.125" style="283" bestFit="1" customWidth="1"/>
    <col min="18" max="18" width="12.625" style="271" bestFit="1" customWidth="1"/>
    <col min="19" max="16384" width="8.875" style="271"/>
  </cols>
  <sheetData>
    <row r="1" spans="1:18" ht="20.25">
      <c r="A1" s="1174" t="s">
        <v>695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595" t="s">
        <v>670</v>
      </c>
    </row>
    <row r="2" spans="1:18" ht="18.600000000000001" customHeight="1">
      <c r="P2" s="1175" t="s">
        <v>405</v>
      </c>
      <c r="Q2" s="1175"/>
    </row>
    <row r="3" spans="1:18" ht="10.5" customHeight="1">
      <c r="A3" s="1176"/>
      <c r="B3" s="1176"/>
      <c r="C3" s="1167" t="s">
        <v>406</v>
      </c>
      <c r="D3" s="1178" t="s">
        <v>407</v>
      </c>
      <c r="E3" s="1178"/>
      <c r="F3" s="1178"/>
      <c r="G3" s="1167" t="s">
        <v>593</v>
      </c>
      <c r="H3" s="1173" t="s">
        <v>408</v>
      </c>
      <c r="I3" s="1167" t="s">
        <v>409</v>
      </c>
      <c r="J3" s="1173" t="s">
        <v>410</v>
      </c>
      <c r="K3" s="1182" t="s">
        <v>411</v>
      </c>
      <c r="L3" s="1178"/>
      <c r="M3" s="1178"/>
      <c r="N3" s="1159" t="s">
        <v>412</v>
      </c>
      <c r="O3" s="1162" t="s">
        <v>413</v>
      </c>
      <c r="P3" s="1165" t="s">
        <v>414</v>
      </c>
      <c r="Q3" s="1165"/>
    </row>
    <row r="4" spans="1:18" ht="15.75" customHeight="1">
      <c r="A4" s="1177"/>
      <c r="B4" s="1177"/>
      <c r="C4" s="1168"/>
      <c r="D4" s="1179"/>
      <c r="E4" s="1179"/>
      <c r="F4" s="1179"/>
      <c r="G4" s="1168"/>
      <c r="H4" s="1180"/>
      <c r="I4" s="1168"/>
      <c r="J4" s="1180"/>
      <c r="K4" s="1179"/>
      <c r="L4" s="1179"/>
      <c r="M4" s="1179"/>
      <c r="N4" s="1160"/>
      <c r="O4" s="1163"/>
      <c r="P4" s="1166"/>
      <c r="Q4" s="1166"/>
    </row>
    <row r="5" spans="1:18" ht="15" customHeight="1">
      <c r="A5" s="1177"/>
      <c r="B5" s="1177"/>
      <c r="C5" s="1168"/>
      <c r="D5" s="1167" t="s">
        <v>308</v>
      </c>
      <c r="E5" s="1167" t="s">
        <v>415</v>
      </c>
      <c r="F5" s="1170" t="s">
        <v>416</v>
      </c>
      <c r="G5" s="1168"/>
      <c r="H5" s="1180"/>
      <c r="I5" s="1168"/>
      <c r="J5" s="1180"/>
      <c r="K5" s="1167" t="s">
        <v>308</v>
      </c>
      <c r="L5" s="1173" t="s">
        <v>417</v>
      </c>
      <c r="M5" s="1173" t="s">
        <v>418</v>
      </c>
      <c r="N5" s="1160"/>
      <c r="O5" s="1163"/>
      <c r="P5" s="1166"/>
      <c r="Q5" s="1166"/>
    </row>
    <row r="6" spans="1:18" ht="39.950000000000003" customHeight="1">
      <c r="A6" s="1177"/>
      <c r="B6" s="1177"/>
      <c r="C6" s="1168"/>
      <c r="D6" s="1168"/>
      <c r="E6" s="1168"/>
      <c r="F6" s="1171"/>
      <c r="G6" s="1168"/>
      <c r="H6" s="1180"/>
      <c r="I6" s="1168"/>
      <c r="J6" s="1180"/>
      <c r="K6" s="1168"/>
      <c r="L6" s="1168"/>
      <c r="M6" s="1168"/>
      <c r="N6" s="1160"/>
      <c r="O6" s="1163"/>
      <c r="P6" s="1167" t="s">
        <v>419</v>
      </c>
      <c r="Q6" s="1156" t="s">
        <v>21</v>
      </c>
    </row>
    <row r="7" spans="1:18" ht="39.950000000000003" customHeight="1">
      <c r="A7" s="1177"/>
      <c r="B7" s="1177"/>
      <c r="C7" s="1168"/>
      <c r="D7" s="1168"/>
      <c r="E7" s="1168"/>
      <c r="F7" s="1171"/>
      <c r="G7" s="1168"/>
      <c r="H7" s="1180"/>
      <c r="I7" s="1168"/>
      <c r="J7" s="1180"/>
      <c r="K7" s="1168"/>
      <c r="L7" s="1168"/>
      <c r="M7" s="1168"/>
      <c r="N7" s="1160"/>
      <c r="O7" s="1163"/>
      <c r="P7" s="1168"/>
      <c r="Q7" s="1157"/>
    </row>
    <row r="8" spans="1:18" ht="39.950000000000003" customHeight="1">
      <c r="A8" s="1177"/>
      <c r="B8" s="1177"/>
      <c r="C8" s="1169"/>
      <c r="D8" s="1169"/>
      <c r="E8" s="1169"/>
      <c r="F8" s="1172"/>
      <c r="G8" s="1169"/>
      <c r="H8" s="1181"/>
      <c r="I8" s="1169"/>
      <c r="J8" s="1181"/>
      <c r="K8" s="1169"/>
      <c r="L8" s="1169"/>
      <c r="M8" s="1169"/>
      <c r="N8" s="1161"/>
      <c r="O8" s="1164"/>
      <c r="P8" s="1169"/>
      <c r="Q8" s="1158"/>
    </row>
    <row r="9" spans="1:18" ht="20.100000000000001" hidden="1" customHeight="1">
      <c r="A9" s="1151" t="s">
        <v>909</v>
      </c>
      <c r="B9" s="1152"/>
      <c r="C9" s="144">
        <v>52023</v>
      </c>
      <c r="D9" s="273">
        <v>39981</v>
      </c>
      <c r="E9" s="273">
        <v>39946</v>
      </c>
      <c r="F9" s="273">
        <v>35</v>
      </c>
      <c r="G9" s="273">
        <v>526</v>
      </c>
      <c r="H9" s="273">
        <v>1739</v>
      </c>
      <c r="I9" s="273" t="s">
        <v>930</v>
      </c>
      <c r="J9" s="273">
        <v>899</v>
      </c>
      <c r="K9" s="273" t="s">
        <v>197</v>
      </c>
      <c r="L9" s="273" t="s">
        <v>197</v>
      </c>
      <c r="M9" s="273" t="s">
        <v>930</v>
      </c>
      <c r="N9" s="273" t="s">
        <v>197</v>
      </c>
      <c r="O9" s="274">
        <v>34318</v>
      </c>
      <c r="P9" s="273">
        <v>17705</v>
      </c>
      <c r="Q9" s="275">
        <v>51.591001806632086</v>
      </c>
    </row>
    <row r="10" spans="1:18" ht="20.100000000000001" hidden="1" customHeight="1">
      <c r="A10" s="1151" t="s">
        <v>910</v>
      </c>
      <c r="B10" s="1152"/>
      <c r="C10" s="144">
        <v>52958</v>
      </c>
      <c r="D10" s="273">
        <v>42853</v>
      </c>
      <c r="E10" s="273">
        <v>42816</v>
      </c>
      <c r="F10" s="273">
        <v>37</v>
      </c>
      <c r="G10" s="273">
        <v>520</v>
      </c>
      <c r="H10" s="273">
        <v>1380</v>
      </c>
      <c r="I10" s="273">
        <v>5874</v>
      </c>
      <c r="J10" s="273">
        <v>962</v>
      </c>
      <c r="K10" s="273" t="s">
        <v>197</v>
      </c>
      <c r="L10" s="273" t="s">
        <v>197</v>
      </c>
      <c r="M10" s="273" t="s">
        <v>930</v>
      </c>
      <c r="N10" s="273" t="s">
        <v>197</v>
      </c>
      <c r="O10" s="274">
        <v>38128</v>
      </c>
      <c r="P10" s="273">
        <v>14830</v>
      </c>
      <c r="Q10" s="275">
        <v>38.895300041963907</v>
      </c>
    </row>
    <row r="11" spans="1:18" ht="20.100000000000001" hidden="1" customHeight="1">
      <c r="A11" s="1151" t="s">
        <v>911</v>
      </c>
      <c r="B11" s="1152"/>
      <c r="C11" s="144">
        <v>48942</v>
      </c>
      <c r="D11" s="273">
        <v>39956</v>
      </c>
      <c r="E11" s="273">
        <v>39917</v>
      </c>
      <c r="F11" s="273">
        <v>39</v>
      </c>
      <c r="G11" s="273">
        <v>431</v>
      </c>
      <c r="H11" s="273">
        <v>1313</v>
      </c>
      <c r="I11" s="273">
        <v>5237</v>
      </c>
      <c r="J11" s="273">
        <v>1018</v>
      </c>
      <c r="K11" s="273" t="s">
        <v>197</v>
      </c>
      <c r="L11" s="273" t="s">
        <v>197</v>
      </c>
      <c r="M11" s="273" t="s">
        <v>930</v>
      </c>
      <c r="N11" s="273" t="s">
        <v>197</v>
      </c>
      <c r="O11" s="274">
        <v>39056</v>
      </c>
      <c r="P11" s="273">
        <v>9886</v>
      </c>
      <c r="Q11" s="275">
        <v>25.312371978697257</v>
      </c>
    </row>
    <row r="12" spans="1:18" ht="20.100000000000001" hidden="1" customHeight="1">
      <c r="A12" s="1151" t="s">
        <v>912</v>
      </c>
      <c r="B12" s="1152"/>
      <c r="C12" s="144">
        <v>50944</v>
      </c>
      <c r="D12" s="273">
        <v>41662</v>
      </c>
      <c r="E12" s="273">
        <v>41613</v>
      </c>
      <c r="F12" s="273">
        <v>49</v>
      </c>
      <c r="G12" s="273">
        <v>380</v>
      </c>
      <c r="H12" s="273">
        <v>1307</v>
      </c>
      <c r="I12" s="273">
        <v>5965</v>
      </c>
      <c r="J12" s="273">
        <v>858</v>
      </c>
      <c r="K12" s="273" t="s">
        <v>197</v>
      </c>
      <c r="L12" s="273" t="s">
        <v>197</v>
      </c>
      <c r="M12" s="273" t="s">
        <v>930</v>
      </c>
      <c r="N12" s="273" t="s">
        <v>197</v>
      </c>
      <c r="O12" s="274">
        <v>44747</v>
      </c>
      <c r="P12" s="273">
        <v>6197</v>
      </c>
      <c r="Q12" s="275">
        <v>13.848973115516126</v>
      </c>
    </row>
    <row r="13" spans="1:18" ht="20.100000000000001" hidden="1" customHeight="1">
      <c r="A13" s="1151" t="s">
        <v>913</v>
      </c>
      <c r="B13" s="1152"/>
      <c r="C13" s="144">
        <v>54157</v>
      </c>
      <c r="D13" s="273">
        <v>45580</v>
      </c>
      <c r="E13" s="273">
        <v>45537</v>
      </c>
      <c r="F13" s="273">
        <v>43</v>
      </c>
      <c r="G13" s="273">
        <v>452</v>
      </c>
      <c r="H13" s="273">
        <v>1521</v>
      </c>
      <c r="I13" s="273">
        <v>4827</v>
      </c>
      <c r="J13" s="273">
        <v>761</v>
      </c>
      <c r="K13" s="273" t="s">
        <v>197</v>
      </c>
      <c r="L13" s="273" t="s">
        <v>197</v>
      </c>
      <c r="M13" s="273" t="s">
        <v>930</v>
      </c>
      <c r="N13" s="273" t="s">
        <v>197</v>
      </c>
      <c r="O13" s="274">
        <v>44725</v>
      </c>
      <c r="P13" s="273">
        <v>9432</v>
      </c>
      <c r="Q13" s="275">
        <v>21.088876467300167</v>
      </c>
    </row>
    <row r="14" spans="1:18" ht="20.100000000000001" hidden="1" customHeight="1">
      <c r="A14" s="1151" t="s">
        <v>914</v>
      </c>
      <c r="B14" s="1152"/>
      <c r="C14" s="144">
        <v>56080</v>
      </c>
      <c r="D14" s="273">
        <v>41139</v>
      </c>
      <c r="E14" s="273">
        <v>40815</v>
      </c>
      <c r="F14" s="273">
        <v>324</v>
      </c>
      <c r="G14" s="273">
        <v>518</v>
      </c>
      <c r="H14" s="273">
        <v>1597</v>
      </c>
      <c r="I14" s="273">
        <v>3511</v>
      </c>
      <c r="J14" s="273">
        <v>819</v>
      </c>
      <c r="K14" s="273">
        <v>2204</v>
      </c>
      <c r="L14" s="273">
        <v>2076</v>
      </c>
      <c r="M14" s="144">
        <v>128</v>
      </c>
      <c r="N14" s="273">
        <v>5362</v>
      </c>
      <c r="O14" s="274">
        <v>48326</v>
      </c>
      <c r="P14" s="273">
        <v>7754</v>
      </c>
      <c r="Q14" s="275">
        <v>16.045193063775194</v>
      </c>
    </row>
    <row r="15" spans="1:18" ht="20.100000000000001" hidden="1" customHeight="1">
      <c r="A15" s="1151" t="s">
        <v>915</v>
      </c>
      <c r="B15" s="1152"/>
      <c r="C15" s="144">
        <v>56126</v>
      </c>
      <c r="D15" s="273">
        <v>38539</v>
      </c>
      <c r="E15" s="273">
        <v>38278</v>
      </c>
      <c r="F15" s="273">
        <v>261</v>
      </c>
      <c r="G15" s="273">
        <v>657</v>
      </c>
      <c r="H15" s="273">
        <v>1558</v>
      </c>
      <c r="I15" s="273">
        <v>67</v>
      </c>
      <c r="J15" s="273">
        <v>664</v>
      </c>
      <c r="K15" s="273">
        <v>2447</v>
      </c>
      <c r="L15" s="273">
        <v>2319</v>
      </c>
      <c r="M15" s="144">
        <v>128</v>
      </c>
      <c r="N15" s="273">
        <v>8199</v>
      </c>
      <c r="O15" s="274">
        <v>49341</v>
      </c>
      <c r="P15" s="273">
        <v>6785</v>
      </c>
      <c r="Q15" s="275">
        <v>13.751241361139824</v>
      </c>
    </row>
    <row r="16" spans="1:18" ht="20.100000000000001" hidden="1" customHeight="1">
      <c r="A16" s="1151" t="s">
        <v>916</v>
      </c>
      <c r="B16" s="1152"/>
      <c r="C16" s="144">
        <v>56676</v>
      </c>
      <c r="D16" s="273">
        <v>38033</v>
      </c>
      <c r="E16" s="273">
        <v>37611</v>
      </c>
      <c r="F16" s="273">
        <v>422</v>
      </c>
      <c r="G16" s="273">
        <v>752</v>
      </c>
      <c r="H16" s="273">
        <v>1295</v>
      </c>
      <c r="I16" s="273">
        <v>3177</v>
      </c>
      <c r="J16" s="273">
        <v>520</v>
      </c>
      <c r="K16" s="273">
        <v>1845</v>
      </c>
      <c r="L16" s="273">
        <v>1780</v>
      </c>
      <c r="M16" s="273">
        <v>65</v>
      </c>
      <c r="N16" s="273">
        <v>10396</v>
      </c>
      <c r="O16" s="274">
        <v>51310</v>
      </c>
      <c r="P16" s="273">
        <v>5366</v>
      </c>
      <c r="Q16" s="275">
        <v>10.458000389787566</v>
      </c>
    </row>
    <row r="17" spans="1:17" ht="20.100000000000001" hidden="1" customHeight="1">
      <c r="A17" s="1151" t="s">
        <v>917</v>
      </c>
      <c r="B17" s="1152"/>
      <c r="C17" s="144">
        <v>55476</v>
      </c>
      <c r="D17" s="273">
        <v>39863</v>
      </c>
      <c r="E17" s="273">
        <v>39253</v>
      </c>
      <c r="F17" s="273">
        <v>610</v>
      </c>
      <c r="G17" s="273">
        <v>728</v>
      </c>
      <c r="H17" s="273">
        <v>1211</v>
      </c>
      <c r="I17" s="273">
        <v>2984</v>
      </c>
      <c r="J17" s="273">
        <v>478</v>
      </c>
      <c r="K17" s="273">
        <v>1193</v>
      </c>
      <c r="L17" s="273">
        <v>1168</v>
      </c>
      <c r="M17" s="273">
        <v>25</v>
      </c>
      <c r="N17" s="273">
        <v>8559</v>
      </c>
      <c r="O17" s="274">
        <v>51310</v>
      </c>
      <c r="P17" s="273">
        <v>4166</v>
      </c>
      <c r="Q17" s="275">
        <v>8.1192749951276557</v>
      </c>
    </row>
    <row r="18" spans="1:17" ht="20.100000000000001" hidden="1" customHeight="1">
      <c r="A18" s="1151" t="s">
        <v>918</v>
      </c>
      <c r="B18" s="1152"/>
      <c r="C18" s="144">
        <v>56444</v>
      </c>
      <c r="D18" s="273">
        <v>40549</v>
      </c>
      <c r="E18" s="273">
        <v>39825</v>
      </c>
      <c r="F18" s="273">
        <v>724</v>
      </c>
      <c r="G18" s="273">
        <v>749</v>
      </c>
      <c r="H18" s="273">
        <v>1275</v>
      </c>
      <c r="I18" s="273">
        <v>2978</v>
      </c>
      <c r="J18" s="273">
        <v>448</v>
      </c>
      <c r="K18" s="273">
        <v>1249</v>
      </c>
      <c r="L18" s="273">
        <v>1216</v>
      </c>
      <c r="M18" s="273">
        <v>33</v>
      </c>
      <c r="N18" s="273">
        <v>8862</v>
      </c>
      <c r="O18" s="274">
        <v>52863</v>
      </c>
      <c r="P18" s="273">
        <v>3581</v>
      </c>
      <c r="Q18" s="275">
        <v>6.7741142197756465</v>
      </c>
    </row>
    <row r="19" spans="1:17" ht="20.100000000000001" hidden="1" customHeight="1">
      <c r="A19" s="1151" t="s">
        <v>919</v>
      </c>
      <c r="B19" s="1152"/>
      <c r="C19" s="144">
        <v>57429</v>
      </c>
      <c r="D19" s="273">
        <v>42175</v>
      </c>
      <c r="E19" s="273">
        <v>41245</v>
      </c>
      <c r="F19" s="273">
        <v>930</v>
      </c>
      <c r="G19" s="273">
        <v>682</v>
      </c>
      <c r="H19" s="273">
        <v>1212</v>
      </c>
      <c r="I19" s="273">
        <v>2976</v>
      </c>
      <c r="J19" s="273">
        <v>361</v>
      </c>
      <c r="K19" s="273">
        <v>1093</v>
      </c>
      <c r="L19" s="273">
        <v>1060</v>
      </c>
      <c r="M19" s="273">
        <v>33</v>
      </c>
      <c r="N19" s="273">
        <v>8586</v>
      </c>
      <c r="O19" s="274">
        <v>52232</v>
      </c>
      <c r="P19" s="273">
        <v>5197</v>
      </c>
      <c r="Q19" s="275">
        <v>9.9498391790473271</v>
      </c>
    </row>
    <row r="20" spans="1:17" ht="20.100000000000001" hidden="1" customHeight="1">
      <c r="A20" s="1151" t="s">
        <v>920</v>
      </c>
      <c r="B20" s="1152"/>
      <c r="C20" s="144">
        <v>56786</v>
      </c>
      <c r="D20" s="273">
        <v>46878</v>
      </c>
      <c r="E20" s="273">
        <v>45955</v>
      </c>
      <c r="F20" s="273">
        <v>923</v>
      </c>
      <c r="G20" s="273">
        <v>634</v>
      </c>
      <c r="H20" s="273">
        <v>1090</v>
      </c>
      <c r="I20" s="273">
        <v>4227</v>
      </c>
      <c r="J20" s="273">
        <v>420</v>
      </c>
      <c r="K20" s="273">
        <v>1226</v>
      </c>
      <c r="L20" s="273">
        <v>1181</v>
      </c>
      <c r="M20" s="273">
        <v>45</v>
      </c>
      <c r="N20" s="273">
        <v>1924</v>
      </c>
      <c r="O20" s="274">
        <v>52232</v>
      </c>
      <c r="P20" s="273">
        <v>4554</v>
      </c>
      <c r="Q20" s="275">
        <v>8.7187930770408943</v>
      </c>
    </row>
    <row r="21" spans="1:17" ht="20.100000000000001" hidden="1" customHeight="1">
      <c r="A21" s="1151" t="s">
        <v>921</v>
      </c>
      <c r="B21" s="1152"/>
      <c r="C21" s="144">
        <v>60122</v>
      </c>
      <c r="D21" s="273">
        <v>49768</v>
      </c>
      <c r="E21" s="273">
        <v>48779</v>
      </c>
      <c r="F21" s="273">
        <v>989</v>
      </c>
      <c r="G21" s="273">
        <v>606</v>
      </c>
      <c r="H21" s="273">
        <v>931</v>
      </c>
      <c r="I21" s="273">
        <v>4676</v>
      </c>
      <c r="J21" s="273">
        <v>321</v>
      </c>
      <c r="K21" s="273">
        <v>1355</v>
      </c>
      <c r="L21" s="273">
        <v>1316</v>
      </c>
      <c r="M21" s="273">
        <v>39</v>
      </c>
      <c r="N21" s="273">
        <v>2077</v>
      </c>
      <c r="O21" s="274">
        <v>52232</v>
      </c>
      <c r="P21" s="273">
        <v>7890</v>
      </c>
      <c r="Q21" s="275">
        <v>15.105682340327769</v>
      </c>
    </row>
    <row r="22" spans="1:17" ht="20.100000000000001" hidden="1" customHeight="1">
      <c r="A22" s="1151" t="s">
        <v>922</v>
      </c>
      <c r="B22" s="1152"/>
      <c r="C22" s="144">
        <v>63226</v>
      </c>
      <c r="D22" s="273">
        <v>52383</v>
      </c>
      <c r="E22" s="273">
        <v>51381</v>
      </c>
      <c r="F22" s="273">
        <v>1002</v>
      </c>
      <c r="G22" s="273">
        <v>551</v>
      </c>
      <c r="H22" s="273">
        <v>893</v>
      </c>
      <c r="I22" s="273">
        <v>4899</v>
      </c>
      <c r="J22" s="273">
        <v>425</v>
      </c>
      <c r="K22" s="273">
        <v>1504</v>
      </c>
      <c r="L22" s="273">
        <v>1464</v>
      </c>
      <c r="M22" s="273">
        <v>40</v>
      </c>
      <c r="N22" s="273">
        <v>2165</v>
      </c>
      <c r="O22" s="274">
        <v>53311</v>
      </c>
      <c r="P22" s="273">
        <v>9915</v>
      </c>
      <c r="Q22" s="275">
        <v>18.598413085479546</v>
      </c>
    </row>
    <row r="23" spans="1:17" ht="20.100000000000001" hidden="1" customHeight="1">
      <c r="A23" s="1151" t="s">
        <v>923</v>
      </c>
      <c r="B23" s="1152"/>
      <c r="C23" s="144">
        <v>53965</v>
      </c>
      <c r="D23" s="273">
        <v>41475</v>
      </c>
      <c r="E23" s="273">
        <v>40461</v>
      </c>
      <c r="F23" s="273">
        <v>1014</v>
      </c>
      <c r="G23" s="273">
        <v>470</v>
      </c>
      <c r="H23" s="273">
        <v>906</v>
      </c>
      <c r="I23" s="273">
        <v>5637</v>
      </c>
      <c r="J23" s="273">
        <v>362</v>
      </c>
      <c r="K23" s="273">
        <v>1804</v>
      </c>
      <c r="L23" s="273">
        <v>1745</v>
      </c>
      <c r="M23" s="273">
        <v>59</v>
      </c>
      <c r="N23" s="273">
        <v>2855</v>
      </c>
      <c r="O23" s="274">
        <v>53311</v>
      </c>
      <c r="P23" s="273">
        <v>654</v>
      </c>
      <c r="Q23" s="275">
        <v>1.2267637073024329</v>
      </c>
    </row>
    <row r="24" spans="1:17" ht="20.100000000000001" hidden="1" customHeight="1">
      <c r="A24" s="1151" t="s">
        <v>924</v>
      </c>
      <c r="B24" s="1152"/>
      <c r="C24" s="144">
        <v>63203</v>
      </c>
      <c r="D24" s="273">
        <v>53553</v>
      </c>
      <c r="E24" s="273">
        <v>52708</v>
      </c>
      <c r="F24" s="273">
        <v>845</v>
      </c>
      <c r="G24" s="273">
        <v>567</v>
      </c>
      <c r="H24" s="273">
        <v>990</v>
      </c>
      <c r="I24" s="273">
        <v>3780</v>
      </c>
      <c r="J24" s="273">
        <v>304</v>
      </c>
      <c r="K24" s="273">
        <v>1113</v>
      </c>
      <c r="L24" s="273">
        <v>1101</v>
      </c>
      <c r="M24" s="144">
        <v>12</v>
      </c>
      <c r="N24" s="273">
        <v>2499</v>
      </c>
      <c r="O24" s="274">
        <v>54924</v>
      </c>
      <c r="P24" s="273">
        <v>8279</v>
      </c>
      <c r="Q24" s="275">
        <v>15.073556186730755</v>
      </c>
    </row>
    <row r="25" spans="1:17" ht="20.100000000000001" hidden="1" customHeight="1">
      <c r="A25" s="1151" t="s">
        <v>925</v>
      </c>
      <c r="B25" s="1152"/>
      <c r="C25" s="144">
        <v>63875</v>
      </c>
      <c r="D25" s="273">
        <v>55948</v>
      </c>
      <c r="E25" s="273">
        <v>55225</v>
      </c>
      <c r="F25" s="273">
        <v>723</v>
      </c>
      <c r="G25" s="273">
        <v>577</v>
      </c>
      <c r="H25" s="273">
        <v>964</v>
      </c>
      <c r="I25" s="273">
        <v>3638</v>
      </c>
      <c r="J25" s="273">
        <v>379</v>
      </c>
      <c r="K25" s="273">
        <v>1063</v>
      </c>
      <c r="L25" s="273">
        <v>1045</v>
      </c>
      <c r="M25" s="144">
        <v>18</v>
      </c>
      <c r="N25" s="273">
        <v>1306</v>
      </c>
      <c r="O25" s="274">
        <v>54593</v>
      </c>
      <c r="P25" s="273">
        <v>9282</v>
      </c>
      <c r="Q25" s="275">
        <v>17.00217976663675</v>
      </c>
    </row>
    <row r="26" spans="1:17" ht="20.100000000000001" hidden="1" customHeight="1">
      <c r="A26" s="1151" t="s">
        <v>926</v>
      </c>
      <c r="B26" s="1152"/>
      <c r="C26" s="144">
        <v>65311</v>
      </c>
      <c r="D26" s="273">
        <v>57769</v>
      </c>
      <c r="E26" s="273">
        <v>57088</v>
      </c>
      <c r="F26" s="273">
        <v>681</v>
      </c>
      <c r="G26" s="273">
        <v>544</v>
      </c>
      <c r="H26" s="273">
        <v>972</v>
      </c>
      <c r="I26" s="273">
        <v>3501</v>
      </c>
      <c r="J26" s="273">
        <v>395</v>
      </c>
      <c r="K26" s="273">
        <v>1119</v>
      </c>
      <c r="L26" s="273">
        <v>1100</v>
      </c>
      <c r="M26" s="273">
        <v>19</v>
      </c>
      <c r="N26" s="273">
        <v>1011</v>
      </c>
      <c r="O26" s="274">
        <v>54593</v>
      </c>
      <c r="P26" s="273">
        <v>10718</v>
      </c>
      <c r="Q26" s="275">
        <v>19.632553624091003</v>
      </c>
    </row>
    <row r="27" spans="1:17" ht="20.100000000000001" hidden="1" customHeight="1">
      <c r="A27" s="1151" t="s">
        <v>927</v>
      </c>
      <c r="B27" s="1152"/>
      <c r="C27" s="144">
        <v>64864</v>
      </c>
      <c r="D27" s="273">
        <v>58119</v>
      </c>
      <c r="E27" s="273">
        <v>57479</v>
      </c>
      <c r="F27" s="273">
        <v>640</v>
      </c>
      <c r="G27" s="273">
        <v>456</v>
      </c>
      <c r="H27" s="273">
        <v>1097</v>
      </c>
      <c r="I27" s="273">
        <v>3128</v>
      </c>
      <c r="J27" s="273">
        <v>447</v>
      </c>
      <c r="K27" s="273">
        <v>883</v>
      </c>
      <c r="L27" s="273">
        <v>871</v>
      </c>
      <c r="M27" s="273">
        <v>12</v>
      </c>
      <c r="N27" s="273">
        <v>734</v>
      </c>
      <c r="O27" s="274">
        <v>54593</v>
      </c>
      <c r="P27" s="273">
        <v>10271</v>
      </c>
      <c r="Q27" s="275">
        <v>18.813767332808233</v>
      </c>
    </row>
    <row r="28" spans="1:17" ht="20.100000000000001" hidden="1" customHeight="1">
      <c r="A28" s="1151" t="s">
        <v>928</v>
      </c>
      <c r="B28" s="1152"/>
      <c r="C28" s="144">
        <v>66106</v>
      </c>
      <c r="D28" s="273">
        <v>59315</v>
      </c>
      <c r="E28" s="273">
        <v>58674</v>
      </c>
      <c r="F28" s="273">
        <v>641</v>
      </c>
      <c r="G28" s="273">
        <v>405</v>
      </c>
      <c r="H28" s="273">
        <v>1217</v>
      </c>
      <c r="I28" s="273">
        <v>3271</v>
      </c>
      <c r="J28" s="273">
        <v>503</v>
      </c>
      <c r="K28" s="273">
        <v>823</v>
      </c>
      <c r="L28" s="273">
        <v>805</v>
      </c>
      <c r="M28" s="273">
        <v>18</v>
      </c>
      <c r="N28" s="273">
        <v>572</v>
      </c>
      <c r="O28" s="274">
        <v>54593</v>
      </c>
      <c r="P28" s="273">
        <v>11513</v>
      </c>
      <c r="Q28" s="275">
        <v>21.088784276372429</v>
      </c>
    </row>
    <row r="29" spans="1:17" ht="20.100000000000001" hidden="1" customHeight="1">
      <c r="A29" s="1151" t="s">
        <v>929</v>
      </c>
      <c r="B29" s="1152"/>
      <c r="C29" s="144">
        <v>64797</v>
      </c>
      <c r="D29" s="273">
        <v>59066</v>
      </c>
      <c r="E29" s="273">
        <v>58565</v>
      </c>
      <c r="F29" s="273">
        <v>501</v>
      </c>
      <c r="G29" s="273">
        <v>345</v>
      </c>
      <c r="H29" s="273">
        <v>1270</v>
      </c>
      <c r="I29" s="273">
        <v>2528</v>
      </c>
      <c r="J29" s="273">
        <v>387</v>
      </c>
      <c r="K29" s="273">
        <v>727</v>
      </c>
      <c r="L29" s="273">
        <v>717</v>
      </c>
      <c r="M29" s="273">
        <v>10</v>
      </c>
      <c r="N29" s="273">
        <v>474</v>
      </c>
      <c r="O29" s="274">
        <v>54593</v>
      </c>
      <c r="P29" s="273">
        <v>10204</v>
      </c>
      <c r="Q29" s="275">
        <v>18.691040975949296</v>
      </c>
    </row>
    <row r="30" spans="1:17" ht="20.100000000000001" customHeight="1">
      <c r="A30" s="1151" t="s">
        <v>740</v>
      </c>
      <c r="B30" s="1152"/>
      <c r="C30" s="144">
        <v>63452</v>
      </c>
      <c r="D30" s="273">
        <v>58167</v>
      </c>
      <c r="E30" s="273">
        <v>57633</v>
      </c>
      <c r="F30" s="273">
        <v>534</v>
      </c>
      <c r="G30" s="273">
        <v>285</v>
      </c>
      <c r="H30" s="273">
        <v>1104</v>
      </c>
      <c r="I30" s="273">
        <v>2349</v>
      </c>
      <c r="J30" s="273">
        <v>400</v>
      </c>
      <c r="K30" s="273">
        <v>717</v>
      </c>
      <c r="L30" s="273">
        <v>711</v>
      </c>
      <c r="M30" s="273">
        <v>6</v>
      </c>
      <c r="N30" s="273">
        <v>430</v>
      </c>
      <c r="O30" s="274">
        <v>54593</v>
      </c>
      <c r="P30" s="273">
        <v>8859</v>
      </c>
      <c r="Q30" s="275">
        <v>16.227355155422856</v>
      </c>
    </row>
    <row r="31" spans="1:17" ht="20.100000000000001" customHeight="1">
      <c r="A31" s="1151" t="s">
        <v>741</v>
      </c>
      <c r="B31" s="1152"/>
      <c r="C31" s="144">
        <v>62899</v>
      </c>
      <c r="D31" s="273">
        <v>57458</v>
      </c>
      <c r="E31" s="273">
        <v>56948</v>
      </c>
      <c r="F31" s="273">
        <v>510</v>
      </c>
      <c r="G31" s="273">
        <v>219</v>
      </c>
      <c r="H31" s="273">
        <v>1092</v>
      </c>
      <c r="I31" s="273">
        <v>2285</v>
      </c>
      <c r="J31" s="273">
        <v>484</v>
      </c>
      <c r="K31" s="273">
        <v>922</v>
      </c>
      <c r="L31" s="273">
        <v>912</v>
      </c>
      <c r="M31" s="273">
        <v>10</v>
      </c>
      <c r="N31" s="273">
        <v>439</v>
      </c>
      <c r="O31" s="274">
        <v>55676</v>
      </c>
      <c r="P31" s="273">
        <v>7223</v>
      </c>
      <c r="Q31" s="275">
        <v>12.973273942093542</v>
      </c>
    </row>
    <row r="32" spans="1:17" ht="20.100000000000001" customHeight="1">
      <c r="A32" s="1151" t="s">
        <v>420</v>
      </c>
      <c r="B32" s="1152"/>
      <c r="C32" s="144">
        <v>62398</v>
      </c>
      <c r="D32" s="273">
        <v>56551</v>
      </c>
      <c r="E32" s="273">
        <v>56066</v>
      </c>
      <c r="F32" s="273">
        <v>485</v>
      </c>
      <c r="G32" s="273">
        <v>153</v>
      </c>
      <c r="H32" s="273">
        <v>1124</v>
      </c>
      <c r="I32" s="273">
        <v>2671</v>
      </c>
      <c r="J32" s="273">
        <v>427</v>
      </c>
      <c r="K32" s="273">
        <v>949</v>
      </c>
      <c r="L32" s="273">
        <v>939</v>
      </c>
      <c r="M32" s="273">
        <v>10</v>
      </c>
      <c r="N32" s="273">
        <v>523</v>
      </c>
      <c r="O32" s="274">
        <v>56877</v>
      </c>
      <c r="P32" s="273">
        <v>5521</v>
      </c>
      <c r="Q32" s="275">
        <v>9.7069114053132193</v>
      </c>
    </row>
    <row r="33" spans="1:18" ht="20.100000000000001" customHeight="1">
      <c r="A33" s="1151" t="s">
        <v>421</v>
      </c>
      <c r="B33" s="1152"/>
      <c r="C33" s="144">
        <v>62315</v>
      </c>
      <c r="D33" s="273">
        <v>57184</v>
      </c>
      <c r="E33" s="273">
        <v>56560</v>
      </c>
      <c r="F33" s="273">
        <v>624</v>
      </c>
      <c r="G33" s="273">
        <v>113</v>
      </c>
      <c r="H33" s="273">
        <v>1064</v>
      </c>
      <c r="I33" s="273">
        <v>2497</v>
      </c>
      <c r="J33" s="273">
        <v>332</v>
      </c>
      <c r="K33" s="273">
        <v>702</v>
      </c>
      <c r="L33" s="273">
        <v>695</v>
      </c>
      <c r="M33" s="273">
        <v>7</v>
      </c>
      <c r="N33" s="273">
        <v>423</v>
      </c>
      <c r="O33" s="274">
        <v>56877</v>
      </c>
      <c r="P33" s="273">
        <v>5438</v>
      </c>
      <c r="Q33" s="275">
        <v>9.560982470946076</v>
      </c>
    </row>
    <row r="34" spans="1:18" ht="20.100000000000001" customHeight="1">
      <c r="A34" s="1151" t="s">
        <v>422</v>
      </c>
      <c r="B34" s="1152"/>
      <c r="C34" s="144">
        <v>63317</v>
      </c>
      <c r="D34" s="273">
        <v>58734</v>
      </c>
      <c r="E34" s="273">
        <v>58059</v>
      </c>
      <c r="F34" s="273">
        <v>675</v>
      </c>
      <c r="G34" s="273">
        <v>119</v>
      </c>
      <c r="H34" s="273">
        <v>791</v>
      </c>
      <c r="I34" s="273">
        <v>2536</v>
      </c>
      <c r="J34" s="273">
        <v>302</v>
      </c>
      <c r="K34" s="273">
        <v>494</v>
      </c>
      <c r="L34" s="273">
        <v>494</v>
      </c>
      <c r="M34" s="273" t="s">
        <v>197</v>
      </c>
      <c r="N34" s="273">
        <v>341</v>
      </c>
      <c r="O34" s="274">
        <v>57573</v>
      </c>
      <c r="P34" s="273">
        <v>5744</v>
      </c>
      <c r="Q34" s="275">
        <v>9.9768988935785874</v>
      </c>
    </row>
    <row r="35" spans="1:18" ht="20.100000000000001" customHeight="1">
      <c r="A35" s="1151" t="s">
        <v>423</v>
      </c>
      <c r="B35" s="1152"/>
      <c r="C35" s="144">
        <v>60956</v>
      </c>
      <c r="D35" s="273">
        <v>56843</v>
      </c>
      <c r="E35" s="273">
        <v>56289</v>
      </c>
      <c r="F35" s="273">
        <v>554</v>
      </c>
      <c r="G35" s="273">
        <v>133</v>
      </c>
      <c r="H35" s="273">
        <v>662</v>
      </c>
      <c r="I35" s="273">
        <v>2374</v>
      </c>
      <c r="J35" s="273">
        <v>303</v>
      </c>
      <c r="K35" s="273">
        <v>369</v>
      </c>
      <c r="L35" s="273">
        <v>369</v>
      </c>
      <c r="M35" s="144" t="s">
        <v>197</v>
      </c>
      <c r="N35" s="273">
        <v>272</v>
      </c>
      <c r="O35" s="274">
        <v>57573</v>
      </c>
      <c r="P35" s="273">
        <v>3383</v>
      </c>
      <c r="Q35" s="275">
        <v>5.8760182724541021</v>
      </c>
    </row>
    <row r="36" spans="1:18" ht="20.100000000000001" customHeight="1">
      <c r="A36" s="1151" t="s">
        <v>424</v>
      </c>
      <c r="B36" s="1152"/>
      <c r="C36" s="144">
        <v>58362</v>
      </c>
      <c r="D36" s="273">
        <v>53872</v>
      </c>
      <c r="E36" s="273">
        <v>53493</v>
      </c>
      <c r="F36" s="273">
        <v>379</v>
      </c>
      <c r="G36" s="273">
        <v>176</v>
      </c>
      <c r="H36" s="273">
        <v>706</v>
      </c>
      <c r="I36" s="273">
        <v>2245</v>
      </c>
      <c r="J36" s="273">
        <v>318</v>
      </c>
      <c r="K36" s="273">
        <v>790</v>
      </c>
      <c r="L36" s="273">
        <v>788</v>
      </c>
      <c r="M36" s="144">
        <v>2</v>
      </c>
      <c r="N36" s="273">
        <v>255</v>
      </c>
      <c r="O36" s="274">
        <v>58677</v>
      </c>
      <c r="P36" s="273" t="s">
        <v>197</v>
      </c>
      <c r="Q36" s="275" t="s">
        <v>197</v>
      </c>
    </row>
    <row r="37" spans="1:18" ht="20.100000000000001" customHeight="1">
      <c r="A37" s="1151" t="s">
        <v>425</v>
      </c>
      <c r="B37" s="1152"/>
      <c r="C37" s="144">
        <v>54139</v>
      </c>
      <c r="D37" s="273">
        <v>48190</v>
      </c>
      <c r="E37" s="273">
        <v>47783</v>
      </c>
      <c r="F37" s="273">
        <v>407</v>
      </c>
      <c r="G37" s="273" t="s">
        <v>197</v>
      </c>
      <c r="H37" s="273">
        <v>636</v>
      </c>
      <c r="I37" s="273">
        <v>2255</v>
      </c>
      <c r="J37" s="273">
        <v>316</v>
      </c>
      <c r="K37" s="273">
        <v>1810</v>
      </c>
      <c r="L37" s="273">
        <v>1810</v>
      </c>
      <c r="M37" s="273" t="s">
        <v>197</v>
      </c>
      <c r="N37" s="273">
        <v>932</v>
      </c>
      <c r="O37" s="274">
        <v>58407</v>
      </c>
      <c r="P37" s="273" t="s">
        <v>197</v>
      </c>
      <c r="Q37" s="275" t="s">
        <v>197</v>
      </c>
    </row>
    <row r="38" spans="1:18" ht="20.100000000000001" customHeight="1">
      <c r="A38" s="1151" t="s">
        <v>426</v>
      </c>
      <c r="B38" s="1152"/>
      <c r="C38" s="144">
        <v>55118</v>
      </c>
      <c r="D38" s="273">
        <v>50091</v>
      </c>
      <c r="E38" s="273">
        <v>49720</v>
      </c>
      <c r="F38" s="273">
        <v>371</v>
      </c>
      <c r="G38" s="273" t="s">
        <v>197</v>
      </c>
      <c r="H38" s="273">
        <v>605</v>
      </c>
      <c r="I38" s="273">
        <v>2151</v>
      </c>
      <c r="J38" s="273">
        <v>290</v>
      </c>
      <c r="K38" s="273">
        <v>1122</v>
      </c>
      <c r="L38" s="273">
        <v>1122</v>
      </c>
      <c r="M38" s="273" t="s">
        <v>197</v>
      </c>
      <c r="N38" s="273">
        <v>859</v>
      </c>
      <c r="O38" s="274">
        <v>60375</v>
      </c>
      <c r="P38" s="273" t="s">
        <v>197</v>
      </c>
      <c r="Q38" s="275" t="s">
        <v>197</v>
      </c>
    </row>
    <row r="39" spans="1:18" ht="20.100000000000001" customHeight="1">
      <c r="A39" s="1153" t="s">
        <v>742</v>
      </c>
      <c r="B39" s="1154"/>
      <c r="C39" s="145">
        <v>56202</v>
      </c>
      <c r="D39" s="276">
        <v>51093</v>
      </c>
      <c r="E39" s="276">
        <v>50664</v>
      </c>
      <c r="F39" s="276">
        <v>429</v>
      </c>
      <c r="G39" s="276" t="s">
        <v>197</v>
      </c>
      <c r="H39" s="276">
        <v>619</v>
      </c>
      <c r="I39" s="276">
        <v>2779</v>
      </c>
      <c r="J39" s="276">
        <v>367</v>
      </c>
      <c r="K39" s="276">
        <v>785</v>
      </c>
      <c r="L39" s="276">
        <v>785</v>
      </c>
      <c r="M39" s="276" t="s">
        <v>197</v>
      </c>
      <c r="N39" s="276">
        <v>559</v>
      </c>
      <c r="O39" s="277">
        <v>60113</v>
      </c>
      <c r="P39" s="276" t="s">
        <v>197</v>
      </c>
      <c r="Q39" s="278" t="s">
        <v>197</v>
      </c>
    </row>
    <row r="40" spans="1:18" s="280" customFormat="1" ht="13.5" customHeight="1">
      <c r="A40" s="303" t="s">
        <v>309</v>
      </c>
      <c r="B40" s="434"/>
      <c r="H40" s="281"/>
      <c r="Q40" s="282"/>
      <c r="R40" s="271"/>
    </row>
    <row r="41" spans="1:18" ht="27" customHeight="1">
      <c r="A41" s="1155" t="s">
        <v>594</v>
      </c>
      <c r="B41" s="1155"/>
      <c r="C41" s="1155"/>
      <c r="D41" s="1155"/>
      <c r="E41" s="1155"/>
      <c r="F41" s="1155"/>
      <c r="G41" s="1155"/>
      <c r="H41" s="1155"/>
      <c r="I41" s="1155"/>
      <c r="J41" s="1155"/>
      <c r="K41" s="1155"/>
      <c r="L41" s="1155"/>
      <c r="M41" s="1155"/>
      <c r="N41" s="1155"/>
      <c r="O41" s="1155"/>
      <c r="P41" s="1155"/>
      <c r="Q41" s="1155"/>
    </row>
    <row r="42" spans="1:18" ht="13.5" customHeight="1"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2"/>
    </row>
    <row r="43" spans="1:18" ht="13.5" customHeight="1"/>
    <row r="44" spans="1:18" ht="13.5" customHeight="1">
      <c r="A44" s="284"/>
    </row>
    <row r="45" spans="1:18" ht="13.5" customHeight="1"/>
    <row r="46" spans="1:18" ht="13.5" customHeight="1"/>
    <row r="47" spans="1:18" ht="13.5" customHeight="1"/>
    <row r="48" spans="1:1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spans="3:5" ht="13.5" customHeight="1"/>
    <row r="66" spans="3:5" ht="13.5" customHeight="1"/>
    <row r="67" spans="3:5" ht="13.5" customHeight="1"/>
    <row r="68" spans="3:5" ht="13.5" customHeight="1"/>
    <row r="69" spans="3:5" ht="13.5" customHeight="1"/>
    <row r="70" spans="3:5" ht="13.5" customHeight="1"/>
    <row r="71" spans="3:5" ht="13.5" customHeight="1">
      <c r="C71" s="285"/>
      <c r="D71" s="285"/>
      <c r="E71" s="285"/>
    </row>
    <row r="72" spans="3:5" ht="13.5" customHeight="1"/>
    <row r="73" spans="3:5" ht="13.5" customHeight="1"/>
    <row r="74" spans="3:5" ht="13.5" customHeight="1"/>
    <row r="75" spans="3:5" ht="13.5" customHeight="1"/>
    <row r="76" spans="3:5" ht="13.5" customHeight="1"/>
    <row r="77" spans="3:5" ht="13.5" customHeight="1"/>
    <row r="78" spans="3:5" ht="13.5" customHeight="1"/>
    <row r="79" spans="3:5" ht="13.5" customHeight="1"/>
    <row r="80" spans="3:5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35" customHeight="1"/>
    <row r="350" ht="13.35" customHeight="1"/>
    <row r="351" ht="13.35" customHeight="1"/>
    <row r="352" ht="13.35" customHeight="1"/>
    <row r="353" ht="13.35" customHeight="1"/>
    <row r="354" ht="13.35" customHeight="1"/>
    <row r="355" ht="13.35" customHeight="1"/>
    <row r="356" ht="13.35" customHeight="1"/>
    <row r="357" ht="13.35" customHeight="1"/>
    <row r="358" ht="13.35" customHeight="1"/>
    <row r="359" ht="13.35" customHeight="1"/>
    <row r="360" ht="13.35" customHeight="1"/>
    <row r="361" ht="13.35" customHeight="1"/>
    <row r="362" ht="13.35" customHeight="1"/>
    <row r="363" ht="13.35" customHeight="1"/>
    <row r="364" ht="13.35" customHeight="1"/>
    <row r="365" ht="13.35" customHeight="1"/>
    <row r="366" ht="13.35" customHeight="1"/>
    <row r="367" ht="13.35" customHeight="1"/>
    <row r="368" ht="13.35" customHeight="1"/>
    <row r="369" ht="13.35" customHeight="1"/>
    <row r="370" ht="13.35" customHeight="1"/>
    <row r="371" ht="13.35" customHeight="1"/>
    <row r="372" ht="13.35" customHeight="1"/>
    <row r="373" ht="13.35" customHeight="1"/>
    <row r="374" ht="13.35" customHeight="1"/>
    <row r="375" ht="13.35" customHeight="1"/>
    <row r="376" ht="13.35" customHeight="1"/>
    <row r="377" ht="13.35" customHeight="1"/>
    <row r="378" ht="13.35" customHeight="1"/>
    <row r="379" ht="13.35" customHeight="1"/>
    <row r="380" ht="13.35" customHeight="1"/>
    <row r="381" ht="13.35" customHeight="1"/>
    <row r="382" ht="13.35" customHeight="1"/>
    <row r="383" ht="13.35" customHeight="1"/>
    <row r="384" ht="13.35" customHeight="1"/>
    <row r="385" ht="13.35" customHeight="1"/>
    <row r="386" ht="13.35" customHeight="1"/>
    <row r="387" ht="13.35" customHeight="1"/>
    <row r="388" ht="13.35" customHeight="1"/>
    <row r="389" ht="13.35" customHeight="1"/>
    <row r="390" ht="13.35" customHeight="1"/>
    <row r="391" ht="13.35" customHeight="1"/>
    <row r="392" ht="13.35" customHeight="1"/>
    <row r="393" ht="13.35" customHeight="1"/>
    <row r="394" ht="13.35" customHeight="1"/>
    <row r="395" ht="13.35" customHeight="1"/>
    <row r="396" ht="13.35" customHeight="1"/>
    <row r="397" ht="13.35" customHeight="1"/>
    <row r="398" ht="13.35" customHeight="1"/>
    <row r="399" ht="13.35" customHeight="1"/>
    <row r="400" ht="13.35" customHeight="1"/>
    <row r="401" ht="13.35" customHeight="1"/>
    <row r="402" ht="13.35" customHeight="1"/>
    <row r="403" ht="13.35" customHeight="1"/>
    <row r="404" ht="13.35" customHeight="1"/>
    <row r="405" ht="13.35" customHeight="1"/>
    <row r="406" ht="13.35" customHeight="1"/>
    <row r="407" ht="13.35" customHeight="1"/>
    <row r="408" ht="13.35" customHeight="1"/>
    <row r="409" ht="13.35" customHeight="1"/>
    <row r="410" ht="13.35" customHeight="1"/>
    <row r="411" ht="13.35" customHeight="1"/>
    <row r="412" ht="13.35" customHeight="1"/>
    <row r="413" ht="13.35" customHeight="1"/>
    <row r="414" ht="13.35" customHeight="1"/>
    <row r="415" ht="13.35" customHeight="1"/>
    <row r="416" ht="13.35" customHeight="1"/>
    <row r="417" ht="13.35" customHeight="1"/>
    <row r="418" ht="13.35" customHeight="1"/>
    <row r="419" ht="13.35" customHeight="1"/>
    <row r="420" ht="13.35" customHeight="1"/>
    <row r="421" ht="13.35" customHeight="1"/>
    <row r="422" ht="13.35" customHeight="1"/>
    <row r="423" ht="13.35" customHeight="1"/>
    <row r="424" ht="13.35" customHeight="1"/>
    <row r="425" ht="13.35" customHeight="1"/>
    <row r="426" ht="13.35" customHeight="1"/>
    <row r="427" ht="13.35" customHeight="1"/>
    <row r="428" ht="13.35" customHeight="1"/>
    <row r="429" ht="13.35" customHeight="1"/>
    <row r="430" ht="13.35" customHeight="1"/>
    <row r="431" ht="13.35" customHeight="1"/>
    <row r="432" ht="13.35" customHeight="1"/>
    <row r="433" ht="13.35" customHeight="1"/>
    <row r="434" ht="13.35" customHeight="1"/>
    <row r="435" ht="13.35" customHeight="1"/>
    <row r="436" ht="13.35" customHeight="1"/>
    <row r="437" ht="13.35" customHeight="1"/>
    <row r="438" ht="13.35" customHeight="1"/>
    <row r="439" ht="13.35" customHeight="1"/>
    <row r="440" ht="13.35" customHeight="1"/>
    <row r="441" ht="13.35" customHeight="1"/>
    <row r="442" ht="13.35" customHeight="1"/>
    <row r="443" ht="13.35" customHeight="1"/>
    <row r="444" ht="13.35" customHeight="1"/>
    <row r="445" ht="13.35" customHeight="1"/>
    <row r="446" ht="13.35" customHeight="1"/>
    <row r="447" ht="13.35" customHeight="1"/>
    <row r="448" ht="13.35" customHeight="1"/>
    <row r="449" ht="13.35" customHeight="1"/>
    <row r="450" ht="13.35" customHeight="1"/>
    <row r="451" ht="13.35" customHeight="1"/>
    <row r="452" ht="13.35" customHeight="1"/>
    <row r="453" ht="13.35" customHeight="1"/>
    <row r="454" ht="13.35" customHeight="1"/>
    <row r="455" ht="13.35" customHeight="1"/>
    <row r="456" ht="13.35" customHeight="1"/>
    <row r="457" ht="13.35" customHeight="1"/>
    <row r="458" ht="13.35" customHeight="1"/>
    <row r="459" ht="13.35" customHeight="1"/>
    <row r="460" ht="13.35" customHeight="1"/>
    <row r="461" ht="13.35" customHeight="1"/>
    <row r="462" ht="13.35" customHeight="1"/>
    <row r="463" ht="13.35" customHeight="1"/>
    <row r="464" ht="13.35" customHeight="1"/>
    <row r="465" ht="13.35" customHeight="1"/>
    <row r="466" ht="13.35" customHeight="1"/>
    <row r="467" ht="13.35" customHeight="1"/>
    <row r="468" ht="13.35" customHeight="1"/>
    <row r="469" ht="13.35" customHeight="1"/>
    <row r="470" ht="13.35" customHeight="1"/>
    <row r="471" ht="13.35" customHeight="1"/>
    <row r="472" ht="13.35" customHeight="1"/>
    <row r="473" ht="13.35" customHeight="1"/>
    <row r="474" ht="13.35" customHeight="1"/>
    <row r="475" ht="13.35" customHeight="1"/>
    <row r="476" ht="13.35" customHeight="1"/>
    <row r="477" ht="13.35" customHeight="1"/>
    <row r="478" ht="13.35" customHeight="1"/>
    <row r="479" ht="13.35" customHeight="1"/>
    <row r="480" ht="13.35" customHeight="1"/>
    <row r="481" ht="13.35" customHeight="1"/>
    <row r="482" ht="13.35" customHeight="1"/>
    <row r="483" ht="13.35" customHeight="1"/>
    <row r="484" ht="13.35" customHeight="1"/>
    <row r="485" ht="13.35" customHeight="1"/>
    <row r="486" ht="13.35" customHeight="1"/>
    <row r="487" ht="13.35" customHeight="1"/>
    <row r="488" ht="13.35" customHeight="1"/>
    <row r="489" ht="13.35" customHeight="1"/>
  </sheetData>
  <mergeCells count="53">
    <mergeCell ref="P6:P8"/>
    <mergeCell ref="A1:Q1"/>
    <mergeCell ref="P2:Q2"/>
    <mergeCell ref="A3:B8"/>
    <mergeCell ref="C3:C8"/>
    <mergeCell ref="D3:F4"/>
    <mergeCell ref="G3:G8"/>
    <mergeCell ref="H3:H8"/>
    <mergeCell ref="I3:I8"/>
    <mergeCell ref="J3:J8"/>
    <mergeCell ref="K3:M4"/>
    <mergeCell ref="A41:Q41"/>
    <mergeCell ref="Q6:Q8"/>
    <mergeCell ref="A30:B30"/>
    <mergeCell ref="A31:B31"/>
    <mergeCell ref="A32:B32"/>
    <mergeCell ref="A33:B33"/>
    <mergeCell ref="A34:B34"/>
    <mergeCell ref="N3:N8"/>
    <mergeCell ref="O3:O8"/>
    <mergeCell ref="P3:Q5"/>
    <mergeCell ref="D5:D8"/>
    <mergeCell ref="E5:E8"/>
    <mergeCell ref="F5:F8"/>
    <mergeCell ref="K5:K8"/>
    <mergeCell ref="L5:L8"/>
    <mergeCell ref="M5:M8"/>
    <mergeCell ref="A35:B35"/>
    <mergeCell ref="A36:B36"/>
    <mergeCell ref="A37:B37"/>
    <mergeCell ref="A38:B38"/>
    <mergeCell ref="A39:B3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9:B29"/>
    <mergeCell ref="A24:B24"/>
    <mergeCell ref="A25:B25"/>
    <mergeCell ref="A26:B26"/>
    <mergeCell ref="A27:B27"/>
    <mergeCell ref="A28:B28"/>
  </mergeCells>
  <phoneticPr fontId="2" type="noConversion"/>
  <hyperlinks>
    <hyperlink ref="R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6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7"/>
  <sheetViews>
    <sheetView showGridLines="0" workbookViewId="0">
      <selection sqref="A1:P1"/>
    </sheetView>
  </sheetViews>
  <sheetFormatPr defaultColWidth="8.625" defaultRowHeight="15.75"/>
  <cols>
    <col min="1" max="1" width="12.125" style="291" customWidth="1"/>
    <col min="2" max="2" width="9.125" style="291" bestFit="1" customWidth="1"/>
    <col min="3" max="16" width="7.625" style="291" customWidth="1"/>
    <col min="17" max="17" width="12.625" style="291" bestFit="1" customWidth="1"/>
    <col min="18" max="16384" width="8.625" style="291"/>
  </cols>
  <sheetData>
    <row r="1" spans="1:17" s="286" customFormat="1" ht="20.25">
      <c r="A1" s="1185" t="s">
        <v>696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595" t="s">
        <v>670</v>
      </c>
    </row>
    <row r="2" spans="1:17" s="289" customFormat="1" ht="18.600000000000001" customHeight="1">
      <c r="A2" s="287" t="s">
        <v>931</v>
      </c>
      <c r="B2" s="288"/>
      <c r="C2" s="288"/>
      <c r="D2" s="288"/>
      <c r="E2" s="288"/>
      <c r="F2" s="288"/>
      <c r="P2" s="290"/>
    </row>
    <row r="3" spans="1:17" ht="32.85" customHeight="1">
      <c r="A3" s="1186"/>
      <c r="B3" s="1183" t="s">
        <v>740</v>
      </c>
      <c r="C3" s="1184"/>
      <c r="D3" s="1184"/>
      <c r="E3" s="1183" t="s">
        <v>741</v>
      </c>
      <c r="F3" s="1184"/>
      <c r="G3" s="1184"/>
      <c r="H3" s="1183" t="s">
        <v>420</v>
      </c>
      <c r="I3" s="1184"/>
      <c r="J3" s="1184"/>
      <c r="K3" s="1183" t="s">
        <v>421</v>
      </c>
      <c r="L3" s="1184"/>
      <c r="M3" s="1184"/>
      <c r="N3" s="1183" t="s">
        <v>422</v>
      </c>
      <c r="O3" s="1184"/>
      <c r="P3" s="1184"/>
    </row>
    <row r="4" spans="1:17" ht="32.85" customHeight="1">
      <c r="A4" s="1187"/>
      <c r="B4" s="293" t="s">
        <v>237</v>
      </c>
      <c r="C4" s="293" t="s">
        <v>52</v>
      </c>
      <c r="D4" s="293" t="s">
        <v>427</v>
      </c>
      <c r="E4" s="293" t="s">
        <v>237</v>
      </c>
      <c r="F4" s="293" t="s">
        <v>52</v>
      </c>
      <c r="G4" s="293" t="s">
        <v>427</v>
      </c>
      <c r="H4" s="293" t="s">
        <v>237</v>
      </c>
      <c r="I4" s="293" t="s">
        <v>52</v>
      </c>
      <c r="J4" s="293" t="s">
        <v>427</v>
      </c>
      <c r="K4" s="293" t="s">
        <v>237</v>
      </c>
      <c r="L4" s="293" t="s">
        <v>52</v>
      </c>
      <c r="M4" s="293" t="s">
        <v>427</v>
      </c>
      <c r="N4" s="293" t="s">
        <v>237</v>
      </c>
      <c r="O4" s="293" t="s">
        <v>52</v>
      </c>
      <c r="P4" s="293" t="s">
        <v>427</v>
      </c>
    </row>
    <row r="5" spans="1:17" ht="32.85" customHeight="1">
      <c r="A5" s="294" t="s">
        <v>375</v>
      </c>
      <c r="B5" s="295">
        <v>34442</v>
      </c>
      <c r="C5" s="296">
        <v>100</v>
      </c>
      <c r="D5" s="295">
        <v>100</v>
      </c>
      <c r="E5" s="297">
        <v>33949</v>
      </c>
      <c r="F5" s="296">
        <v>100</v>
      </c>
      <c r="G5" s="295">
        <v>98.568608094768024</v>
      </c>
      <c r="H5" s="295">
        <v>34585</v>
      </c>
      <c r="I5" s="296">
        <v>100</v>
      </c>
      <c r="J5" s="295">
        <v>100.41519075547296</v>
      </c>
      <c r="K5" s="295">
        <v>36294</v>
      </c>
      <c r="L5" s="296">
        <v>100</v>
      </c>
      <c r="M5" s="295">
        <v>105.37715579815341</v>
      </c>
      <c r="N5" s="295">
        <v>36161</v>
      </c>
      <c r="O5" s="296">
        <v>100</v>
      </c>
      <c r="P5" s="295">
        <v>104.99099936124499</v>
      </c>
    </row>
    <row r="6" spans="1:17" ht="32.85" customHeight="1">
      <c r="A6" s="298" t="s">
        <v>428</v>
      </c>
      <c r="B6" s="295">
        <v>31522</v>
      </c>
      <c r="C6" s="296">
        <v>91.52197897915336</v>
      </c>
      <c r="D6" s="295">
        <v>100</v>
      </c>
      <c r="E6" s="297">
        <v>31034</v>
      </c>
      <c r="F6" s="296">
        <v>91.413590974697343</v>
      </c>
      <c r="G6" s="295">
        <v>98.451874881035479</v>
      </c>
      <c r="H6" s="295">
        <v>31491</v>
      </c>
      <c r="I6" s="296">
        <v>91.053925112042791</v>
      </c>
      <c r="J6" s="295">
        <v>99.901655986295296</v>
      </c>
      <c r="K6" s="295">
        <v>32897</v>
      </c>
      <c r="L6" s="296">
        <v>90.64032622472034</v>
      </c>
      <c r="M6" s="295">
        <v>104.36203286593491</v>
      </c>
      <c r="N6" s="295">
        <v>32692</v>
      </c>
      <c r="O6" s="296">
        <v>90.406791847570588</v>
      </c>
      <c r="P6" s="295">
        <v>103.71169342046824</v>
      </c>
    </row>
    <row r="7" spans="1:17" ht="32.85" customHeight="1">
      <c r="A7" s="298" t="s">
        <v>429</v>
      </c>
      <c r="B7" s="295">
        <v>2920</v>
      </c>
      <c r="C7" s="296">
        <v>8.47802102084664</v>
      </c>
      <c r="D7" s="295">
        <v>100</v>
      </c>
      <c r="E7" s="297">
        <v>2915</v>
      </c>
      <c r="F7" s="296">
        <v>8.586409025302661</v>
      </c>
      <c r="G7" s="295">
        <v>99.828767123287676</v>
      </c>
      <c r="H7" s="295">
        <v>3094</v>
      </c>
      <c r="I7" s="296">
        <v>8.9460748879572076</v>
      </c>
      <c r="J7" s="295">
        <v>105.95890410958904</v>
      </c>
      <c r="K7" s="299">
        <v>3397</v>
      </c>
      <c r="L7" s="300">
        <v>9.3596737752796599</v>
      </c>
      <c r="M7" s="295">
        <v>116.33561643835617</v>
      </c>
      <c r="N7" s="299">
        <v>3469</v>
      </c>
      <c r="O7" s="300">
        <v>9.5932081524294119</v>
      </c>
      <c r="P7" s="295">
        <v>118.8013698630137</v>
      </c>
    </row>
    <row r="8" spans="1:17" s="301" customFormat="1" ht="32.85" customHeight="1">
      <c r="A8" s="1188"/>
      <c r="B8" s="1183" t="s">
        <v>743</v>
      </c>
      <c r="C8" s="1184"/>
      <c r="D8" s="1184"/>
      <c r="E8" s="1183" t="s">
        <v>744</v>
      </c>
      <c r="F8" s="1184"/>
      <c r="G8" s="1184"/>
      <c r="H8" s="1183" t="s">
        <v>425</v>
      </c>
      <c r="I8" s="1184"/>
      <c r="J8" s="1184"/>
      <c r="K8" s="1183" t="s">
        <v>426</v>
      </c>
      <c r="L8" s="1184"/>
      <c r="M8" s="1184"/>
      <c r="N8" s="1183" t="s">
        <v>742</v>
      </c>
      <c r="O8" s="1184"/>
      <c r="P8" s="1184"/>
    </row>
    <row r="9" spans="1:17" ht="32.85" customHeight="1">
      <c r="A9" s="1187"/>
      <c r="B9" s="293" t="s">
        <v>237</v>
      </c>
      <c r="C9" s="293" t="s">
        <v>52</v>
      </c>
      <c r="D9" s="293" t="s">
        <v>427</v>
      </c>
      <c r="E9" s="293" t="s">
        <v>237</v>
      </c>
      <c r="F9" s="293" t="s">
        <v>52</v>
      </c>
      <c r="G9" s="293" t="s">
        <v>427</v>
      </c>
      <c r="H9" s="293" t="s">
        <v>237</v>
      </c>
      <c r="I9" s="293" t="s">
        <v>52</v>
      </c>
      <c r="J9" s="293" t="s">
        <v>427</v>
      </c>
      <c r="K9" s="293" t="s">
        <v>237</v>
      </c>
      <c r="L9" s="293" t="s">
        <v>52</v>
      </c>
      <c r="M9" s="293" t="s">
        <v>427</v>
      </c>
      <c r="N9" s="293" t="s">
        <v>237</v>
      </c>
      <c r="O9" s="293" t="s">
        <v>52</v>
      </c>
      <c r="P9" s="293" t="s">
        <v>427</v>
      </c>
    </row>
    <row r="10" spans="1:17" ht="32.85" customHeight="1">
      <c r="A10" s="294" t="s">
        <v>375</v>
      </c>
      <c r="B10" s="295">
        <v>34771</v>
      </c>
      <c r="C10" s="296">
        <v>100</v>
      </c>
      <c r="D10" s="295">
        <v>100.95522908077348</v>
      </c>
      <c r="E10" s="295">
        <v>32547</v>
      </c>
      <c r="F10" s="296">
        <v>100</v>
      </c>
      <c r="G10" s="295">
        <v>94.497996632019039</v>
      </c>
      <c r="H10" s="295">
        <v>25221</v>
      </c>
      <c r="I10" s="296">
        <v>100</v>
      </c>
      <c r="J10" s="295">
        <v>73.227454851634633</v>
      </c>
      <c r="K10" s="295">
        <v>30196</v>
      </c>
      <c r="L10" s="296">
        <v>100</v>
      </c>
      <c r="M10" s="295">
        <v>87.672028337494922</v>
      </c>
      <c r="N10" s="295">
        <v>31763</v>
      </c>
      <c r="O10" s="296">
        <v>100</v>
      </c>
      <c r="P10" s="295">
        <v>92.221706056558844</v>
      </c>
    </row>
    <row r="11" spans="1:17" ht="32.85" customHeight="1">
      <c r="A11" s="298" t="s">
        <v>428</v>
      </c>
      <c r="B11" s="295">
        <v>31428</v>
      </c>
      <c r="C11" s="296">
        <v>90.385666216099622</v>
      </c>
      <c r="D11" s="295">
        <v>99.701795571346992</v>
      </c>
      <c r="E11" s="295">
        <v>29275</v>
      </c>
      <c r="F11" s="296">
        <v>89.946846099486905</v>
      </c>
      <c r="G11" s="295">
        <v>92.871645200177653</v>
      </c>
      <c r="H11" s="295">
        <v>22682</v>
      </c>
      <c r="I11" s="296">
        <v>89.932992347646803</v>
      </c>
      <c r="J11" s="295">
        <v>71.956094156462157</v>
      </c>
      <c r="K11" s="295">
        <v>27286</v>
      </c>
      <c r="L11" s="296">
        <v>90.362961981719437</v>
      </c>
      <c r="M11" s="295">
        <v>86.561766385381631</v>
      </c>
      <c r="N11" s="295">
        <v>28346</v>
      </c>
      <c r="O11" s="296">
        <v>89.242200044076441</v>
      </c>
      <c r="P11" s="295">
        <v>89.924497176575088</v>
      </c>
    </row>
    <row r="12" spans="1:17" ht="32.85" customHeight="1">
      <c r="A12" s="302" t="s">
        <v>429</v>
      </c>
      <c r="B12" s="299">
        <v>3343</v>
      </c>
      <c r="C12" s="300">
        <v>9.614333783900376</v>
      </c>
      <c r="D12" s="299">
        <v>114.48630136986301</v>
      </c>
      <c r="E12" s="299">
        <v>3272</v>
      </c>
      <c r="F12" s="300">
        <v>10.053153900513104</v>
      </c>
      <c r="G12" s="299">
        <v>112.05479452054794</v>
      </c>
      <c r="H12" s="299">
        <v>2539</v>
      </c>
      <c r="I12" s="300">
        <v>10.067007652353197</v>
      </c>
      <c r="J12" s="299">
        <v>86.952054794520549</v>
      </c>
      <c r="K12" s="299">
        <v>2910</v>
      </c>
      <c r="L12" s="300">
        <v>9.6370380182805668</v>
      </c>
      <c r="M12" s="299">
        <v>99.657534246575338</v>
      </c>
      <c r="N12" s="299">
        <v>3417</v>
      </c>
      <c r="O12" s="300">
        <v>10.757799955923558</v>
      </c>
      <c r="P12" s="299">
        <v>117.02054794520549</v>
      </c>
    </row>
    <row r="13" spans="1:17" s="303" customFormat="1" ht="15.75" customHeight="1">
      <c r="A13" s="279" t="s">
        <v>430</v>
      </c>
      <c r="C13" s="304"/>
      <c r="F13" s="304"/>
    </row>
    <row r="14" spans="1:17" ht="15.75" customHeight="1">
      <c r="A14" s="303"/>
    </row>
    <row r="15" spans="1:17" ht="15.75" customHeight="1"/>
    <row r="16" spans="1:1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</sheetData>
  <mergeCells count="13">
    <mergeCell ref="N8:P8"/>
    <mergeCell ref="A1:P1"/>
    <mergeCell ref="A3:A4"/>
    <mergeCell ref="B3:D3"/>
    <mergeCell ref="E3:G3"/>
    <mergeCell ref="H3:J3"/>
    <mergeCell ref="K3:M3"/>
    <mergeCell ref="N3:P3"/>
    <mergeCell ref="A8:A9"/>
    <mergeCell ref="B8:D8"/>
    <mergeCell ref="E8:G8"/>
    <mergeCell ref="H8:J8"/>
    <mergeCell ref="K8:M8"/>
  </mergeCells>
  <phoneticPr fontId="2" type="noConversion"/>
  <hyperlinks>
    <hyperlink ref="Q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Z1"/>
    </sheetView>
  </sheetViews>
  <sheetFormatPr defaultColWidth="7.625" defaultRowHeight="16.5"/>
  <cols>
    <col min="1" max="1" width="5.875" style="476" customWidth="1"/>
    <col min="2" max="2" width="4.5" style="298" customWidth="1"/>
    <col min="3" max="26" width="7.625" style="476" customWidth="1"/>
    <col min="27" max="27" width="12.625" bestFit="1" customWidth="1"/>
  </cols>
  <sheetData>
    <row r="1" spans="1:27" ht="27" customHeight="1">
      <c r="A1" s="1189" t="s">
        <v>431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T1" s="1189"/>
      <c r="U1" s="1189"/>
      <c r="V1" s="1189"/>
      <c r="W1" s="1189"/>
      <c r="X1" s="1189"/>
      <c r="Y1" s="1189"/>
      <c r="Z1" s="1189"/>
      <c r="AA1" s="595" t="s">
        <v>670</v>
      </c>
    </row>
    <row r="2" spans="1:27" ht="97.5" customHeight="1">
      <c r="A2" s="1190"/>
      <c r="B2" s="1190"/>
      <c r="C2" s="1192" t="s">
        <v>16</v>
      </c>
      <c r="D2" s="1192"/>
      <c r="E2" s="1192"/>
      <c r="F2" s="1192" t="s">
        <v>432</v>
      </c>
      <c r="G2" s="1192"/>
      <c r="H2" s="1192"/>
      <c r="I2" s="1192" t="s">
        <v>433</v>
      </c>
      <c r="J2" s="1192"/>
      <c r="K2" s="1192"/>
      <c r="L2" s="1192" t="s">
        <v>434</v>
      </c>
      <c r="M2" s="1192"/>
      <c r="N2" s="1192"/>
      <c r="O2" s="1192" t="s">
        <v>435</v>
      </c>
      <c r="P2" s="1192"/>
      <c r="Q2" s="1192"/>
      <c r="R2" s="1193" t="s">
        <v>436</v>
      </c>
      <c r="S2" s="1193"/>
      <c r="T2" s="1193"/>
      <c r="U2" s="1194" t="s">
        <v>437</v>
      </c>
      <c r="V2" s="1194"/>
      <c r="W2" s="1194"/>
      <c r="X2" s="1192" t="s">
        <v>438</v>
      </c>
      <c r="Y2" s="1192"/>
      <c r="Z2" s="1192"/>
    </row>
    <row r="3" spans="1:27">
      <c r="A3" s="1191"/>
      <c r="B3" s="1191"/>
      <c r="C3" s="305" t="s">
        <v>308</v>
      </c>
      <c r="D3" s="305" t="s">
        <v>98</v>
      </c>
      <c r="E3" s="305" t="s">
        <v>99</v>
      </c>
      <c r="F3" s="305" t="s">
        <v>308</v>
      </c>
      <c r="G3" s="305" t="s">
        <v>98</v>
      </c>
      <c r="H3" s="305" t="s">
        <v>99</v>
      </c>
      <c r="I3" s="305" t="s">
        <v>308</v>
      </c>
      <c r="J3" s="305" t="s">
        <v>98</v>
      </c>
      <c r="K3" s="305" t="s">
        <v>99</v>
      </c>
      <c r="L3" s="305" t="s">
        <v>308</v>
      </c>
      <c r="M3" s="305" t="s">
        <v>98</v>
      </c>
      <c r="N3" s="305" t="s">
        <v>99</v>
      </c>
      <c r="O3" s="305" t="s">
        <v>308</v>
      </c>
      <c r="P3" s="305" t="s">
        <v>98</v>
      </c>
      <c r="Q3" s="305" t="s">
        <v>99</v>
      </c>
      <c r="R3" s="305" t="s">
        <v>308</v>
      </c>
      <c r="S3" s="305" t="s">
        <v>98</v>
      </c>
      <c r="T3" s="305" t="s">
        <v>99</v>
      </c>
      <c r="U3" s="305" t="s">
        <v>308</v>
      </c>
      <c r="V3" s="305" t="s">
        <v>98</v>
      </c>
      <c r="W3" s="305" t="s">
        <v>99</v>
      </c>
      <c r="X3" s="305" t="s">
        <v>308</v>
      </c>
      <c r="Y3" s="305" t="s">
        <v>98</v>
      </c>
      <c r="Z3" s="305" t="s">
        <v>99</v>
      </c>
    </row>
    <row r="4" spans="1:27" ht="20.100000000000001" customHeight="1">
      <c r="A4" s="1087" t="s">
        <v>736</v>
      </c>
      <c r="B4" s="136" t="s">
        <v>91</v>
      </c>
      <c r="C4" s="306">
        <v>34442</v>
      </c>
      <c r="D4" s="306">
        <v>31522</v>
      </c>
      <c r="E4" s="306">
        <v>2920</v>
      </c>
      <c r="F4" s="306">
        <v>177</v>
      </c>
      <c r="G4" s="306">
        <v>136</v>
      </c>
      <c r="H4" s="306">
        <v>41</v>
      </c>
      <c r="I4" s="306">
        <v>0</v>
      </c>
      <c r="J4" s="306">
        <v>0</v>
      </c>
      <c r="K4" s="306">
        <v>0</v>
      </c>
      <c r="L4" s="306">
        <v>4060</v>
      </c>
      <c r="M4" s="306">
        <v>3692</v>
      </c>
      <c r="N4" s="306">
        <v>368</v>
      </c>
      <c r="O4" s="306">
        <v>14851</v>
      </c>
      <c r="P4" s="306">
        <v>13824</v>
      </c>
      <c r="Q4" s="306">
        <v>1027</v>
      </c>
      <c r="R4" s="306">
        <v>13094</v>
      </c>
      <c r="S4" s="306">
        <v>11871</v>
      </c>
      <c r="T4" s="306">
        <v>1223</v>
      </c>
      <c r="U4" s="306">
        <v>2235</v>
      </c>
      <c r="V4" s="306">
        <v>1984</v>
      </c>
      <c r="W4" s="306">
        <v>251</v>
      </c>
      <c r="X4" s="306">
        <v>25</v>
      </c>
      <c r="Y4" s="306">
        <v>15</v>
      </c>
      <c r="Z4" s="306">
        <v>10</v>
      </c>
    </row>
    <row r="5" spans="1:27" ht="20.100000000000001" customHeight="1">
      <c r="A5" s="1087"/>
      <c r="B5" s="136" t="s">
        <v>1</v>
      </c>
      <c r="C5" s="307">
        <v>100</v>
      </c>
      <c r="D5" s="307">
        <v>100</v>
      </c>
      <c r="E5" s="307">
        <v>100</v>
      </c>
      <c r="F5" s="308">
        <v>0.51390743859241617</v>
      </c>
      <c r="G5" s="308">
        <v>0.43144470528519763</v>
      </c>
      <c r="H5" s="308">
        <v>1.404109589041096</v>
      </c>
      <c r="I5" s="308">
        <v>0</v>
      </c>
      <c r="J5" s="308">
        <v>0</v>
      </c>
      <c r="K5" s="308">
        <v>0</v>
      </c>
      <c r="L5" s="308">
        <v>11.787933337204576</v>
      </c>
      <c r="M5" s="308">
        <v>11.712454793477571</v>
      </c>
      <c r="N5" s="308">
        <v>12.602739726027398</v>
      </c>
      <c r="O5" s="308">
        <v>43.118866500203239</v>
      </c>
      <c r="P5" s="308">
        <v>43.8550853372248</v>
      </c>
      <c r="Q5" s="308">
        <v>35.171232876712324</v>
      </c>
      <c r="R5" s="308">
        <v>38.017536728412985</v>
      </c>
      <c r="S5" s="308">
        <v>37.6594124738278</v>
      </c>
      <c r="T5" s="308">
        <v>41.883561643835613</v>
      </c>
      <c r="U5" s="308">
        <v>6.489170199175426</v>
      </c>
      <c r="V5" s="308">
        <v>6.2940168771017078</v>
      </c>
      <c r="W5" s="308">
        <v>8.5958904109589032</v>
      </c>
      <c r="X5" s="308">
        <v>7.2585796411358233E-2</v>
      </c>
      <c r="Y5" s="308">
        <v>4.7585813082926212E-2</v>
      </c>
      <c r="Z5" s="308">
        <v>0.34246575342465752</v>
      </c>
    </row>
    <row r="6" spans="1:27" ht="20.100000000000001" customHeight="1">
      <c r="A6" s="1087" t="s">
        <v>745</v>
      </c>
      <c r="B6" s="136" t="s">
        <v>91</v>
      </c>
      <c r="C6" s="306">
        <v>33949</v>
      </c>
      <c r="D6" s="306">
        <v>31034</v>
      </c>
      <c r="E6" s="306">
        <v>2915</v>
      </c>
      <c r="F6" s="306">
        <v>190</v>
      </c>
      <c r="G6" s="306">
        <v>138</v>
      </c>
      <c r="H6" s="306">
        <v>52</v>
      </c>
      <c r="I6" s="306">
        <v>0</v>
      </c>
      <c r="J6" s="306">
        <v>0</v>
      </c>
      <c r="K6" s="306">
        <v>0</v>
      </c>
      <c r="L6" s="306">
        <v>3746</v>
      </c>
      <c r="M6" s="306">
        <v>3437</v>
      </c>
      <c r="N6" s="306">
        <v>309</v>
      </c>
      <c r="O6" s="306">
        <v>14648</v>
      </c>
      <c r="P6" s="306">
        <v>13612</v>
      </c>
      <c r="Q6" s="306">
        <v>1036</v>
      </c>
      <c r="R6" s="306">
        <v>13139</v>
      </c>
      <c r="S6" s="306">
        <v>11882</v>
      </c>
      <c r="T6" s="306">
        <v>1257</v>
      </c>
      <c r="U6" s="306">
        <v>2204</v>
      </c>
      <c r="V6" s="306">
        <v>1955</v>
      </c>
      <c r="W6" s="306">
        <v>249</v>
      </c>
      <c r="X6" s="306">
        <v>22</v>
      </c>
      <c r="Y6" s="306">
        <v>10</v>
      </c>
      <c r="Z6" s="306">
        <v>12</v>
      </c>
    </row>
    <row r="7" spans="1:27" ht="20.100000000000001" customHeight="1">
      <c r="A7" s="1087"/>
      <c r="B7" s="136" t="s">
        <v>1</v>
      </c>
      <c r="C7" s="307">
        <v>100</v>
      </c>
      <c r="D7" s="307">
        <v>100</v>
      </c>
      <c r="E7" s="307">
        <v>100</v>
      </c>
      <c r="F7" s="308">
        <v>0.55966302394768619</v>
      </c>
      <c r="G7" s="308">
        <v>0.44467358381130373</v>
      </c>
      <c r="H7" s="308">
        <v>1.7838765008576329</v>
      </c>
      <c r="I7" s="308">
        <v>0</v>
      </c>
      <c r="J7" s="308">
        <v>0</v>
      </c>
      <c r="K7" s="308">
        <v>0</v>
      </c>
      <c r="L7" s="308">
        <v>11.034198356358067</v>
      </c>
      <c r="M7" s="308">
        <v>11.074950054778631</v>
      </c>
      <c r="N7" s="308">
        <v>10.600343053173242</v>
      </c>
      <c r="O7" s="308">
        <v>43.14707355150373</v>
      </c>
      <c r="P7" s="308">
        <v>43.861571179996133</v>
      </c>
      <c r="Q7" s="308">
        <v>35.540308747855917</v>
      </c>
      <c r="R7" s="308">
        <v>38.702170903413943</v>
      </c>
      <c r="S7" s="308">
        <v>38.287040020622541</v>
      </c>
      <c r="T7" s="308">
        <v>43.121783876500857</v>
      </c>
      <c r="U7" s="308">
        <v>6.4920910777931606</v>
      </c>
      <c r="V7" s="308">
        <v>6.2995424373268021</v>
      </c>
      <c r="W7" s="308">
        <v>8.5420240137221271</v>
      </c>
      <c r="X7" s="308">
        <v>6.4803086983416303E-2</v>
      </c>
      <c r="Y7" s="308">
        <v>3.2222723464587225E-2</v>
      </c>
      <c r="Z7" s="308">
        <v>0.411663807890223</v>
      </c>
    </row>
    <row r="8" spans="1:27" ht="20.100000000000001" customHeight="1">
      <c r="A8" s="1087" t="s">
        <v>290</v>
      </c>
      <c r="B8" s="136" t="s">
        <v>91</v>
      </c>
      <c r="C8" s="306">
        <v>34585</v>
      </c>
      <c r="D8" s="306">
        <v>31491</v>
      </c>
      <c r="E8" s="306">
        <v>3094</v>
      </c>
      <c r="F8" s="306">
        <v>186</v>
      </c>
      <c r="G8" s="306">
        <v>144</v>
      </c>
      <c r="H8" s="306">
        <v>42</v>
      </c>
      <c r="I8" s="306">
        <v>0</v>
      </c>
      <c r="J8" s="306">
        <v>0</v>
      </c>
      <c r="K8" s="306">
        <v>0</v>
      </c>
      <c r="L8" s="306">
        <v>3546</v>
      </c>
      <c r="M8" s="306">
        <v>3222</v>
      </c>
      <c r="N8" s="306">
        <v>324</v>
      </c>
      <c r="O8" s="306">
        <v>14820</v>
      </c>
      <c r="P8" s="306">
        <v>13716</v>
      </c>
      <c r="Q8" s="306">
        <v>1104</v>
      </c>
      <c r="R8" s="306">
        <v>13717</v>
      </c>
      <c r="S8" s="306">
        <v>12365</v>
      </c>
      <c r="T8" s="306">
        <v>1352</v>
      </c>
      <c r="U8" s="306">
        <v>2284</v>
      </c>
      <c r="V8" s="306">
        <v>2015</v>
      </c>
      <c r="W8" s="306">
        <v>269</v>
      </c>
      <c r="X8" s="306">
        <v>32</v>
      </c>
      <c r="Y8" s="306">
        <v>29</v>
      </c>
      <c r="Z8" s="306">
        <v>3</v>
      </c>
    </row>
    <row r="9" spans="1:27" ht="20.100000000000001" customHeight="1">
      <c r="A9" s="1087"/>
      <c r="B9" s="136" t="s">
        <v>1</v>
      </c>
      <c r="C9" s="307">
        <v>100</v>
      </c>
      <c r="D9" s="307">
        <v>100</v>
      </c>
      <c r="E9" s="307">
        <v>100</v>
      </c>
      <c r="F9" s="308">
        <v>0.53780540696833889</v>
      </c>
      <c r="G9" s="308">
        <v>0.45727350671620465</v>
      </c>
      <c r="H9" s="308">
        <v>1.3574660633484164</v>
      </c>
      <c r="I9" s="308">
        <v>0</v>
      </c>
      <c r="J9" s="308">
        <v>0</v>
      </c>
      <c r="K9" s="308">
        <v>0</v>
      </c>
      <c r="L9" s="308">
        <v>10.252999855428655</v>
      </c>
      <c r="M9" s="308">
        <v>10.231494712775078</v>
      </c>
      <c r="N9" s="308">
        <v>10.471881060116354</v>
      </c>
      <c r="O9" s="308">
        <v>42.850946942316028</v>
      </c>
      <c r="P9" s="308">
        <v>43.555301514718494</v>
      </c>
      <c r="Q9" s="308">
        <v>35.681965093729801</v>
      </c>
      <c r="R9" s="308">
        <v>39.661703050455401</v>
      </c>
      <c r="S9" s="308">
        <v>39.265186878790765</v>
      </c>
      <c r="T9" s="308">
        <v>43.69747899159664</v>
      </c>
      <c r="U9" s="308">
        <v>6.6040190834176666</v>
      </c>
      <c r="V9" s="308">
        <v>6.398653583563557</v>
      </c>
      <c r="W9" s="308">
        <v>8.6942469295410465</v>
      </c>
      <c r="X9" s="308">
        <v>9.2525661413907764E-2</v>
      </c>
      <c r="Y9" s="308">
        <v>9.2089803435902312E-2</v>
      </c>
      <c r="Z9" s="308">
        <v>9.6961861667744023E-2</v>
      </c>
    </row>
    <row r="10" spans="1:27" ht="20.100000000000001" customHeight="1">
      <c r="A10" s="1087" t="s">
        <v>291</v>
      </c>
      <c r="B10" s="136" t="s">
        <v>91</v>
      </c>
      <c r="C10" s="306">
        <v>36294</v>
      </c>
      <c r="D10" s="306">
        <v>32897</v>
      </c>
      <c r="E10" s="306">
        <v>3397</v>
      </c>
      <c r="F10" s="306">
        <v>185</v>
      </c>
      <c r="G10" s="306">
        <v>128</v>
      </c>
      <c r="H10" s="306">
        <v>57</v>
      </c>
      <c r="I10" s="306">
        <v>19</v>
      </c>
      <c r="J10" s="306">
        <v>18</v>
      </c>
      <c r="K10" s="306">
        <v>1</v>
      </c>
      <c r="L10" s="306">
        <v>3522</v>
      </c>
      <c r="M10" s="306">
        <v>3175</v>
      </c>
      <c r="N10" s="306">
        <v>347</v>
      </c>
      <c r="O10" s="306">
        <v>15492</v>
      </c>
      <c r="P10" s="306">
        <v>14265</v>
      </c>
      <c r="Q10" s="306">
        <v>1227</v>
      </c>
      <c r="R10" s="306">
        <v>14590</v>
      </c>
      <c r="S10" s="306">
        <v>13122</v>
      </c>
      <c r="T10" s="306">
        <v>1468</v>
      </c>
      <c r="U10" s="306">
        <v>2436</v>
      </c>
      <c r="V10" s="306">
        <v>2150</v>
      </c>
      <c r="W10" s="306">
        <v>286</v>
      </c>
      <c r="X10" s="306">
        <v>50</v>
      </c>
      <c r="Y10" s="306">
        <v>39</v>
      </c>
      <c r="Z10" s="306">
        <v>11</v>
      </c>
    </row>
    <row r="11" spans="1:27" ht="20.100000000000001" customHeight="1">
      <c r="A11" s="1087"/>
      <c r="B11" s="136" t="s">
        <v>1</v>
      </c>
      <c r="C11" s="307">
        <v>100</v>
      </c>
      <c r="D11" s="307">
        <v>100</v>
      </c>
      <c r="E11" s="307">
        <v>100</v>
      </c>
      <c r="F11" s="308">
        <v>0.50972612553039065</v>
      </c>
      <c r="G11" s="308">
        <v>0.38909323038574944</v>
      </c>
      <c r="H11" s="308">
        <v>1.6779511333529586</v>
      </c>
      <c r="I11" s="308">
        <v>5.2350250730148228E-2</v>
      </c>
      <c r="J11" s="308">
        <v>5.4716235522996017E-2</v>
      </c>
      <c r="K11" s="308">
        <v>2.9437739181630854E-2</v>
      </c>
      <c r="L11" s="308">
        <v>9.7040833195569505</v>
      </c>
      <c r="M11" s="308">
        <v>9.6513359880840195</v>
      </c>
      <c r="N11" s="308">
        <v>10.214895496025905</v>
      </c>
      <c r="O11" s="308">
        <v>42.684741279550337</v>
      </c>
      <c r="P11" s="308">
        <v>43.362616651974342</v>
      </c>
      <c r="Q11" s="308">
        <v>36.120105975861058</v>
      </c>
      <c r="R11" s="308">
        <v>40.199482008045408</v>
      </c>
      <c r="S11" s="308">
        <v>39.888135696264101</v>
      </c>
      <c r="T11" s="308">
        <v>43.214601118634086</v>
      </c>
      <c r="U11" s="308">
        <v>6.711853198875847</v>
      </c>
      <c r="V11" s="308">
        <v>6.5355503541356361</v>
      </c>
      <c r="W11" s="308">
        <v>8.4191934059464231</v>
      </c>
      <c r="X11" s="308">
        <v>0.13776381771091639</v>
      </c>
      <c r="Y11" s="308">
        <v>0.11855184363315804</v>
      </c>
      <c r="Z11" s="308">
        <v>0.32381513099793935</v>
      </c>
    </row>
    <row r="12" spans="1:27" ht="20.100000000000001" customHeight="1">
      <c r="A12" s="1087" t="s">
        <v>267</v>
      </c>
      <c r="B12" s="136" t="s">
        <v>91</v>
      </c>
      <c r="C12" s="306">
        <v>36161</v>
      </c>
      <c r="D12" s="306">
        <v>32692</v>
      </c>
      <c r="E12" s="306">
        <v>3469</v>
      </c>
      <c r="F12" s="306">
        <v>221</v>
      </c>
      <c r="G12" s="306">
        <v>160</v>
      </c>
      <c r="H12" s="306">
        <v>61</v>
      </c>
      <c r="I12" s="306">
        <v>5</v>
      </c>
      <c r="J12" s="306">
        <v>5</v>
      </c>
      <c r="K12" s="306">
        <v>0</v>
      </c>
      <c r="L12" s="306">
        <v>3502</v>
      </c>
      <c r="M12" s="306">
        <v>3149</v>
      </c>
      <c r="N12" s="306">
        <v>353</v>
      </c>
      <c r="O12" s="306">
        <v>14825</v>
      </c>
      <c r="P12" s="306">
        <v>13672</v>
      </c>
      <c r="Q12" s="306">
        <v>1153</v>
      </c>
      <c r="R12" s="306">
        <v>15056</v>
      </c>
      <c r="S12" s="306">
        <v>13464</v>
      </c>
      <c r="T12" s="306">
        <v>1592</v>
      </c>
      <c r="U12" s="306">
        <v>2531</v>
      </c>
      <c r="V12" s="306">
        <v>2222</v>
      </c>
      <c r="W12" s="306">
        <v>309</v>
      </c>
      <c r="X12" s="306">
        <v>21</v>
      </c>
      <c r="Y12" s="306">
        <v>20</v>
      </c>
      <c r="Z12" s="306">
        <v>1</v>
      </c>
    </row>
    <row r="13" spans="1:27" ht="20.100000000000001" customHeight="1">
      <c r="A13" s="1087"/>
      <c r="B13" s="136" t="s">
        <v>1</v>
      </c>
      <c r="C13" s="307">
        <v>100</v>
      </c>
      <c r="D13" s="307">
        <v>100</v>
      </c>
      <c r="E13" s="307">
        <v>100</v>
      </c>
      <c r="F13" s="308">
        <v>0.61115566494289431</v>
      </c>
      <c r="G13" s="308">
        <v>0.48941637097760921</v>
      </c>
      <c r="H13" s="308">
        <v>1.7584318247333526</v>
      </c>
      <c r="I13" s="308">
        <v>1.3827051243051907E-2</v>
      </c>
      <c r="J13" s="308">
        <v>1.5294261593050288E-2</v>
      </c>
      <c r="K13" s="308">
        <v>0</v>
      </c>
      <c r="L13" s="308">
        <v>9.6844666906335561</v>
      </c>
      <c r="M13" s="308">
        <v>9.6323259513030717</v>
      </c>
      <c r="N13" s="308">
        <v>10.175843182473335</v>
      </c>
      <c r="O13" s="308">
        <v>40.997206935648904</v>
      </c>
      <c r="P13" s="308">
        <v>41.820628900036702</v>
      </c>
      <c r="Q13" s="308">
        <v>33.237244162582883</v>
      </c>
      <c r="R13" s="308">
        <v>41.6360167030779</v>
      </c>
      <c r="S13" s="308">
        <v>41.184387617765815</v>
      </c>
      <c r="T13" s="308">
        <v>45.892187950417991</v>
      </c>
      <c r="U13" s="308">
        <v>6.9992533392328751</v>
      </c>
      <c r="V13" s="308">
        <v>6.7967698519515478</v>
      </c>
      <c r="W13" s="308">
        <v>8.9074661285673109</v>
      </c>
      <c r="X13" s="308">
        <v>5.8073615220818005E-2</v>
      </c>
      <c r="Y13" s="308">
        <v>6.1177046372201151E-2</v>
      </c>
      <c r="Z13" s="308">
        <v>2.8826751225136928E-2</v>
      </c>
    </row>
    <row r="14" spans="1:27" ht="20.100000000000001" customHeight="1">
      <c r="A14" s="1087" t="s">
        <v>268</v>
      </c>
      <c r="B14" s="136" t="s">
        <v>91</v>
      </c>
      <c r="C14" s="306">
        <v>34771</v>
      </c>
      <c r="D14" s="306">
        <v>31428</v>
      </c>
      <c r="E14" s="306">
        <v>3343</v>
      </c>
      <c r="F14" s="306">
        <v>232</v>
      </c>
      <c r="G14" s="306">
        <v>177</v>
      </c>
      <c r="H14" s="306">
        <v>55</v>
      </c>
      <c r="I14" s="306">
        <v>2</v>
      </c>
      <c r="J14" s="306">
        <v>2</v>
      </c>
      <c r="K14" s="306">
        <v>0</v>
      </c>
      <c r="L14" s="306">
        <v>3164</v>
      </c>
      <c r="M14" s="306">
        <v>2814</v>
      </c>
      <c r="N14" s="306">
        <v>350</v>
      </c>
      <c r="O14" s="306">
        <v>14339</v>
      </c>
      <c r="P14" s="306">
        <v>13210</v>
      </c>
      <c r="Q14" s="306">
        <v>1129</v>
      </c>
      <c r="R14" s="306">
        <v>14449</v>
      </c>
      <c r="S14" s="306">
        <v>12989</v>
      </c>
      <c r="T14" s="306">
        <v>1460</v>
      </c>
      <c r="U14" s="306">
        <v>2577</v>
      </c>
      <c r="V14" s="306">
        <v>2231</v>
      </c>
      <c r="W14" s="306">
        <v>346</v>
      </c>
      <c r="X14" s="306">
        <v>8</v>
      </c>
      <c r="Y14" s="306">
        <v>5</v>
      </c>
      <c r="Z14" s="306">
        <v>3</v>
      </c>
    </row>
    <row r="15" spans="1:27" ht="20.100000000000001" customHeight="1">
      <c r="A15" s="1087"/>
      <c r="B15" s="136" t="s">
        <v>1</v>
      </c>
      <c r="C15" s="307">
        <v>100</v>
      </c>
      <c r="D15" s="307">
        <v>100</v>
      </c>
      <c r="E15" s="307">
        <v>100</v>
      </c>
      <c r="F15" s="308">
        <v>0.66722268557130937</v>
      </c>
      <c r="G15" s="308">
        <v>0.56319205803741879</v>
      </c>
      <c r="H15" s="308">
        <v>1.645228836374514</v>
      </c>
      <c r="I15" s="308">
        <v>5.7519197032009431E-3</v>
      </c>
      <c r="J15" s="308">
        <v>6.3637520682194217E-3</v>
      </c>
      <c r="K15" s="308">
        <v>0</v>
      </c>
      <c r="L15" s="308">
        <v>9.0995369704638929</v>
      </c>
      <c r="M15" s="308">
        <v>8.953799159984726</v>
      </c>
      <c r="N15" s="308">
        <v>10.469638049655998</v>
      </c>
      <c r="O15" s="308">
        <v>41.238388312099161</v>
      </c>
      <c r="P15" s="308">
        <v>42.032582410589278</v>
      </c>
      <c r="Q15" s="308">
        <v>33.772061023033203</v>
      </c>
      <c r="R15" s="308">
        <v>41.554743895775218</v>
      </c>
      <c r="S15" s="308">
        <v>41.329387807051035</v>
      </c>
      <c r="T15" s="308">
        <v>43.673347292850735</v>
      </c>
      <c r="U15" s="308">
        <v>7.4113485375744155</v>
      </c>
      <c r="V15" s="308">
        <v>7.098765432098765</v>
      </c>
      <c r="W15" s="308">
        <v>10.349985043374215</v>
      </c>
      <c r="X15" s="308">
        <v>2.3007678812803772E-2</v>
      </c>
      <c r="Y15" s="308">
        <v>1.5909380170548555E-2</v>
      </c>
      <c r="Z15" s="308">
        <v>8.9739754711337119E-2</v>
      </c>
    </row>
    <row r="16" spans="1:27" ht="20.100000000000001" customHeight="1">
      <c r="A16" s="1087" t="s">
        <v>226</v>
      </c>
      <c r="B16" s="136" t="s">
        <v>91</v>
      </c>
      <c r="C16" s="306">
        <v>32547</v>
      </c>
      <c r="D16" s="306">
        <v>29275</v>
      </c>
      <c r="E16" s="306">
        <v>3272</v>
      </c>
      <c r="F16" s="306">
        <v>204</v>
      </c>
      <c r="G16" s="306">
        <v>155</v>
      </c>
      <c r="H16" s="306">
        <v>49</v>
      </c>
      <c r="I16" s="306">
        <v>2</v>
      </c>
      <c r="J16" s="306">
        <v>1</v>
      </c>
      <c r="K16" s="306">
        <v>1</v>
      </c>
      <c r="L16" s="306">
        <v>2770</v>
      </c>
      <c r="M16" s="306">
        <v>2447</v>
      </c>
      <c r="N16" s="306">
        <v>323</v>
      </c>
      <c r="O16" s="306">
        <v>12881</v>
      </c>
      <c r="P16" s="306">
        <v>11834</v>
      </c>
      <c r="Q16" s="306">
        <v>1047</v>
      </c>
      <c r="R16" s="306">
        <v>13986</v>
      </c>
      <c r="S16" s="306">
        <v>12467</v>
      </c>
      <c r="T16" s="306">
        <v>1519</v>
      </c>
      <c r="U16" s="306">
        <v>2691</v>
      </c>
      <c r="V16" s="306">
        <v>2362</v>
      </c>
      <c r="W16" s="306">
        <v>329</v>
      </c>
      <c r="X16" s="306">
        <v>13</v>
      </c>
      <c r="Y16" s="306">
        <v>9</v>
      </c>
      <c r="Z16" s="306">
        <v>4</v>
      </c>
    </row>
    <row r="17" spans="1:26" ht="20.100000000000001" customHeight="1">
      <c r="A17" s="1087"/>
      <c r="B17" s="136" t="s">
        <v>1</v>
      </c>
      <c r="C17" s="307">
        <v>100</v>
      </c>
      <c r="D17" s="307">
        <v>100</v>
      </c>
      <c r="E17" s="307">
        <v>100</v>
      </c>
      <c r="F17" s="308">
        <v>0.62678587888284643</v>
      </c>
      <c r="G17" s="308">
        <v>0.52946199829205809</v>
      </c>
      <c r="H17" s="308">
        <v>1.4975550122249388</v>
      </c>
      <c r="I17" s="308">
        <v>6.1449595968906508E-3</v>
      </c>
      <c r="J17" s="308">
        <v>3.4158838599487617E-3</v>
      </c>
      <c r="K17" s="308">
        <v>3.0562347188264057E-2</v>
      </c>
      <c r="L17" s="308">
        <v>8.5107690416935515</v>
      </c>
      <c r="M17" s="308">
        <v>8.3586678052946208</v>
      </c>
      <c r="N17" s="308">
        <v>9.8716381418092922</v>
      </c>
      <c r="O17" s="308">
        <v>39.576612283774232</v>
      </c>
      <c r="P17" s="308">
        <v>40.423569598633648</v>
      </c>
      <c r="Q17" s="308">
        <v>31.998777506112468</v>
      </c>
      <c r="R17" s="308">
        <v>42.971702461056317</v>
      </c>
      <c r="S17" s="308">
        <v>42.585824081981208</v>
      </c>
      <c r="T17" s="308">
        <v>46.424205378973106</v>
      </c>
      <c r="U17" s="308">
        <v>8.2680431376163703</v>
      </c>
      <c r="V17" s="308">
        <v>8.0683176771989764</v>
      </c>
      <c r="W17" s="308">
        <v>10.055012224938874</v>
      </c>
      <c r="X17" s="308">
        <v>3.9942237379789226E-2</v>
      </c>
      <c r="Y17" s="308">
        <v>3.0742954739538857E-2</v>
      </c>
      <c r="Z17" s="308">
        <v>0.12224938875305623</v>
      </c>
    </row>
    <row r="18" spans="1:26" ht="20.100000000000001" customHeight="1">
      <c r="A18" s="1087" t="s">
        <v>227</v>
      </c>
      <c r="B18" s="136" t="s">
        <v>91</v>
      </c>
      <c r="C18" s="306">
        <v>25221</v>
      </c>
      <c r="D18" s="306">
        <v>22682</v>
      </c>
      <c r="E18" s="306">
        <v>2539</v>
      </c>
      <c r="F18" s="306">
        <v>126</v>
      </c>
      <c r="G18" s="306">
        <v>99</v>
      </c>
      <c r="H18" s="306">
        <v>27</v>
      </c>
      <c r="I18" s="306">
        <v>1</v>
      </c>
      <c r="J18" s="306">
        <v>1</v>
      </c>
      <c r="K18" s="306">
        <v>0</v>
      </c>
      <c r="L18" s="306">
        <v>2086</v>
      </c>
      <c r="M18" s="306">
        <v>1857</v>
      </c>
      <c r="N18" s="306">
        <v>229</v>
      </c>
      <c r="O18" s="306">
        <v>9406</v>
      </c>
      <c r="P18" s="306">
        <v>8663</v>
      </c>
      <c r="Q18" s="306">
        <v>743</v>
      </c>
      <c r="R18" s="306">
        <v>11155</v>
      </c>
      <c r="S18" s="306">
        <v>9958</v>
      </c>
      <c r="T18" s="306">
        <v>1197</v>
      </c>
      <c r="U18" s="306">
        <v>2441</v>
      </c>
      <c r="V18" s="306">
        <v>2099</v>
      </c>
      <c r="W18" s="306">
        <v>342</v>
      </c>
      <c r="X18" s="306">
        <v>6</v>
      </c>
      <c r="Y18" s="306">
        <v>5</v>
      </c>
      <c r="Z18" s="306">
        <v>1</v>
      </c>
    </row>
    <row r="19" spans="1:26" ht="20.100000000000001" customHeight="1">
      <c r="A19" s="1087"/>
      <c r="B19" s="136" t="s">
        <v>1</v>
      </c>
      <c r="C19" s="307">
        <v>100</v>
      </c>
      <c r="D19" s="307">
        <v>100</v>
      </c>
      <c r="E19" s="307">
        <v>100</v>
      </c>
      <c r="F19" s="308">
        <v>0.49958368026644462</v>
      </c>
      <c r="G19" s="308">
        <v>0.43646944713870028</v>
      </c>
      <c r="H19" s="308">
        <v>1.063410791650256</v>
      </c>
      <c r="I19" s="308">
        <v>3.9649498433844809E-3</v>
      </c>
      <c r="J19" s="308">
        <v>4.4087822943303058E-3</v>
      </c>
      <c r="K19" s="308">
        <v>0</v>
      </c>
      <c r="L19" s="308">
        <v>8.2708853733000289</v>
      </c>
      <c r="M19" s="308">
        <v>8.1871087205713788</v>
      </c>
      <c r="N19" s="308">
        <v>9.0192989365892089</v>
      </c>
      <c r="O19" s="308">
        <v>37.294318226874431</v>
      </c>
      <c r="P19" s="308">
        <v>38.193281015783441</v>
      </c>
      <c r="Q19" s="308">
        <v>29.263489562820006</v>
      </c>
      <c r="R19" s="308">
        <v>44.229015502953892</v>
      </c>
      <c r="S19" s="308">
        <v>43.902654086941183</v>
      </c>
      <c r="T19" s="308">
        <v>47.144545096494682</v>
      </c>
      <c r="U19" s="308">
        <v>9.6784425677015182</v>
      </c>
      <c r="V19" s="308">
        <v>9.2540340357993127</v>
      </c>
      <c r="W19" s="308">
        <v>13.469870027569911</v>
      </c>
      <c r="X19" s="308">
        <v>2.3789699060306885E-2</v>
      </c>
      <c r="Y19" s="308">
        <v>2.204391147165153E-2</v>
      </c>
      <c r="Z19" s="308">
        <v>3.9385584875935409E-2</v>
      </c>
    </row>
    <row r="20" spans="1:26" ht="20.100000000000001" customHeight="1">
      <c r="A20" s="1087" t="s">
        <v>707</v>
      </c>
      <c r="B20" s="136" t="s">
        <v>91</v>
      </c>
      <c r="C20" s="306">
        <v>30196</v>
      </c>
      <c r="D20" s="306">
        <v>27286</v>
      </c>
      <c r="E20" s="306">
        <v>2910</v>
      </c>
      <c r="F20" s="306">
        <v>94</v>
      </c>
      <c r="G20" s="306">
        <v>60</v>
      </c>
      <c r="H20" s="306">
        <v>34</v>
      </c>
      <c r="I20" s="306">
        <v>1</v>
      </c>
      <c r="J20" s="306">
        <v>1</v>
      </c>
      <c r="K20" s="306">
        <v>0</v>
      </c>
      <c r="L20" s="306">
        <v>2377</v>
      </c>
      <c r="M20" s="306">
        <v>2106</v>
      </c>
      <c r="N20" s="306">
        <v>271</v>
      </c>
      <c r="O20" s="306">
        <v>10846</v>
      </c>
      <c r="P20" s="306">
        <v>10008</v>
      </c>
      <c r="Q20" s="306">
        <v>838</v>
      </c>
      <c r="R20" s="306">
        <v>14016</v>
      </c>
      <c r="S20" s="306">
        <v>12657</v>
      </c>
      <c r="T20" s="306">
        <v>1359</v>
      </c>
      <c r="U20" s="306">
        <v>2855</v>
      </c>
      <c r="V20" s="306">
        <v>2449</v>
      </c>
      <c r="W20" s="306">
        <v>406</v>
      </c>
      <c r="X20" s="306">
        <v>7</v>
      </c>
      <c r="Y20" s="306">
        <v>5</v>
      </c>
      <c r="Z20" s="306">
        <v>2</v>
      </c>
    </row>
    <row r="21" spans="1:26" ht="20.100000000000001" customHeight="1">
      <c r="A21" s="1087"/>
      <c r="B21" s="136" t="s">
        <v>1</v>
      </c>
      <c r="C21" s="307">
        <v>100</v>
      </c>
      <c r="D21" s="307">
        <v>100</v>
      </c>
      <c r="E21" s="307">
        <v>100</v>
      </c>
      <c r="F21" s="308">
        <v>0.31129950986885679</v>
      </c>
      <c r="G21" s="308">
        <v>0.21989298541376531</v>
      </c>
      <c r="H21" s="308">
        <v>1.168384879725086</v>
      </c>
      <c r="I21" s="308">
        <v>3.3116969134984768E-3</v>
      </c>
      <c r="J21" s="308">
        <v>3.6648830902294219E-3</v>
      </c>
      <c r="K21" s="308">
        <v>0</v>
      </c>
      <c r="L21" s="308">
        <v>7.8719035633858789</v>
      </c>
      <c r="M21" s="308">
        <v>7.7182437880231616</v>
      </c>
      <c r="N21" s="308">
        <v>9.3127147766323031</v>
      </c>
      <c r="O21" s="308">
        <v>35.918664723804476</v>
      </c>
      <c r="P21" s="308">
        <v>36.678149967016054</v>
      </c>
      <c r="Q21" s="308">
        <v>28.797250859106526</v>
      </c>
      <c r="R21" s="308">
        <v>46.416743939594646</v>
      </c>
      <c r="S21" s="308">
        <v>46.386425273033787</v>
      </c>
      <c r="T21" s="308">
        <v>46.701030927835049</v>
      </c>
      <c r="U21" s="308">
        <v>9.4548946880381521</v>
      </c>
      <c r="V21" s="308">
        <v>8.9752986879718542</v>
      </c>
      <c r="W21" s="308">
        <v>13.951890034364261</v>
      </c>
      <c r="X21" s="308">
        <v>2.3181878394489337E-2</v>
      </c>
      <c r="Y21" s="308">
        <v>1.8324415451147109E-2</v>
      </c>
      <c r="Z21" s="308">
        <v>6.8728522336769765E-2</v>
      </c>
    </row>
    <row r="22" spans="1:26" ht="20.100000000000001" customHeight="1">
      <c r="A22" s="1087" t="s">
        <v>708</v>
      </c>
      <c r="B22" s="136" t="s">
        <v>91</v>
      </c>
      <c r="C22" s="306">
        <v>31763</v>
      </c>
      <c r="D22" s="306">
        <v>28346</v>
      </c>
      <c r="E22" s="306">
        <v>3417</v>
      </c>
      <c r="F22" s="306">
        <v>67</v>
      </c>
      <c r="G22" s="306">
        <v>34</v>
      </c>
      <c r="H22" s="306">
        <v>33</v>
      </c>
      <c r="I22" s="306">
        <v>0</v>
      </c>
      <c r="J22" s="306">
        <v>0</v>
      </c>
      <c r="K22" s="306">
        <v>0</v>
      </c>
      <c r="L22" s="306">
        <v>2371</v>
      </c>
      <c r="M22" s="306">
        <v>2100</v>
      </c>
      <c r="N22" s="306">
        <v>271</v>
      </c>
      <c r="O22" s="306">
        <v>11168</v>
      </c>
      <c r="P22" s="306">
        <v>10254</v>
      </c>
      <c r="Q22" s="306">
        <v>914</v>
      </c>
      <c r="R22" s="306">
        <v>14825</v>
      </c>
      <c r="S22" s="306">
        <v>13108</v>
      </c>
      <c r="T22" s="306">
        <v>1717</v>
      </c>
      <c r="U22" s="306">
        <v>3323</v>
      </c>
      <c r="V22" s="306">
        <v>2841</v>
      </c>
      <c r="W22" s="306">
        <v>482</v>
      </c>
      <c r="X22" s="306">
        <v>9</v>
      </c>
      <c r="Y22" s="306">
        <v>9</v>
      </c>
      <c r="Z22" s="306">
        <v>0</v>
      </c>
    </row>
    <row r="23" spans="1:26" ht="20.100000000000001" customHeight="1">
      <c r="A23" s="1088"/>
      <c r="B23" s="164" t="s">
        <v>1</v>
      </c>
      <c r="C23" s="309">
        <v>100</v>
      </c>
      <c r="D23" s="309">
        <v>100</v>
      </c>
      <c r="E23" s="309">
        <v>100</v>
      </c>
      <c r="F23" s="310">
        <v>0.21093725403771685</v>
      </c>
      <c r="G23" s="310">
        <v>0.11994637691385029</v>
      </c>
      <c r="H23" s="310">
        <v>0.96575943810359965</v>
      </c>
      <c r="I23" s="310">
        <v>0</v>
      </c>
      <c r="J23" s="310">
        <v>0</v>
      </c>
      <c r="K23" s="310">
        <v>0</v>
      </c>
      <c r="L23" s="310">
        <v>7.4646601391556207</v>
      </c>
      <c r="M23" s="310">
        <v>7.4084526917378115</v>
      </c>
      <c r="N23" s="310">
        <v>7.930933567456834</v>
      </c>
      <c r="O23" s="310">
        <v>35.160406762585403</v>
      </c>
      <c r="P23" s="310">
        <v>36.174416143371197</v>
      </c>
      <c r="Q23" s="310">
        <v>26.748609891717884</v>
      </c>
      <c r="R23" s="310">
        <v>46.67380285237541</v>
      </c>
      <c r="S23" s="310">
        <v>46.2428561349044</v>
      </c>
      <c r="T23" s="310">
        <v>50.248756218905477</v>
      </c>
      <c r="U23" s="310">
        <v>10.461858136825866</v>
      </c>
      <c r="V23" s="310">
        <v>10.022578141536725</v>
      </c>
      <c r="W23" s="310">
        <v>14.105940883816212</v>
      </c>
      <c r="X23" s="310">
        <v>2.8334855019991813E-2</v>
      </c>
      <c r="Y23" s="310">
        <v>3.1750511536019196E-2</v>
      </c>
      <c r="Z23" s="310">
        <v>0</v>
      </c>
    </row>
    <row r="24" spans="1:26">
      <c r="A24" s="311" t="s">
        <v>430</v>
      </c>
      <c r="B24" s="312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1:26">
      <c r="D25" s="477"/>
    </row>
    <row r="27" spans="1:26"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spans="1:26">
      <c r="B28" s="167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</row>
    <row r="29" spans="1:26"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spans="1:26"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</row>
    <row r="31" spans="1:26"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spans="1:26"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</row>
    <row r="33" spans="3:26"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spans="3:26"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</row>
    <row r="35" spans="3:26"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spans="3:26"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</row>
    <row r="37" spans="3:26"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spans="3:26"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</row>
    <row r="39" spans="3:26"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3:26"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</row>
    <row r="41" spans="3:26"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spans="3:26"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</row>
    <row r="43" spans="3:26"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spans="3:26"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</row>
    <row r="45" spans="3:26"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spans="3:26"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</row>
  </sheetData>
  <mergeCells count="20">
    <mergeCell ref="A1:Z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16" type="noConversion"/>
  <hyperlinks>
    <hyperlink ref="AA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6"/>
  <sheetViews>
    <sheetView showGridLines="0" zoomScaleNormal="100" workbookViewId="0">
      <pane xSplit="2" ySplit="2" topLeftCell="C4" activePane="bottomRight" state="frozen"/>
      <selection pane="topRight" activeCell="C1" sqref="C1"/>
      <selection pane="bottomLeft" activeCell="A3" sqref="A3"/>
      <selection pane="bottomRight" sqref="A1:R1"/>
    </sheetView>
  </sheetViews>
  <sheetFormatPr defaultColWidth="15.625" defaultRowHeight="15.75"/>
  <cols>
    <col min="1" max="1" width="5.625" style="291" customWidth="1"/>
    <col min="2" max="2" width="5.125" style="298" customWidth="1"/>
    <col min="3" max="18" width="7.625" style="291" customWidth="1"/>
    <col min="19" max="19" width="12.625" style="291" bestFit="1" customWidth="1"/>
    <col min="20" max="34" width="8.625" style="291" customWidth="1"/>
    <col min="35" max="16384" width="15.625" style="291"/>
  </cols>
  <sheetData>
    <row r="1" spans="1:21" ht="29.1" customHeight="1">
      <c r="A1" s="1189" t="s">
        <v>439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595" t="s">
        <v>670</v>
      </c>
    </row>
    <row r="2" spans="1:21" ht="18" customHeight="1">
      <c r="A2" s="1188"/>
      <c r="B2" s="1197"/>
      <c r="C2" s="1196" t="s">
        <v>29</v>
      </c>
      <c r="D2" s="1196"/>
      <c r="E2" s="1195" t="s">
        <v>440</v>
      </c>
      <c r="F2" s="1195"/>
      <c r="G2" s="1195" t="s">
        <v>441</v>
      </c>
      <c r="H2" s="1195"/>
      <c r="I2" s="1195" t="s">
        <v>442</v>
      </c>
      <c r="J2" s="1195"/>
      <c r="K2" s="1195" t="s">
        <v>443</v>
      </c>
      <c r="L2" s="1195"/>
      <c r="M2" s="1195" t="s">
        <v>444</v>
      </c>
      <c r="N2" s="1195"/>
      <c r="O2" s="1195" t="s">
        <v>445</v>
      </c>
      <c r="P2" s="1195"/>
      <c r="Q2" s="1198" t="s">
        <v>446</v>
      </c>
      <c r="R2" s="1198"/>
    </row>
    <row r="3" spans="1:21" ht="18" customHeight="1">
      <c r="A3" s="738"/>
      <c r="C3" s="739" t="s">
        <v>932</v>
      </c>
      <c r="D3" s="739" t="s">
        <v>933</v>
      </c>
      <c r="E3" s="739" t="s">
        <v>932</v>
      </c>
      <c r="F3" s="739" t="s">
        <v>933</v>
      </c>
      <c r="G3" s="739" t="s">
        <v>932</v>
      </c>
      <c r="H3" s="739" t="s">
        <v>933</v>
      </c>
      <c r="I3" s="739" t="s">
        <v>932</v>
      </c>
      <c r="J3" s="739" t="s">
        <v>933</v>
      </c>
      <c r="K3" s="739" t="s">
        <v>932</v>
      </c>
      <c r="L3" s="739" t="s">
        <v>933</v>
      </c>
      <c r="M3" s="739" t="s">
        <v>932</v>
      </c>
      <c r="N3" s="739" t="s">
        <v>933</v>
      </c>
      <c r="O3" s="739" t="s">
        <v>932</v>
      </c>
      <c r="P3" s="739" t="s">
        <v>933</v>
      </c>
      <c r="Q3" s="739" t="s">
        <v>932</v>
      </c>
      <c r="R3" s="739" t="s">
        <v>933</v>
      </c>
    </row>
    <row r="4" spans="1:21" ht="18" customHeight="1">
      <c r="A4" s="1087" t="s">
        <v>732</v>
      </c>
      <c r="B4" s="298" t="s">
        <v>308</v>
      </c>
      <c r="C4" s="314">
        <v>34442</v>
      </c>
      <c r="D4" s="743">
        <v>100</v>
      </c>
      <c r="E4" s="742">
        <v>326</v>
      </c>
      <c r="F4" s="743">
        <v>0.94651878520411126</v>
      </c>
      <c r="G4" s="742">
        <v>6150</v>
      </c>
      <c r="H4" s="743">
        <v>17.856105917194125</v>
      </c>
      <c r="I4" s="742">
        <v>11365</v>
      </c>
      <c r="J4" s="743">
        <v>32.997503048603448</v>
      </c>
      <c r="K4" s="742">
        <v>9443</v>
      </c>
      <c r="L4" s="743">
        <v>27.417107020498229</v>
      </c>
      <c r="M4" s="742">
        <v>5493</v>
      </c>
      <c r="N4" s="743">
        <v>15.948551187503629</v>
      </c>
      <c r="O4" s="742">
        <v>1453</v>
      </c>
      <c r="P4" s="743">
        <v>4.2186864874281405</v>
      </c>
      <c r="Q4" s="742">
        <v>212</v>
      </c>
      <c r="R4" s="743">
        <v>0.61552755356831779</v>
      </c>
      <c r="U4" s="740"/>
    </row>
    <row r="5" spans="1:21" ht="18" customHeight="1">
      <c r="A5" s="1087"/>
      <c r="B5" s="298" t="s">
        <v>98</v>
      </c>
      <c r="C5" s="314">
        <v>31522</v>
      </c>
      <c r="D5" s="744">
        <v>100</v>
      </c>
      <c r="E5" s="314">
        <v>301</v>
      </c>
      <c r="F5" s="744">
        <v>0.95488864919738592</v>
      </c>
      <c r="G5" s="314">
        <v>5550</v>
      </c>
      <c r="H5" s="744">
        <v>17.606750840682697</v>
      </c>
      <c r="I5" s="314">
        <v>10227</v>
      </c>
      <c r="J5" s="744">
        <v>32.444007359939093</v>
      </c>
      <c r="K5" s="314">
        <v>8752</v>
      </c>
      <c r="L5" s="744">
        <v>27.764735740118013</v>
      </c>
      <c r="M5" s="314">
        <v>5147</v>
      </c>
      <c r="N5" s="744">
        <v>16.328278662521413</v>
      </c>
      <c r="O5" s="314">
        <v>1352</v>
      </c>
      <c r="P5" s="744">
        <v>4.2890679525410826</v>
      </c>
      <c r="Q5" s="314">
        <v>193</v>
      </c>
      <c r="R5" s="744">
        <v>0.61227079500031723</v>
      </c>
      <c r="U5" s="740"/>
    </row>
    <row r="6" spans="1:21" ht="18" customHeight="1">
      <c r="A6" s="1087"/>
      <c r="B6" s="298" t="s">
        <v>99</v>
      </c>
      <c r="C6" s="314">
        <v>2920</v>
      </c>
      <c r="D6" s="744">
        <v>100</v>
      </c>
      <c r="E6" s="314">
        <v>25</v>
      </c>
      <c r="F6" s="744">
        <v>0.85616438356164382</v>
      </c>
      <c r="G6" s="314">
        <v>600</v>
      </c>
      <c r="H6" s="744">
        <v>20.547945205479451</v>
      </c>
      <c r="I6" s="314">
        <v>1138</v>
      </c>
      <c r="J6" s="744">
        <v>38.972602739726028</v>
      </c>
      <c r="K6" s="314">
        <v>691</v>
      </c>
      <c r="L6" s="744">
        <v>23.664383561643838</v>
      </c>
      <c r="M6" s="314">
        <v>346</v>
      </c>
      <c r="N6" s="744">
        <v>11.849315068493151</v>
      </c>
      <c r="O6" s="314">
        <v>101</v>
      </c>
      <c r="P6" s="744">
        <v>3.4589041095890409</v>
      </c>
      <c r="Q6" s="314">
        <v>19</v>
      </c>
      <c r="R6" s="744">
        <v>0.65068493150684936</v>
      </c>
      <c r="U6" s="740"/>
    </row>
    <row r="7" spans="1:21" ht="18" customHeight="1">
      <c r="A7" s="1087" t="s">
        <v>733</v>
      </c>
      <c r="B7" s="298" t="s">
        <v>308</v>
      </c>
      <c r="C7" s="314">
        <v>33949</v>
      </c>
      <c r="D7" s="744">
        <v>100</v>
      </c>
      <c r="E7" s="314">
        <v>289</v>
      </c>
      <c r="F7" s="744">
        <v>0.85127691537305961</v>
      </c>
      <c r="G7" s="314">
        <v>5914</v>
      </c>
      <c r="H7" s="744">
        <v>17.420248019087456</v>
      </c>
      <c r="I7" s="314">
        <v>11024</v>
      </c>
      <c r="J7" s="744">
        <v>32.472237768417337</v>
      </c>
      <c r="K7" s="314">
        <v>9305</v>
      </c>
      <c r="L7" s="744">
        <v>27.408760199122213</v>
      </c>
      <c r="M7" s="314">
        <v>5578</v>
      </c>
      <c r="N7" s="744">
        <v>16.430528145158917</v>
      </c>
      <c r="O7" s="314">
        <v>1581</v>
      </c>
      <c r="P7" s="744">
        <v>4.6569854782173259</v>
      </c>
      <c r="Q7" s="314">
        <v>258</v>
      </c>
      <c r="R7" s="744">
        <v>0.75996347462370029</v>
      </c>
      <c r="U7" s="740"/>
    </row>
    <row r="8" spans="1:21" ht="18" customHeight="1">
      <c r="A8" s="1087"/>
      <c r="B8" s="298" t="s">
        <v>98</v>
      </c>
      <c r="C8" s="314">
        <v>31034</v>
      </c>
      <c r="D8" s="744">
        <v>100</v>
      </c>
      <c r="E8" s="314">
        <v>267</v>
      </c>
      <c r="F8" s="744">
        <v>0.86034671650447903</v>
      </c>
      <c r="G8" s="314">
        <v>5356</v>
      </c>
      <c r="H8" s="744">
        <v>17.258490687632918</v>
      </c>
      <c r="I8" s="314">
        <v>9867</v>
      </c>
      <c r="J8" s="744">
        <v>31.794161242508217</v>
      </c>
      <c r="K8" s="314">
        <v>8612</v>
      </c>
      <c r="L8" s="744">
        <v>27.750209447702517</v>
      </c>
      <c r="M8" s="314">
        <v>5211</v>
      </c>
      <c r="N8" s="744">
        <v>16.791261197396405</v>
      </c>
      <c r="O8" s="314">
        <v>1484</v>
      </c>
      <c r="P8" s="744">
        <v>4.7818521621447445</v>
      </c>
      <c r="Q8" s="314">
        <v>237</v>
      </c>
      <c r="R8" s="744">
        <v>0.76367854611071728</v>
      </c>
      <c r="U8" s="740"/>
    </row>
    <row r="9" spans="1:21" ht="18" customHeight="1">
      <c r="A9" s="1087"/>
      <c r="B9" s="298" t="s">
        <v>99</v>
      </c>
      <c r="C9" s="314">
        <v>2915</v>
      </c>
      <c r="D9" s="744">
        <v>100</v>
      </c>
      <c r="E9" s="314">
        <v>22</v>
      </c>
      <c r="F9" s="744">
        <v>0.75471698113207553</v>
      </c>
      <c r="G9" s="314">
        <v>558</v>
      </c>
      <c r="H9" s="744">
        <v>19.142367066895368</v>
      </c>
      <c r="I9" s="314">
        <v>1157</v>
      </c>
      <c r="J9" s="744">
        <v>39.691252144082334</v>
      </c>
      <c r="K9" s="314">
        <v>693</v>
      </c>
      <c r="L9" s="744">
        <v>23.773584905660378</v>
      </c>
      <c r="M9" s="314">
        <v>367</v>
      </c>
      <c r="N9" s="744">
        <v>12.590051457975987</v>
      </c>
      <c r="O9" s="314">
        <v>97</v>
      </c>
      <c r="P9" s="744">
        <v>3.3276157804459694</v>
      </c>
      <c r="Q9" s="314">
        <v>21</v>
      </c>
      <c r="R9" s="744">
        <v>0.72041166380789023</v>
      </c>
      <c r="U9" s="740"/>
    </row>
    <row r="10" spans="1:21" ht="18" customHeight="1">
      <c r="A10" s="1087" t="s">
        <v>290</v>
      </c>
      <c r="B10" s="298" t="s">
        <v>308</v>
      </c>
      <c r="C10" s="314">
        <v>34585</v>
      </c>
      <c r="D10" s="744">
        <v>100</v>
      </c>
      <c r="E10" s="314">
        <v>276</v>
      </c>
      <c r="F10" s="744">
        <v>0.79803382969495451</v>
      </c>
      <c r="G10" s="314">
        <v>6132</v>
      </c>
      <c r="H10" s="744">
        <v>17.730229868440077</v>
      </c>
      <c r="I10" s="314">
        <v>10715</v>
      </c>
      <c r="J10" s="744">
        <v>30.98163943906318</v>
      </c>
      <c r="K10" s="314">
        <v>9787</v>
      </c>
      <c r="L10" s="744">
        <v>28.298395258059855</v>
      </c>
      <c r="M10" s="314">
        <v>5645</v>
      </c>
      <c r="N10" s="744">
        <v>16.322104958797166</v>
      </c>
      <c r="O10" s="314">
        <v>1787</v>
      </c>
      <c r="P10" s="744">
        <v>5.1669799045829112</v>
      </c>
      <c r="Q10" s="314">
        <v>243</v>
      </c>
      <c r="R10" s="744">
        <v>0.70261674136186214</v>
      </c>
      <c r="U10" s="740"/>
    </row>
    <row r="11" spans="1:21" ht="18" customHeight="1">
      <c r="A11" s="1087"/>
      <c r="B11" s="298" t="s">
        <v>98</v>
      </c>
      <c r="C11" s="314">
        <v>31491</v>
      </c>
      <c r="D11" s="744">
        <v>100</v>
      </c>
      <c r="E11" s="314">
        <v>258</v>
      </c>
      <c r="F11" s="744">
        <v>0.81928169953319996</v>
      </c>
      <c r="G11" s="314">
        <v>5525</v>
      </c>
      <c r="H11" s="744">
        <v>17.544695309771047</v>
      </c>
      <c r="I11" s="314">
        <v>9600</v>
      </c>
      <c r="J11" s="744">
        <v>30.484900447746977</v>
      </c>
      <c r="K11" s="314">
        <v>8989</v>
      </c>
      <c r="L11" s="744">
        <v>28.54466355466641</v>
      </c>
      <c r="M11" s="314">
        <v>5231</v>
      </c>
      <c r="N11" s="744">
        <v>16.611095233558796</v>
      </c>
      <c r="O11" s="314">
        <v>1659</v>
      </c>
      <c r="P11" s="744">
        <v>5.2681718586262738</v>
      </c>
      <c r="Q11" s="314">
        <v>229</v>
      </c>
      <c r="R11" s="744">
        <v>0.72719189609729762</v>
      </c>
      <c r="U11" s="740"/>
    </row>
    <row r="12" spans="1:21" ht="18" customHeight="1">
      <c r="A12" s="1087"/>
      <c r="B12" s="298" t="s">
        <v>99</v>
      </c>
      <c r="C12" s="314">
        <v>3094</v>
      </c>
      <c r="D12" s="744">
        <v>100</v>
      </c>
      <c r="E12" s="314">
        <v>18</v>
      </c>
      <c r="F12" s="744">
        <v>0.58177117000646417</v>
      </c>
      <c r="G12" s="314">
        <v>607</v>
      </c>
      <c r="H12" s="744">
        <v>19.618616677440208</v>
      </c>
      <c r="I12" s="314">
        <v>1115</v>
      </c>
      <c r="J12" s="744">
        <v>36.037491919844861</v>
      </c>
      <c r="K12" s="314">
        <v>798</v>
      </c>
      <c r="L12" s="744">
        <v>25.791855203619914</v>
      </c>
      <c r="M12" s="314">
        <v>414</v>
      </c>
      <c r="N12" s="744">
        <v>13.380736910148675</v>
      </c>
      <c r="O12" s="314">
        <v>128</v>
      </c>
      <c r="P12" s="744">
        <v>4.1370394311570777</v>
      </c>
      <c r="Q12" s="314">
        <v>14</v>
      </c>
      <c r="R12" s="744">
        <v>0.45248868778280549</v>
      </c>
      <c r="U12" s="740"/>
    </row>
    <row r="13" spans="1:21" ht="18" customHeight="1">
      <c r="A13" s="1087" t="s">
        <v>291</v>
      </c>
      <c r="B13" s="298" t="s">
        <v>308</v>
      </c>
      <c r="C13" s="314">
        <v>36294</v>
      </c>
      <c r="D13" s="744">
        <v>100</v>
      </c>
      <c r="E13" s="314">
        <v>261</v>
      </c>
      <c r="F13" s="744">
        <v>0.7191271284509837</v>
      </c>
      <c r="G13" s="314">
        <v>6877</v>
      </c>
      <c r="H13" s="744">
        <v>18.948035487959441</v>
      </c>
      <c r="I13" s="314">
        <v>10461</v>
      </c>
      <c r="J13" s="744">
        <v>28.822945941477929</v>
      </c>
      <c r="K13" s="314">
        <v>10342</v>
      </c>
      <c r="L13" s="744">
        <v>28.495068055325952</v>
      </c>
      <c r="M13" s="314">
        <v>6121</v>
      </c>
      <c r="N13" s="744">
        <v>16.865046564170385</v>
      </c>
      <c r="O13" s="314">
        <v>1978</v>
      </c>
      <c r="P13" s="744">
        <v>5.4499366286438535</v>
      </c>
      <c r="Q13" s="314">
        <v>254</v>
      </c>
      <c r="R13" s="744">
        <v>0.69984019397145536</v>
      </c>
      <c r="U13" s="740"/>
    </row>
    <row r="14" spans="1:21" ht="18" customHeight="1">
      <c r="A14" s="1087"/>
      <c r="B14" s="298" t="s">
        <v>98</v>
      </c>
      <c r="C14" s="314">
        <v>32897</v>
      </c>
      <c r="D14" s="744">
        <v>100</v>
      </c>
      <c r="E14" s="314">
        <v>248</v>
      </c>
      <c r="F14" s="744">
        <v>0.7538681338723896</v>
      </c>
      <c r="G14" s="314">
        <v>6231</v>
      </c>
      <c r="H14" s="744">
        <v>18.94093686354379</v>
      </c>
      <c r="I14" s="314">
        <v>9243</v>
      </c>
      <c r="J14" s="744">
        <v>28.096786941058454</v>
      </c>
      <c r="K14" s="314">
        <v>9460</v>
      </c>
      <c r="L14" s="744">
        <v>28.756421558196799</v>
      </c>
      <c r="M14" s="314">
        <v>5674</v>
      </c>
      <c r="N14" s="744">
        <v>17.247773353193299</v>
      </c>
      <c r="O14" s="314">
        <v>1807</v>
      </c>
      <c r="P14" s="744">
        <v>5.4929020883363222</v>
      </c>
      <c r="Q14" s="314">
        <v>234</v>
      </c>
      <c r="R14" s="744">
        <v>0.71131106179894821</v>
      </c>
      <c r="U14" s="740"/>
    </row>
    <row r="15" spans="1:21" ht="18" customHeight="1">
      <c r="A15" s="1087"/>
      <c r="B15" s="298" t="s">
        <v>99</v>
      </c>
      <c r="C15" s="314">
        <v>3397</v>
      </c>
      <c r="D15" s="744">
        <v>100</v>
      </c>
      <c r="E15" s="314">
        <v>13</v>
      </c>
      <c r="F15" s="744">
        <v>0.38269060936120108</v>
      </c>
      <c r="G15" s="314">
        <v>646</v>
      </c>
      <c r="H15" s="744">
        <v>19.016779511333528</v>
      </c>
      <c r="I15" s="314">
        <v>1218</v>
      </c>
      <c r="J15" s="744">
        <v>35.855166323226378</v>
      </c>
      <c r="K15" s="314">
        <v>882</v>
      </c>
      <c r="L15" s="744">
        <v>25.964085958198414</v>
      </c>
      <c r="M15" s="314">
        <v>447</v>
      </c>
      <c r="N15" s="744">
        <v>13.158669414188989</v>
      </c>
      <c r="O15" s="314">
        <v>171</v>
      </c>
      <c r="P15" s="744">
        <v>5.0338534000588755</v>
      </c>
      <c r="Q15" s="314">
        <v>20</v>
      </c>
      <c r="R15" s="744">
        <v>0.58875478363261702</v>
      </c>
      <c r="U15" s="740"/>
    </row>
    <row r="16" spans="1:21" ht="18" customHeight="1">
      <c r="A16" s="1087" t="s">
        <v>267</v>
      </c>
      <c r="B16" s="298" t="s">
        <v>308</v>
      </c>
      <c r="C16" s="314">
        <v>36161</v>
      </c>
      <c r="D16" s="744">
        <v>100</v>
      </c>
      <c r="E16" s="314">
        <v>215</v>
      </c>
      <c r="F16" s="744">
        <v>0.59456320345123204</v>
      </c>
      <c r="G16" s="314">
        <v>6883</v>
      </c>
      <c r="H16" s="744">
        <v>19.034318741185256</v>
      </c>
      <c r="I16" s="314">
        <v>9849</v>
      </c>
      <c r="J16" s="744">
        <v>27.236525538563644</v>
      </c>
      <c r="K16" s="314">
        <v>10527</v>
      </c>
      <c r="L16" s="744">
        <v>29.111473687121485</v>
      </c>
      <c r="M16" s="314">
        <v>6292</v>
      </c>
      <c r="N16" s="744">
        <v>17.39996128425652</v>
      </c>
      <c r="O16" s="314">
        <v>2107</v>
      </c>
      <c r="P16" s="744">
        <v>5.8267193938220734</v>
      </c>
      <c r="Q16" s="314">
        <v>288</v>
      </c>
      <c r="R16" s="744">
        <v>0.79643815159978981</v>
      </c>
      <c r="U16" s="740"/>
    </row>
    <row r="17" spans="1:21" ht="18" customHeight="1">
      <c r="A17" s="1087"/>
      <c r="B17" s="298" t="s">
        <v>98</v>
      </c>
      <c r="C17" s="314">
        <v>32692</v>
      </c>
      <c r="D17" s="744">
        <v>100</v>
      </c>
      <c r="E17" s="314">
        <v>202</v>
      </c>
      <c r="F17" s="744">
        <v>0.61788816835923166</v>
      </c>
      <c r="G17" s="314">
        <v>6222</v>
      </c>
      <c r="H17" s="744">
        <v>19.032179126391778</v>
      </c>
      <c r="I17" s="314">
        <v>8634</v>
      </c>
      <c r="J17" s="744">
        <v>26.410130918879236</v>
      </c>
      <c r="K17" s="314">
        <v>9605</v>
      </c>
      <c r="L17" s="744">
        <v>29.380276520249605</v>
      </c>
      <c r="M17" s="314">
        <v>5831</v>
      </c>
      <c r="N17" s="744">
        <v>17.836167869815245</v>
      </c>
      <c r="O17" s="314">
        <v>1933</v>
      </c>
      <c r="P17" s="744">
        <v>5.9127615318732412</v>
      </c>
      <c r="Q17" s="314">
        <v>265</v>
      </c>
      <c r="R17" s="744">
        <v>0.8105958644316652</v>
      </c>
      <c r="U17" s="740"/>
    </row>
    <row r="18" spans="1:21" ht="18" customHeight="1">
      <c r="A18" s="1087"/>
      <c r="B18" s="298" t="s">
        <v>99</v>
      </c>
      <c r="C18" s="314">
        <v>3469</v>
      </c>
      <c r="D18" s="744">
        <v>100</v>
      </c>
      <c r="E18" s="314">
        <v>13</v>
      </c>
      <c r="F18" s="744">
        <v>0.37474776592678005</v>
      </c>
      <c r="G18" s="314">
        <v>661</v>
      </c>
      <c r="H18" s="744">
        <v>19.054482559815508</v>
      </c>
      <c r="I18" s="314">
        <v>1215</v>
      </c>
      <c r="J18" s="744">
        <v>35.024502738541372</v>
      </c>
      <c r="K18" s="314">
        <v>922</v>
      </c>
      <c r="L18" s="744">
        <v>26.57826462957625</v>
      </c>
      <c r="M18" s="314">
        <v>461</v>
      </c>
      <c r="N18" s="744">
        <v>13.289132314788125</v>
      </c>
      <c r="O18" s="314">
        <v>174</v>
      </c>
      <c r="P18" s="744">
        <v>5.0158547131738249</v>
      </c>
      <c r="Q18" s="314">
        <v>23</v>
      </c>
      <c r="R18" s="744">
        <v>0.66301527817814931</v>
      </c>
      <c r="U18" s="740"/>
    </row>
    <row r="19" spans="1:21" ht="18" customHeight="1">
      <c r="A19" s="1087" t="s">
        <v>268</v>
      </c>
      <c r="B19" s="298" t="s">
        <v>308</v>
      </c>
      <c r="C19" s="314">
        <v>34771</v>
      </c>
      <c r="D19" s="744">
        <v>100</v>
      </c>
      <c r="E19" s="314">
        <v>200</v>
      </c>
      <c r="F19" s="744">
        <v>0.57519197032009428</v>
      </c>
      <c r="G19" s="314">
        <v>6612</v>
      </c>
      <c r="H19" s="744">
        <v>19.01584653878232</v>
      </c>
      <c r="I19" s="314">
        <v>8822</v>
      </c>
      <c r="J19" s="744">
        <v>25.371717810819362</v>
      </c>
      <c r="K19" s="536">
        <v>10447</v>
      </c>
      <c r="L19" s="746">
        <v>30.045152569670126</v>
      </c>
      <c r="M19" s="314">
        <v>6143</v>
      </c>
      <c r="N19" s="744">
        <v>17.667021368381697</v>
      </c>
      <c r="O19" s="314">
        <v>2200</v>
      </c>
      <c r="P19" s="744">
        <v>6.3271116735210384</v>
      </c>
      <c r="Q19" s="314">
        <v>347</v>
      </c>
      <c r="R19" s="744">
        <v>0.99795806850536373</v>
      </c>
      <c r="U19" s="740"/>
    </row>
    <row r="20" spans="1:21" ht="18" customHeight="1">
      <c r="A20" s="1087"/>
      <c r="B20" s="298" t="s">
        <v>98</v>
      </c>
      <c r="C20" s="314">
        <v>31428</v>
      </c>
      <c r="D20" s="744">
        <v>100</v>
      </c>
      <c r="E20" s="314">
        <v>195</v>
      </c>
      <c r="F20" s="744">
        <v>0.62046582665139371</v>
      </c>
      <c r="G20" s="314">
        <v>5999</v>
      </c>
      <c r="H20" s="744">
        <v>19.088074328624156</v>
      </c>
      <c r="I20" s="314">
        <v>7811</v>
      </c>
      <c r="J20" s="744">
        <v>24.853633702430951</v>
      </c>
      <c r="K20" s="314">
        <v>9431</v>
      </c>
      <c r="L20" s="744">
        <v>30.008272877688686</v>
      </c>
      <c r="M20" s="314">
        <v>5679</v>
      </c>
      <c r="N20" s="744">
        <v>18.069873997709049</v>
      </c>
      <c r="O20" s="314">
        <v>2002</v>
      </c>
      <c r="P20" s="744">
        <v>6.3701158202876416</v>
      </c>
      <c r="Q20" s="314">
        <v>311</v>
      </c>
      <c r="R20" s="744">
        <v>0.98956344660812023</v>
      </c>
      <c r="U20" s="740"/>
    </row>
    <row r="21" spans="1:21" ht="18" customHeight="1">
      <c r="A21" s="1087"/>
      <c r="B21" s="298" t="s">
        <v>99</v>
      </c>
      <c r="C21" s="314">
        <v>3343</v>
      </c>
      <c r="D21" s="744">
        <v>100</v>
      </c>
      <c r="E21" s="314">
        <v>5</v>
      </c>
      <c r="F21" s="744">
        <v>0.14956625785222855</v>
      </c>
      <c r="G21" s="314">
        <v>613</v>
      </c>
      <c r="H21" s="744">
        <v>18.336823212683218</v>
      </c>
      <c r="I21" s="536">
        <v>1011</v>
      </c>
      <c r="J21" s="746">
        <v>30.242297337720608</v>
      </c>
      <c r="K21" s="314">
        <v>1016</v>
      </c>
      <c r="L21" s="744">
        <v>30.391863595572836</v>
      </c>
      <c r="M21" s="314">
        <v>464</v>
      </c>
      <c r="N21" s="744">
        <v>13.879748728686808</v>
      </c>
      <c r="O21" s="314">
        <v>198</v>
      </c>
      <c r="P21" s="744">
        <v>5.9228238109482501</v>
      </c>
      <c r="Q21" s="314">
        <v>36</v>
      </c>
      <c r="R21" s="744">
        <v>1.0768770565360455</v>
      </c>
      <c r="U21" s="740"/>
    </row>
    <row r="22" spans="1:21" ht="18" customHeight="1">
      <c r="A22" s="1087" t="s">
        <v>226</v>
      </c>
      <c r="B22" s="298" t="s">
        <v>308</v>
      </c>
      <c r="C22" s="314">
        <v>32547</v>
      </c>
      <c r="D22" s="744">
        <v>100</v>
      </c>
      <c r="E22" s="314">
        <v>203</v>
      </c>
      <c r="F22" s="744">
        <v>0.62371339908440104</v>
      </c>
      <c r="G22" s="314">
        <v>6362</v>
      </c>
      <c r="H22" s="744">
        <v>19.54711647770916</v>
      </c>
      <c r="I22" s="314">
        <v>7956</v>
      </c>
      <c r="J22" s="744">
        <v>24.444649276431008</v>
      </c>
      <c r="K22" s="314">
        <v>9533</v>
      </c>
      <c r="L22" s="744">
        <v>29.289949918579282</v>
      </c>
      <c r="M22" s="314">
        <v>5928</v>
      </c>
      <c r="N22" s="744">
        <v>18.213660245183888</v>
      </c>
      <c r="O22" s="314">
        <v>2186</v>
      </c>
      <c r="P22" s="744">
        <v>6.7164408394014812</v>
      </c>
      <c r="Q22" s="314">
        <v>379</v>
      </c>
      <c r="R22" s="744">
        <v>1.1644698436107781</v>
      </c>
      <c r="U22" s="740"/>
    </row>
    <row r="23" spans="1:21" ht="18" customHeight="1">
      <c r="A23" s="1087"/>
      <c r="B23" s="298" t="s">
        <v>98</v>
      </c>
      <c r="C23" s="314">
        <v>29275</v>
      </c>
      <c r="D23" s="744">
        <v>100</v>
      </c>
      <c r="E23" s="314">
        <v>190</v>
      </c>
      <c r="F23" s="744">
        <v>0.6490179333902647</v>
      </c>
      <c r="G23" s="314">
        <v>5769</v>
      </c>
      <c r="H23" s="744">
        <v>19.706233988044406</v>
      </c>
      <c r="I23" s="314">
        <v>7030</v>
      </c>
      <c r="J23" s="744">
        <v>24.013663535439793</v>
      </c>
      <c r="K23" s="314">
        <v>8501</v>
      </c>
      <c r="L23" s="744">
        <v>29.038428693424422</v>
      </c>
      <c r="M23" s="314">
        <v>5449</v>
      </c>
      <c r="N23" s="744">
        <v>18.613151152860802</v>
      </c>
      <c r="O23" s="314">
        <v>1993</v>
      </c>
      <c r="P23" s="744">
        <v>6.8078565328778815</v>
      </c>
      <c r="Q23" s="314">
        <v>343</v>
      </c>
      <c r="R23" s="744">
        <v>1.1716481639624252</v>
      </c>
      <c r="U23" s="740"/>
    </row>
    <row r="24" spans="1:21" ht="18" customHeight="1">
      <c r="A24" s="1087"/>
      <c r="B24" s="298" t="s">
        <v>99</v>
      </c>
      <c r="C24" s="314">
        <v>3272</v>
      </c>
      <c r="D24" s="744">
        <v>100</v>
      </c>
      <c r="E24" s="314">
        <v>13</v>
      </c>
      <c r="F24" s="744">
        <v>0.39731051344743279</v>
      </c>
      <c r="G24" s="314">
        <v>593</v>
      </c>
      <c r="H24" s="744">
        <v>18.123471882640587</v>
      </c>
      <c r="I24" s="314">
        <v>926</v>
      </c>
      <c r="J24" s="744">
        <v>28.300733496332519</v>
      </c>
      <c r="K24" s="314">
        <v>1032</v>
      </c>
      <c r="L24" s="744">
        <v>31.540342298288511</v>
      </c>
      <c r="M24" s="314">
        <v>479</v>
      </c>
      <c r="N24" s="744">
        <v>14.639364303178484</v>
      </c>
      <c r="O24" s="314">
        <v>193</v>
      </c>
      <c r="P24" s="744">
        <v>5.8985330073349633</v>
      </c>
      <c r="Q24" s="314">
        <v>36</v>
      </c>
      <c r="R24" s="744">
        <v>1.1002444987775062</v>
      </c>
      <c r="U24" s="740"/>
    </row>
    <row r="25" spans="1:21" ht="18" customHeight="1">
      <c r="A25" s="1087" t="s">
        <v>227</v>
      </c>
      <c r="B25" s="298" t="s">
        <v>308</v>
      </c>
      <c r="C25" s="314">
        <v>25221</v>
      </c>
      <c r="D25" s="744">
        <v>100</v>
      </c>
      <c r="E25" s="314">
        <v>169</v>
      </c>
      <c r="F25" s="744">
        <v>0.67007652353197733</v>
      </c>
      <c r="G25" s="314">
        <v>5170</v>
      </c>
      <c r="H25" s="744">
        <v>20.498790690297771</v>
      </c>
      <c r="I25" s="314">
        <v>5843</v>
      </c>
      <c r="J25" s="744">
        <v>23.167201934895523</v>
      </c>
      <c r="K25" s="314">
        <v>7231</v>
      </c>
      <c r="L25" s="744">
        <v>28.670552317513181</v>
      </c>
      <c r="M25" s="314">
        <v>4418</v>
      </c>
      <c r="N25" s="744">
        <v>17.517148408072639</v>
      </c>
      <c r="O25" s="314">
        <v>2010</v>
      </c>
      <c r="P25" s="744">
        <v>7.9695491852028066</v>
      </c>
      <c r="Q25" s="314">
        <v>380</v>
      </c>
      <c r="R25" s="744">
        <v>1.5066809404861028</v>
      </c>
      <c r="U25" s="740"/>
    </row>
    <row r="26" spans="1:21" ht="18" customHeight="1">
      <c r="A26" s="1087"/>
      <c r="B26" s="298" t="s">
        <v>98</v>
      </c>
      <c r="C26" s="314">
        <v>22682</v>
      </c>
      <c r="D26" s="744">
        <v>100</v>
      </c>
      <c r="E26" s="314">
        <v>160</v>
      </c>
      <c r="F26" s="744">
        <v>0.70540516709284895</v>
      </c>
      <c r="G26" s="314">
        <v>4689</v>
      </c>
      <c r="H26" s="744">
        <v>20.672780178114806</v>
      </c>
      <c r="I26" s="314">
        <v>5167</v>
      </c>
      <c r="J26" s="744">
        <v>22.780178114804691</v>
      </c>
      <c r="K26" s="314">
        <v>6498</v>
      </c>
      <c r="L26" s="744">
        <v>28.648267348558328</v>
      </c>
      <c r="M26" s="314">
        <v>3995</v>
      </c>
      <c r="N26" s="744">
        <v>17.613085265849573</v>
      </c>
      <c r="O26" s="314">
        <v>1825</v>
      </c>
      <c r="P26" s="744">
        <v>8.046027687152808</v>
      </c>
      <c r="Q26" s="314">
        <v>348</v>
      </c>
      <c r="R26" s="744">
        <v>1.5342562384269465</v>
      </c>
      <c r="U26" s="740"/>
    </row>
    <row r="27" spans="1:21" ht="18" customHeight="1">
      <c r="A27" s="1087"/>
      <c r="B27" s="298" t="s">
        <v>99</v>
      </c>
      <c r="C27" s="314">
        <v>2539</v>
      </c>
      <c r="D27" s="744">
        <v>100</v>
      </c>
      <c r="E27" s="314">
        <v>9</v>
      </c>
      <c r="F27" s="744">
        <v>0.35447026388341868</v>
      </c>
      <c r="G27" s="314">
        <v>481</v>
      </c>
      <c r="H27" s="744">
        <v>18.944466325324932</v>
      </c>
      <c r="I27" s="314">
        <v>676</v>
      </c>
      <c r="J27" s="744">
        <v>26.624655376132335</v>
      </c>
      <c r="K27" s="314">
        <v>733</v>
      </c>
      <c r="L27" s="744">
        <v>28.869633714060654</v>
      </c>
      <c r="M27" s="314">
        <v>423</v>
      </c>
      <c r="N27" s="744">
        <v>16.660102402520678</v>
      </c>
      <c r="O27" s="314">
        <v>185</v>
      </c>
      <c r="P27" s="744">
        <v>7.2863332020480511</v>
      </c>
      <c r="Q27" s="314">
        <v>32</v>
      </c>
      <c r="R27" s="744">
        <v>1.2603387160299331</v>
      </c>
      <c r="U27" s="740"/>
    </row>
    <row r="28" spans="1:21" ht="18" customHeight="1">
      <c r="A28" s="1087" t="s">
        <v>707</v>
      </c>
      <c r="B28" s="298" t="s">
        <v>308</v>
      </c>
      <c r="C28" s="314">
        <v>30196</v>
      </c>
      <c r="D28" s="744">
        <v>100</v>
      </c>
      <c r="E28" s="314">
        <v>213</v>
      </c>
      <c r="F28" s="744">
        <v>0.70539144257517561</v>
      </c>
      <c r="G28" s="314">
        <v>6096</v>
      </c>
      <c r="H28" s="744">
        <v>20.188104384686714</v>
      </c>
      <c r="I28" s="314">
        <v>6696</v>
      </c>
      <c r="J28" s="744">
        <v>22.175122532785799</v>
      </c>
      <c r="K28" s="314">
        <v>8556</v>
      </c>
      <c r="L28" s="744">
        <v>28.334878791892965</v>
      </c>
      <c r="M28" s="314">
        <v>5605</v>
      </c>
      <c r="N28" s="744">
        <v>18.562061200158961</v>
      </c>
      <c r="O28" s="314">
        <v>2511</v>
      </c>
      <c r="P28" s="744">
        <v>8.3156709497946757</v>
      </c>
      <c r="Q28" s="314">
        <v>519</v>
      </c>
      <c r="R28" s="744">
        <v>1.7187706981057094</v>
      </c>
      <c r="U28" s="740"/>
    </row>
    <row r="29" spans="1:21" ht="18" customHeight="1">
      <c r="A29" s="1087"/>
      <c r="B29" s="298" t="s">
        <v>98</v>
      </c>
      <c r="C29" s="314">
        <v>27286</v>
      </c>
      <c r="D29" s="744">
        <v>100</v>
      </c>
      <c r="E29" s="314">
        <v>206</v>
      </c>
      <c r="F29" s="744">
        <v>0.75496591658726087</v>
      </c>
      <c r="G29" s="314">
        <v>5586</v>
      </c>
      <c r="H29" s="744">
        <v>20.47203694202155</v>
      </c>
      <c r="I29" s="314">
        <v>5946</v>
      </c>
      <c r="J29" s="744">
        <v>21.791394854504141</v>
      </c>
      <c r="K29" s="314">
        <v>7696</v>
      </c>
      <c r="L29" s="744">
        <v>28.204940262405632</v>
      </c>
      <c r="M29" s="314">
        <v>5109</v>
      </c>
      <c r="N29" s="744">
        <v>18.723887707982115</v>
      </c>
      <c r="O29" s="314">
        <v>2283</v>
      </c>
      <c r="P29" s="744">
        <v>8.366928094993769</v>
      </c>
      <c r="Q29" s="314">
        <v>460</v>
      </c>
      <c r="R29" s="744">
        <v>1.6858462215055339</v>
      </c>
      <c r="U29" s="740"/>
    </row>
    <row r="30" spans="1:21" ht="18" customHeight="1">
      <c r="A30" s="1087"/>
      <c r="B30" s="298" t="s">
        <v>99</v>
      </c>
      <c r="C30" s="314">
        <v>2910</v>
      </c>
      <c r="D30" s="744">
        <v>100</v>
      </c>
      <c r="E30" s="314">
        <v>7</v>
      </c>
      <c r="F30" s="744">
        <v>0.24054982817869416</v>
      </c>
      <c r="G30" s="314">
        <v>510</v>
      </c>
      <c r="H30" s="744">
        <v>17.525773195876287</v>
      </c>
      <c r="I30" s="314">
        <v>750</v>
      </c>
      <c r="J30" s="744">
        <v>25.773195876288657</v>
      </c>
      <c r="K30" s="314">
        <v>860</v>
      </c>
      <c r="L30" s="744">
        <v>29.553264604810998</v>
      </c>
      <c r="M30" s="314">
        <v>496</v>
      </c>
      <c r="N30" s="744">
        <v>17.0446735395189</v>
      </c>
      <c r="O30" s="314">
        <v>228</v>
      </c>
      <c r="P30" s="744">
        <v>7.8350515463917523</v>
      </c>
      <c r="Q30" s="314">
        <v>59</v>
      </c>
      <c r="R30" s="744">
        <v>2.0274914089347078</v>
      </c>
      <c r="U30" s="740"/>
    </row>
    <row r="31" spans="1:21" ht="18" customHeight="1">
      <c r="A31" s="1087" t="s">
        <v>708</v>
      </c>
      <c r="B31" s="298" t="s">
        <v>308</v>
      </c>
      <c r="C31" s="314">
        <v>31763</v>
      </c>
      <c r="D31" s="744">
        <v>100</v>
      </c>
      <c r="E31" s="314">
        <v>188</v>
      </c>
      <c r="F31" s="744">
        <v>0.59188363819538459</v>
      </c>
      <c r="G31" s="314">
        <v>6793</v>
      </c>
      <c r="H31" s="744">
        <v>21.386518905644934</v>
      </c>
      <c r="I31" s="314">
        <v>7165</v>
      </c>
      <c r="J31" s="744">
        <v>22.557692913137927</v>
      </c>
      <c r="K31" s="314">
        <v>8837</v>
      </c>
      <c r="L31" s="744">
        <v>27.821679312407515</v>
      </c>
      <c r="M31" s="314">
        <v>5603</v>
      </c>
      <c r="N31" s="744">
        <v>17.640021408557129</v>
      </c>
      <c r="O31" s="314">
        <v>2608</v>
      </c>
      <c r="P31" s="744">
        <v>8.2108113213487393</v>
      </c>
      <c r="Q31" s="314">
        <v>569</v>
      </c>
      <c r="R31" s="744">
        <v>1.7913925007083713</v>
      </c>
      <c r="U31" s="740"/>
    </row>
    <row r="32" spans="1:21" ht="18" customHeight="1">
      <c r="A32" s="1087"/>
      <c r="B32" s="298" t="s">
        <v>98</v>
      </c>
      <c r="C32" s="314">
        <v>28346</v>
      </c>
      <c r="D32" s="744">
        <v>100</v>
      </c>
      <c r="E32" s="314">
        <v>178</v>
      </c>
      <c r="F32" s="744">
        <v>0.62795456149015738</v>
      </c>
      <c r="G32" s="314">
        <v>6109</v>
      </c>
      <c r="H32" s="744">
        <v>21.551541663726802</v>
      </c>
      <c r="I32" s="314">
        <v>6331</v>
      </c>
      <c r="J32" s="744">
        <v>22.334720948281944</v>
      </c>
      <c r="K32" s="314">
        <v>7780</v>
      </c>
      <c r="L32" s="744">
        <v>27.446553305581034</v>
      </c>
      <c r="M32" s="314">
        <v>5100</v>
      </c>
      <c r="N32" s="744">
        <v>17.991956537077542</v>
      </c>
      <c r="O32" s="314">
        <v>2353</v>
      </c>
      <c r="P32" s="744">
        <v>8.3009948493614623</v>
      </c>
      <c r="Q32" s="314">
        <v>495</v>
      </c>
      <c r="R32" s="744">
        <v>1.7462781344810556</v>
      </c>
      <c r="U32" s="740"/>
    </row>
    <row r="33" spans="1:21" ht="18" customHeight="1">
      <c r="A33" s="1088"/>
      <c r="B33" s="302" t="s">
        <v>99</v>
      </c>
      <c r="C33" s="315">
        <v>3417</v>
      </c>
      <c r="D33" s="745">
        <v>100</v>
      </c>
      <c r="E33" s="315">
        <v>10</v>
      </c>
      <c r="F33" s="745">
        <v>0.29265437518290899</v>
      </c>
      <c r="G33" s="315">
        <v>684</v>
      </c>
      <c r="H33" s="745">
        <v>20.017559262510975</v>
      </c>
      <c r="I33" s="315">
        <v>834</v>
      </c>
      <c r="J33" s="745">
        <v>24.407374890254609</v>
      </c>
      <c r="K33" s="315">
        <v>1057</v>
      </c>
      <c r="L33" s="745">
        <v>30.933567456833476</v>
      </c>
      <c r="M33" s="315">
        <v>503</v>
      </c>
      <c r="N33" s="745">
        <v>14.720515071700321</v>
      </c>
      <c r="O33" s="315">
        <v>255</v>
      </c>
      <c r="P33" s="745">
        <v>7.4626865671641784</v>
      </c>
      <c r="Q33" s="315">
        <v>74</v>
      </c>
      <c r="R33" s="745">
        <v>2.1656423763535262</v>
      </c>
      <c r="U33" s="740"/>
    </row>
    <row r="34" spans="1:21">
      <c r="A34" s="311" t="s">
        <v>11</v>
      </c>
      <c r="B34" s="312"/>
      <c r="C34" s="301"/>
      <c r="D34" s="301"/>
      <c r="E34" s="741"/>
      <c r="F34" s="741"/>
    </row>
    <row r="35" spans="1:21">
      <c r="E35" s="741"/>
      <c r="F35" s="741"/>
    </row>
    <row r="36" spans="1:21">
      <c r="E36" s="741"/>
      <c r="F36" s="741"/>
    </row>
  </sheetData>
  <mergeCells count="20">
    <mergeCell ref="A28:A30"/>
    <mergeCell ref="A31:A33"/>
    <mergeCell ref="A2:B2"/>
    <mergeCell ref="Q2:R2"/>
    <mergeCell ref="A16:A18"/>
    <mergeCell ref="A19:A21"/>
    <mergeCell ref="A22:A24"/>
    <mergeCell ref="A25:A27"/>
    <mergeCell ref="A4:A6"/>
    <mergeCell ref="A7:A9"/>
    <mergeCell ref="A10:A12"/>
    <mergeCell ref="A13:A15"/>
    <mergeCell ref="O2:P2"/>
    <mergeCell ref="M2:N2"/>
    <mergeCell ref="K2:L2"/>
    <mergeCell ref="I2:J2"/>
    <mergeCell ref="G2:H2"/>
    <mergeCell ref="E2:F2"/>
    <mergeCell ref="C2:D2"/>
    <mergeCell ref="A1:R1"/>
  </mergeCells>
  <phoneticPr fontId="2" type="noConversion"/>
  <hyperlinks>
    <hyperlink ref="S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8"/>
  <sheetViews>
    <sheetView showGridLines="0" workbookViewId="0">
      <selection sqref="A1:T1"/>
    </sheetView>
  </sheetViews>
  <sheetFormatPr defaultColWidth="15.875" defaultRowHeight="15"/>
  <cols>
    <col min="1" max="1" width="11.5" style="326" customWidth="1"/>
    <col min="2" max="4" width="6.625" style="326" customWidth="1"/>
    <col min="5" max="5" width="11.5" style="326" bestFit="1" customWidth="1"/>
    <col min="6" max="8" width="6.625" style="326" customWidth="1"/>
    <col min="9" max="9" width="11.5" style="326" bestFit="1" customWidth="1"/>
    <col min="10" max="12" width="6.625" style="326" customWidth="1"/>
    <col min="13" max="13" width="11.5" style="326" bestFit="1" customWidth="1"/>
    <col min="14" max="16" width="6.625" style="326" customWidth="1"/>
    <col min="17" max="17" width="11.5" style="326" bestFit="1" customWidth="1"/>
    <col min="18" max="20" width="6.625" style="326" customWidth="1"/>
    <col min="21" max="21" width="12.625" style="326" bestFit="1" customWidth="1"/>
    <col min="22" max="16384" width="15.875" style="326"/>
  </cols>
  <sheetData>
    <row r="1" spans="1:21" s="316" customFormat="1" ht="27" customHeight="1">
      <c r="A1" s="1201" t="s">
        <v>697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  <c r="L1" s="1201"/>
      <c r="M1" s="1201"/>
      <c r="N1" s="1201"/>
      <c r="O1" s="1201"/>
      <c r="P1" s="1201"/>
      <c r="Q1" s="1201"/>
      <c r="R1" s="1201"/>
      <c r="S1" s="1201"/>
      <c r="T1" s="1201"/>
      <c r="U1" s="595" t="s">
        <v>670</v>
      </c>
    </row>
    <row r="2" spans="1:21" s="316" customFormat="1" ht="19.5">
      <c r="A2" s="736"/>
      <c r="B2" s="735"/>
      <c r="C2" s="735"/>
      <c r="D2" s="735"/>
      <c r="E2" s="736"/>
      <c r="F2" s="735"/>
      <c r="G2" s="735"/>
      <c r="H2" s="735"/>
      <c r="I2" s="736"/>
      <c r="J2" s="735"/>
      <c r="K2" s="735"/>
      <c r="L2" s="735"/>
      <c r="M2" s="736"/>
      <c r="N2" s="735"/>
      <c r="O2" s="735"/>
      <c r="P2" s="735"/>
      <c r="Q2" s="736"/>
      <c r="R2" s="735"/>
      <c r="S2" s="1202" t="s">
        <v>447</v>
      </c>
      <c r="T2" s="1202"/>
    </row>
    <row r="3" spans="1:21" s="317" customFormat="1" ht="21" customHeight="1">
      <c r="A3" s="1203" t="s">
        <v>739</v>
      </c>
      <c r="B3" s="1203"/>
      <c r="C3" s="1203"/>
      <c r="D3" s="1203"/>
      <c r="E3" s="1203" t="s">
        <v>738</v>
      </c>
      <c r="F3" s="1203"/>
      <c r="G3" s="1203"/>
      <c r="H3" s="1203"/>
      <c r="I3" s="1203" t="s">
        <v>227</v>
      </c>
      <c r="J3" s="1203"/>
      <c r="K3" s="1203"/>
      <c r="L3" s="1203"/>
      <c r="M3" s="1203" t="s">
        <v>707</v>
      </c>
      <c r="N3" s="1203"/>
      <c r="O3" s="1203"/>
      <c r="P3" s="1203"/>
      <c r="Q3" s="1203" t="s">
        <v>708</v>
      </c>
      <c r="R3" s="1203"/>
      <c r="S3" s="1203"/>
      <c r="T3" s="1203"/>
    </row>
    <row r="4" spans="1:21" s="317" customFormat="1" ht="21" customHeight="1">
      <c r="A4" s="318" t="s">
        <v>448</v>
      </c>
      <c r="B4" s="734" t="s">
        <v>308</v>
      </c>
      <c r="C4" s="734" t="s">
        <v>98</v>
      </c>
      <c r="D4" s="734" t="s">
        <v>99</v>
      </c>
      <c r="E4" s="318" t="s">
        <v>448</v>
      </c>
      <c r="F4" s="734" t="s">
        <v>308</v>
      </c>
      <c r="G4" s="734" t="s">
        <v>98</v>
      </c>
      <c r="H4" s="734" t="s">
        <v>99</v>
      </c>
      <c r="I4" s="318" t="s">
        <v>448</v>
      </c>
      <c r="J4" s="734" t="s">
        <v>308</v>
      </c>
      <c r="K4" s="734" t="s">
        <v>98</v>
      </c>
      <c r="L4" s="734" t="s">
        <v>99</v>
      </c>
      <c r="M4" s="318" t="s">
        <v>448</v>
      </c>
      <c r="N4" s="734" t="s">
        <v>308</v>
      </c>
      <c r="O4" s="734" t="s">
        <v>98</v>
      </c>
      <c r="P4" s="734" t="s">
        <v>99</v>
      </c>
      <c r="Q4" s="318" t="s">
        <v>448</v>
      </c>
      <c r="R4" s="734" t="s">
        <v>308</v>
      </c>
      <c r="S4" s="734" t="s">
        <v>98</v>
      </c>
      <c r="T4" s="734" t="s">
        <v>99</v>
      </c>
    </row>
    <row r="5" spans="1:21" s="321" customFormat="1" ht="36" customHeight="1">
      <c r="A5" s="319" t="s">
        <v>450</v>
      </c>
      <c r="B5" s="320">
        <v>10598</v>
      </c>
      <c r="C5" s="320">
        <v>9236</v>
      </c>
      <c r="D5" s="320">
        <v>1362</v>
      </c>
      <c r="E5" s="319" t="s">
        <v>450</v>
      </c>
      <c r="F5" s="320">
        <v>8957</v>
      </c>
      <c r="G5" s="320">
        <v>7677</v>
      </c>
      <c r="H5" s="320">
        <v>1280</v>
      </c>
      <c r="I5" s="319" t="s">
        <v>39</v>
      </c>
      <c r="J5" s="320">
        <v>6665</v>
      </c>
      <c r="K5" s="320">
        <v>6309</v>
      </c>
      <c r="L5" s="320">
        <v>356</v>
      </c>
      <c r="M5" s="319" t="s">
        <v>39</v>
      </c>
      <c r="N5" s="320">
        <v>9356</v>
      </c>
      <c r="O5" s="320">
        <v>8944</v>
      </c>
      <c r="P5" s="320">
        <v>412</v>
      </c>
      <c r="Q5" s="319" t="s">
        <v>39</v>
      </c>
      <c r="R5" s="320">
        <v>8444</v>
      </c>
      <c r="S5" s="320">
        <v>8020</v>
      </c>
      <c r="T5" s="320">
        <v>424</v>
      </c>
    </row>
    <row r="6" spans="1:21" s="321" customFormat="1" ht="36" customHeight="1">
      <c r="A6" s="319" t="s">
        <v>39</v>
      </c>
      <c r="B6" s="322">
        <v>9417</v>
      </c>
      <c r="C6" s="322">
        <v>8974</v>
      </c>
      <c r="D6" s="322">
        <v>443</v>
      </c>
      <c r="E6" s="319" t="s">
        <v>39</v>
      </c>
      <c r="F6" s="322">
        <v>8603</v>
      </c>
      <c r="G6" s="322">
        <v>8150</v>
      </c>
      <c r="H6" s="322">
        <v>453</v>
      </c>
      <c r="I6" s="319" t="s">
        <v>450</v>
      </c>
      <c r="J6" s="322">
        <v>4748</v>
      </c>
      <c r="K6" s="322">
        <v>4084</v>
      </c>
      <c r="L6" s="322">
        <v>664</v>
      </c>
      <c r="M6" s="319" t="s">
        <v>450</v>
      </c>
      <c r="N6" s="322">
        <v>4390</v>
      </c>
      <c r="O6" s="322">
        <v>3833</v>
      </c>
      <c r="P6" s="322">
        <v>557</v>
      </c>
      <c r="Q6" s="319" t="s">
        <v>450</v>
      </c>
      <c r="R6" s="322">
        <v>5113</v>
      </c>
      <c r="S6" s="322">
        <v>4462</v>
      </c>
      <c r="T6" s="322">
        <v>651</v>
      </c>
    </row>
    <row r="7" spans="1:21" s="321" customFormat="1" ht="36" customHeight="1">
      <c r="A7" s="319" t="s">
        <v>35</v>
      </c>
      <c r="B7" s="322">
        <v>4190</v>
      </c>
      <c r="C7" s="322">
        <v>3761</v>
      </c>
      <c r="D7" s="322">
        <v>429</v>
      </c>
      <c r="E7" s="319" t="s">
        <v>35</v>
      </c>
      <c r="F7" s="322">
        <v>4058</v>
      </c>
      <c r="G7" s="322">
        <v>3606</v>
      </c>
      <c r="H7" s="322">
        <v>452</v>
      </c>
      <c r="I7" s="319" t="s">
        <v>35</v>
      </c>
      <c r="J7" s="322">
        <v>3523</v>
      </c>
      <c r="K7" s="322">
        <v>3172</v>
      </c>
      <c r="L7" s="322">
        <v>351</v>
      </c>
      <c r="M7" s="319" t="s">
        <v>35</v>
      </c>
      <c r="N7" s="322">
        <v>4248</v>
      </c>
      <c r="O7" s="322">
        <v>3770</v>
      </c>
      <c r="P7" s="322">
        <v>478</v>
      </c>
      <c r="Q7" s="319" t="s">
        <v>35</v>
      </c>
      <c r="R7" s="322">
        <v>4142</v>
      </c>
      <c r="S7" s="322">
        <v>3674</v>
      </c>
      <c r="T7" s="322">
        <v>468</v>
      </c>
    </row>
    <row r="8" spans="1:21" s="321" customFormat="1" ht="36" customHeight="1">
      <c r="A8" s="319" t="s">
        <v>30</v>
      </c>
      <c r="B8" s="322">
        <v>2940</v>
      </c>
      <c r="C8" s="322">
        <v>2495</v>
      </c>
      <c r="D8" s="322">
        <v>445</v>
      </c>
      <c r="E8" s="319" t="s">
        <v>30</v>
      </c>
      <c r="F8" s="322">
        <v>3262</v>
      </c>
      <c r="G8" s="322">
        <v>2799</v>
      </c>
      <c r="H8" s="322">
        <v>463</v>
      </c>
      <c r="I8" s="319" t="s">
        <v>30</v>
      </c>
      <c r="J8" s="322">
        <v>3094</v>
      </c>
      <c r="K8" s="322">
        <v>2587</v>
      </c>
      <c r="L8" s="322">
        <v>507</v>
      </c>
      <c r="M8" s="319" t="s">
        <v>30</v>
      </c>
      <c r="N8" s="322">
        <v>3300</v>
      </c>
      <c r="O8" s="322">
        <v>2782</v>
      </c>
      <c r="P8" s="322">
        <v>518</v>
      </c>
      <c r="Q8" s="319" t="s">
        <v>30</v>
      </c>
      <c r="R8" s="322">
        <v>3301</v>
      </c>
      <c r="S8" s="322">
        <v>2769</v>
      </c>
      <c r="T8" s="322">
        <v>532</v>
      </c>
    </row>
    <row r="9" spans="1:21" s="321" customFormat="1" ht="36" customHeight="1">
      <c r="A9" s="319" t="s">
        <v>33</v>
      </c>
      <c r="B9" s="322">
        <v>1137</v>
      </c>
      <c r="C9" s="322">
        <v>1044</v>
      </c>
      <c r="D9" s="322">
        <v>93</v>
      </c>
      <c r="E9" s="319" t="s">
        <v>33</v>
      </c>
      <c r="F9" s="322">
        <v>1239</v>
      </c>
      <c r="G9" s="322">
        <v>1156</v>
      </c>
      <c r="H9" s="322">
        <v>83</v>
      </c>
      <c r="I9" s="319" t="s">
        <v>33</v>
      </c>
      <c r="J9" s="322">
        <v>1107</v>
      </c>
      <c r="K9" s="322">
        <v>1019</v>
      </c>
      <c r="L9" s="322">
        <v>88</v>
      </c>
      <c r="M9" s="319" t="s">
        <v>114</v>
      </c>
      <c r="N9" s="322">
        <v>1421</v>
      </c>
      <c r="O9" s="322">
        <v>1122</v>
      </c>
      <c r="P9" s="322">
        <v>299</v>
      </c>
      <c r="Q9" s="319" t="s">
        <v>114</v>
      </c>
      <c r="R9" s="322">
        <v>3159</v>
      </c>
      <c r="S9" s="322">
        <v>2500</v>
      </c>
      <c r="T9" s="322">
        <v>659</v>
      </c>
    </row>
    <row r="10" spans="1:21" s="321" customFormat="1" ht="36" customHeight="1">
      <c r="A10" s="319" t="s">
        <v>44</v>
      </c>
      <c r="B10" s="322">
        <v>962</v>
      </c>
      <c r="C10" s="322">
        <v>952</v>
      </c>
      <c r="D10" s="322">
        <v>10</v>
      </c>
      <c r="E10" s="319" t="s">
        <v>44</v>
      </c>
      <c r="F10" s="322">
        <v>930</v>
      </c>
      <c r="G10" s="322">
        <v>916</v>
      </c>
      <c r="H10" s="322">
        <v>14</v>
      </c>
      <c r="I10" s="319" t="s">
        <v>44</v>
      </c>
      <c r="J10" s="322">
        <v>875</v>
      </c>
      <c r="K10" s="322">
        <v>865</v>
      </c>
      <c r="L10" s="322">
        <v>10</v>
      </c>
      <c r="M10" s="319" t="s">
        <v>33</v>
      </c>
      <c r="N10" s="322">
        <v>1344</v>
      </c>
      <c r="O10" s="322">
        <v>1222</v>
      </c>
      <c r="P10" s="322">
        <v>122</v>
      </c>
      <c r="Q10" s="319" t="s">
        <v>33</v>
      </c>
      <c r="R10" s="322">
        <v>1440</v>
      </c>
      <c r="S10" s="322">
        <v>1315</v>
      </c>
      <c r="T10" s="322">
        <v>125</v>
      </c>
    </row>
    <row r="11" spans="1:21" s="321" customFormat="1" ht="36" customHeight="1">
      <c r="A11" s="537" t="s">
        <v>746</v>
      </c>
      <c r="B11" s="322">
        <v>664</v>
      </c>
      <c r="C11" s="322">
        <v>661</v>
      </c>
      <c r="D11" s="322">
        <v>3</v>
      </c>
      <c r="E11" s="537" t="s">
        <v>746</v>
      </c>
      <c r="F11" s="322">
        <v>703</v>
      </c>
      <c r="G11" s="322">
        <v>698</v>
      </c>
      <c r="H11" s="322">
        <v>5</v>
      </c>
      <c r="I11" s="537" t="s">
        <v>746</v>
      </c>
      <c r="J11" s="322">
        <v>603</v>
      </c>
      <c r="K11" s="322">
        <v>600</v>
      </c>
      <c r="L11" s="322">
        <v>3</v>
      </c>
      <c r="M11" s="537" t="s">
        <v>44</v>
      </c>
      <c r="N11" s="322">
        <v>841</v>
      </c>
      <c r="O11" s="322">
        <v>826</v>
      </c>
      <c r="P11" s="322">
        <v>15</v>
      </c>
      <c r="Q11" s="319" t="s">
        <v>44</v>
      </c>
      <c r="R11" s="322">
        <v>748</v>
      </c>
      <c r="S11" s="322">
        <v>739</v>
      </c>
      <c r="T11" s="322">
        <v>9</v>
      </c>
    </row>
    <row r="12" spans="1:21" s="321" customFormat="1" ht="36" customHeight="1">
      <c r="A12" s="319" t="s">
        <v>38</v>
      </c>
      <c r="B12" s="322">
        <v>534</v>
      </c>
      <c r="C12" s="322">
        <v>444</v>
      </c>
      <c r="D12" s="322">
        <v>90</v>
      </c>
      <c r="E12" s="319" t="s">
        <v>38</v>
      </c>
      <c r="F12" s="322">
        <v>521</v>
      </c>
      <c r="G12" s="322">
        <v>426</v>
      </c>
      <c r="H12" s="322">
        <v>95</v>
      </c>
      <c r="I12" s="319" t="s">
        <v>38</v>
      </c>
      <c r="J12" s="322">
        <v>438</v>
      </c>
      <c r="K12" s="322">
        <v>367</v>
      </c>
      <c r="L12" s="322">
        <v>71</v>
      </c>
      <c r="M12" s="537" t="s">
        <v>746</v>
      </c>
      <c r="N12" s="322">
        <v>643</v>
      </c>
      <c r="O12" s="322">
        <v>638</v>
      </c>
      <c r="P12" s="322">
        <v>5</v>
      </c>
      <c r="Q12" s="537" t="s">
        <v>746</v>
      </c>
      <c r="R12" s="322">
        <v>594</v>
      </c>
      <c r="S12" s="322">
        <v>587</v>
      </c>
      <c r="T12" s="322">
        <v>7</v>
      </c>
    </row>
    <row r="13" spans="1:21" s="321" customFormat="1" ht="36" customHeight="1">
      <c r="A13" s="319" t="s">
        <v>37</v>
      </c>
      <c r="B13" s="322">
        <v>435</v>
      </c>
      <c r="C13" s="322">
        <v>412</v>
      </c>
      <c r="D13" s="322">
        <v>23</v>
      </c>
      <c r="E13" s="319" t="s">
        <v>37</v>
      </c>
      <c r="F13" s="322">
        <v>371</v>
      </c>
      <c r="G13" s="322">
        <v>350</v>
      </c>
      <c r="H13" s="322">
        <v>21</v>
      </c>
      <c r="I13" s="319" t="s">
        <v>37</v>
      </c>
      <c r="J13" s="322">
        <v>378</v>
      </c>
      <c r="K13" s="322">
        <v>367</v>
      </c>
      <c r="L13" s="322">
        <v>11</v>
      </c>
      <c r="M13" s="319" t="s">
        <v>38</v>
      </c>
      <c r="N13" s="322">
        <v>488</v>
      </c>
      <c r="O13" s="322">
        <v>398</v>
      </c>
      <c r="P13" s="322">
        <v>90</v>
      </c>
      <c r="Q13" s="319" t="s">
        <v>38</v>
      </c>
      <c r="R13" s="322">
        <v>472</v>
      </c>
      <c r="S13" s="322">
        <v>371</v>
      </c>
      <c r="T13" s="322">
        <v>101</v>
      </c>
    </row>
    <row r="14" spans="1:21" s="321" customFormat="1" ht="36" customHeight="1">
      <c r="A14" s="597" t="s">
        <v>934</v>
      </c>
      <c r="B14" s="324">
        <v>370</v>
      </c>
      <c r="C14" s="324">
        <v>274</v>
      </c>
      <c r="D14" s="324">
        <v>96</v>
      </c>
      <c r="E14" s="323" t="s">
        <v>31</v>
      </c>
      <c r="F14" s="324">
        <v>355</v>
      </c>
      <c r="G14" s="324">
        <v>327</v>
      </c>
      <c r="H14" s="324">
        <v>28</v>
      </c>
      <c r="I14" s="323" t="s">
        <v>31</v>
      </c>
      <c r="J14" s="324">
        <v>314</v>
      </c>
      <c r="K14" s="324">
        <v>287</v>
      </c>
      <c r="L14" s="324">
        <v>27</v>
      </c>
      <c r="M14" s="323" t="s">
        <v>37</v>
      </c>
      <c r="N14" s="324">
        <v>451</v>
      </c>
      <c r="O14" s="324">
        <v>431</v>
      </c>
      <c r="P14" s="324">
        <v>20</v>
      </c>
      <c r="Q14" s="323" t="s">
        <v>37</v>
      </c>
      <c r="R14" s="324">
        <v>433</v>
      </c>
      <c r="S14" s="324">
        <v>403</v>
      </c>
      <c r="T14" s="324">
        <v>30</v>
      </c>
    </row>
    <row r="15" spans="1:21" s="303" customFormat="1" ht="14.25">
      <c r="A15" s="1199" t="s">
        <v>11</v>
      </c>
      <c r="B15" s="1199"/>
      <c r="C15" s="1199"/>
      <c r="D15" s="1199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</row>
    <row r="16" spans="1:21" s="325" customFormat="1" ht="30" customHeight="1">
      <c r="A16" s="1200" t="s">
        <v>449</v>
      </c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200"/>
    </row>
    <row r="17" s="289" customFormat="1"/>
    <row r="18" s="289" customFormat="1"/>
  </sheetData>
  <mergeCells count="9">
    <mergeCell ref="A15:T15"/>
    <mergeCell ref="A16:T16"/>
    <mergeCell ref="A1:T1"/>
    <mergeCell ref="S2:T2"/>
    <mergeCell ref="A3:D3"/>
    <mergeCell ref="E3:H3"/>
    <mergeCell ref="I3:L3"/>
    <mergeCell ref="M3:P3"/>
    <mergeCell ref="Q3:T3"/>
  </mergeCells>
  <phoneticPr fontId="2" type="noConversion"/>
  <hyperlinks>
    <hyperlink ref="U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1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8.875" defaultRowHeight="15.75"/>
  <cols>
    <col min="1" max="1" width="19.75" style="545" bestFit="1" customWidth="1"/>
    <col min="2" max="2" width="17.5" style="545" bestFit="1" customWidth="1"/>
    <col min="3" max="12" width="8.625" style="545" customWidth="1"/>
    <col min="13" max="13" width="12.625" style="545" bestFit="1" customWidth="1"/>
    <col min="14" max="16384" width="8.875" style="545"/>
  </cols>
  <sheetData>
    <row r="1" spans="1:15" s="286" customFormat="1" ht="20.25">
      <c r="A1" s="1205" t="s">
        <v>902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595" t="s">
        <v>670</v>
      </c>
      <c r="N1" s="538"/>
      <c r="O1" s="538"/>
    </row>
    <row r="2" spans="1:15" s="286" customFormat="1" ht="16.5" customHeight="1">
      <c r="A2" s="701"/>
      <c r="B2" s="701"/>
      <c r="C2" s="701"/>
      <c r="D2" s="701"/>
      <c r="E2" s="701"/>
      <c r="F2" s="701"/>
      <c r="G2" s="701"/>
      <c r="H2" s="701"/>
      <c r="I2" s="701"/>
      <c r="J2" s="701"/>
      <c r="K2" s="1207" t="s">
        <v>896</v>
      </c>
      <c r="L2" s="1207"/>
      <c r="M2" s="538"/>
      <c r="N2" s="538"/>
      <c r="O2" s="538"/>
    </row>
    <row r="3" spans="1:15" s="286" customFormat="1" ht="20.100000000000001" customHeight="1">
      <c r="A3" s="1208" t="s">
        <v>872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538"/>
      <c r="N3" s="538"/>
      <c r="O3" s="538"/>
    </row>
    <row r="4" spans="1:15" s="539" customFormat="1" ht="20.100000000000001" customHeight="1">
      <c r="A4" s="711"/>
      <c r="B4" s="702"/>
      <c r="C4" s="703" t="s">
        <v>793</v>
      </c>
      <c r="D4" s="703" t="s">
        <v>289</v>
      </c>
      <c r="E4" s="703" t="s">
        <v>290</v>
      </c>
      <c r="F4" s="703" t="s">
        <v>291</v>
      </c>
      <c r="G4" s="703" t="s">
        <v>267</v>
      </c>
      <c r="H4" s="703" t="s">
        <v>739</v>
      </c>
      <c r="I4" s="703" t="s">
        <v>226</v>
      </c>
      <c r="J4" s="703" t="s">
        <v>227</v>
      </c>
      <c r="K4" s="703" t="s">
        <v>707</v>
      </c>
      <c r="L4" s="703" t="s">
        <v>708</v>
      </c>
    </row>
    <row r="5" spans="1:15" s="539" customFormat="1" ht="20.100000000000001" customHeight="1">
      <c r="A5" s="540"/>
      <c r="B5" s="712" t="s">
        <v>872</v>
      </c>
      <c r="C5" s="541">
        <v>34442</v>
      </c>
      <c r="D5" s="541">
        <v>33949</v>
      </c>
      <c r="E5" s="541">
        <v>34585</v>
      </c>
      <c r="F5" s="541">
        <v>36294</v>
      </c>
      <c r="G5" s="541">
        <v>36161</v>
      </c>
      <c r="H5" s="541">
        <v>34771</v>
      </c>
      <c r="I5" s="541">
        <v>32547</v>
      </c>
      <c r="J5" s="541">
        <v>25221</v>
      </c>
      <c r="K5" s="541">
        <v>30196</v>
      </c>
      <c r="L5" s="541">
        <v>31763</v>
      </c>
    </row>
    <row r="6" spans="1:15" ht="20.100000000000001" customHeight="1">
      <c r="A6" s="713" t="s">
        <v>39</v>
      </c>
      <c r="B6" s="714"/>
      <c r="C6" s="715">
        <v>10173</v>
      </c>
      <c r="D6" s="715">
        <v>10216</v>
      </c>
      <c r="E6" s="715">
        <v>9776</v>
      </c>
      <c r="F6" s="715">
        <v>9752</v>
      </c>
      <c r="G6" s="715">
        <v>9921</v>
      </c>
      <c r="H6" s="715">
        <v>9417</v>
      </c>
      <c r="I6" s="715">
        <v>8603</v>
      </c>
      <c r="J6" s="715">
        <v>6665</v>
      </c>
      <c r="K6" s="715">
        <v>9356</v>
      </c>
      <c r="L6" s="715">
        <v>8444</v>
      </c>
    </row>
    <row r="7" spans="1:15" ht="20.100000000000001" customHeight="1">
      <c r="A7" s="727"/>
      <c r="B7" s="719" t="s">
        <v>404</v>
      </c>
      <c r="C7" s="543">
        <v>9631</v>
      </c>
      <c r="D7" s="543">
        <v>9604</v>
      </c>
      <c r="E7" s="543">
        <v>9127</v>
      </c>
      <c r="F7" s="543">
        <v>9032</v>
      </c>
      <c r="G7" s="543">
        <v>9165</v>
      </c>
      <c r="H7" s="543">
        <v>8766</v>
      </c>
      <c r="I7" s="543">
        <v>8038</v>
      </c>
      <c r="J7" s="543">
        <v>6181</v>
      </c>
      <c r="K7" s="543">
        <v>8833</v>
      </c>
      <c r="L7" s="543">
        <v>7990</v>
      </c>
    </row>
    <row r="8" spans="1:15" ht="20.100000000000001" customHeight="1">
      <c r="A8" s="550"/>
      <c r="B8" s="550" t="s">
        <v>641</v>
      </c>
      <c r="C8" s="551">
        <v>542</v>
      </c>
      <c r="D8" s="551">
        <v>612</v>
      </c>
      <c r="E8" s="551">
        <v>649</v>
      </c>
      <c r="F8" s="551">
        <v>720</v>
      </c>
      <c r="G8" s="551">
        <v>756</v>
      </c>
      <c r="H8" s="551">
        <v>651</v>
      </c>
      <c r="I8" s="551">
        <v>565</v>
      </c>
      <c r="J8" s="551">
        <v>484</v>
      </c>
      <c r="K8" s="551">
        <v>523</v>
      </c>
      <c r="L8" s="551">
        <v>454</v>
      </c>
    </row>
    <row r="9" spans="1:15" s="539" customFormat="1" ht="20.100000000000001" customHeight="1">
      <c r="A9" s="713" t="s">
        <v>345</v>
      </c>
      <c r="B9" s="714"/>
      <c r="C9" s="715">
        <v>9723</v>
      </c>
      <c r="D9" s="715">
        <v>9803</v>
      </c>
      <c r="E9" s="715">
        <v>11007</v>
      </c>
      <c r="F9" s="715">
        <v>11796</v>
      </c>
      <c r="G9" s="715">
        <v>11062</v>
      </c>
      <c r="H9" s="715">
        <v>10598</v>
      </c>
      <c r="I9" s="715">
        <v>8957</v>
      </c>
      <c r="J9" s="715">
        <v>4748</v>
      </c>
      <c r="K9" s="715">
        <v>4390</v>
      </c>
      <c r="L9" s="715">
        <v>5113</v>
      </c>
      <c r="N9" s="544"/>
    </row>
    <row r="10" spans="1:15" s="539" customFormat="1" ht="20.100000000000001" customHeight="1">
      <c r="A10" s="726"/>
      <c r="B10" s="542" t="s">
        <v>451</v>
      </c>
      <c r="C10" s="543">
        <v>7120</v>
      </c>
      <c r="D10" s="543">
        <v>7345</v>
      </c>
      <c r="E10" s="543">
        <v>8695</v>
      </c>
      <c r="F10" s="543">
        <v>9425</v>
      </c>
      <c r="G10" s="543">
        <v>8534</v>
      </c>
      <c r="H10" s="543">
        <v>7895</v>
      </c>
      <c r="I10" s="543">
        <v>6085</v>
      </c>
      <c r="J10" s="543">
        <v>2111</v>
      </c>
      <c r="K10" s="543">
        <v>1362</v>
      </c>
      <c r="L10" s="543">
        <v>2181</v>
      </c>
    </row>
    <row r="11" spans="1:15" s="539" customFormat="1" ht="20.100000000000001" customHeight="1">
      <c r="A11" s="717"/>
      <c r="B11" s="550" t="s">
        <v>890</v>
      </c>
      <c r="C11" s="551">
        <v>2603</v>
      </c>
      <c r="D11" s="551">
        <v>2458</v>
      </c>
      <c r="E11" s="551">
        <v>2312</v>
      </c>
      <c r="F11" s="551">
        <v>2371</v>
      </c>
      <c r="G11" s="551">
        <v>2528</v>
      </c>
      <c r="H11" s="551">
        <v>2703</v>
      </c>
      <c r="I11" s="551">
        <v>2872</v>
      </c>
      <c r="J11" s="551">
        <v>2637</v>
      </c>
      <c r="K11" s="551">
        <v>3028</v>
      </c>
      <c r="L11" s="551">
        <v>2932</v>
      </c>
    </row>
    <row r="12" spans="1:15" ht="20.100000000000001" customHeight="1">
      <c r="A12" s="728"/>
      <c r="B12" s="542" t="s">
        <v>35</v>
      </c>
      <c r="C12" s="543">
        <v>4605</v>
      </c>
      <c r="D12" s="543">
        <v>4398</v>
      </c>
      <c r="E12" s="543">
        <v>4166</v>
      </c>
      <c r="F12" s="543">
        <v>4324</v>
      </c>
      <c r="G12" s="543">
        <v>4387</v>
      </c>
      <c r="H12" s="543">
        <v>4190</v>
      </c>
      <c r="I12" s="543">
        <v>4058</v>
      </c>
      <c r="J12" s="543">
        <v>3523</v>
      </c>
      <c r="K12" s="543">
        <v>4248</v>
      </c>
      <c r="L12" s="543">
        <v>4142</v>
      </c>
    </row>
    <row r="13" spans="1:15" ht="20.100000000000001" customHeight="1">
      <c r="A13" s="728"/>
      <c r="B13" s="542" t="s">
        <v>30</v>
      </c>
      <c r="C13" s="543">
        <v>1652</v>
      </c>
      <c r="D13" s="543">
        <v>1617</v>
      </c>
      <c r="E13" s="543">
        <v>1921</v>
      </c>
      <c r="F13" s="543">
        <v>2503</v>
      </c>
      <c r="G13" s="543">
        <v>2892</v>
      </c>
      <c r="H13" s="543">
        <v>2940</v>
      </c>
      <c r="I13" s="543">
        <v>3262</v>
      </c>
      <c r="J13" s="543">
        <v>3094</v>
      </c>
      <c r="K13" s="543">
        <v>3300</v>
      </c>
      <c r="L13" s="543">
        <v>3301</v>
      </c>
    </row>
    <row r="14" spans="1:15" ht="20.100000000000001" customHeight="1">
      <c r="A14" s="728"/>
      <c r="B14" s="542" t="s">
        <v>646</v>
      </c>
      <c r="C14" s="543">
        <v>1</v>
      </c>
      <c r="D14" s="543">
        <v>1</v>
      </c>
      <c r="E14" s="543">
        <v>1</v>
      </c>
      <c r="F14" s="543">
        <v>1</v>
      </c>
      <c r="G14" s="543">
        <v>18</v>
      </c>
      <c r="H14" s="543">
        <v>38</v>
      </c>
      <c r="I14" s="543">
        <v>71</v>
      </c>
      <c r="J14" s="543">
        <v>237</v>
      </c>
      <c r="K14" s="543">
        <v>1421</v>
      </c>
      <c r="L14" s="543">
        <v>3159</v>
      </c>
    </row>
    <row r="15" spans="1:15" ht="20.100000000000001" customHeight="1">
      <c r="A15" s="728"/>
      <c r="B15" s="542" t="s">
        <v>893</v>
      </c>
      <c r="C15" s="543">
        <v>714</v>
      </c>
      <c r="D15" s="543">
        <v>735</v>
      </c>
      <c r="E15" s="543">
        <v>890</v>
      </c>
      <c r="F15" s="543">
        <v>952</v>
      </c>
      <c r="G15" s="543">
        <v>965</v>
      </c>
      <c r="H15" s="543">
        <v>1005</v>
      </c>
      <c r="I15" s="543">
        <v>1088</v>
      </c>
      <c r="J15" s="543">
        <v>977</v>
      </c>
      <c r="K15" s="543">
        <v>1186</v>
      </c>
      <c r="L15" s="543">
        <v>1292</v>
      </c>
    </row>
    <row r="16" spans="1:15" s="539" customFormat="1" ht="20.100000000000001" customHeight="1">
      <c r="A16" s="713" t="s">
        <v>452</v>
      </c>
      <c r="B16" s="714"/>
      <c r="C16" s="715">
        <v>1582</v>
      </c>
      <c r="D16" s="715">
        <v>1438</v>
      </c>
      <c r="E16" s="715">
        <v>1250</v>
      </c>
      <c r="F16" s="715">
        <v>1225</v>
      </c>
      <c r="G16" s="715">
        <v>1162</v>
      </c>
      <c r="H16" s="715">
        <v>1074</v>
      </c>
      <c r="I16" s="715">
        <v>1144</v>
      </c>
      <c r="J16" s="715">
        <v>992</v>
      </c>
      <c r="K16" s="715">
        <v>996</v>
      </c>
      <c r="L16" s="715">
        <v>1017</v>
      </c>
    </row>
    <row r="17" spans="1:12" ht="20.100000000000001" customHeight="1">
      <c r="A17" s="727"/>
      <c r="B17" s="542" t="s">
        <v>293</v>
      </c>
      <c r="C17" s="543">
        <v>461</v>
      </c>
      <c r="D17" s="543">
        <v>398</v>
      </c>
      <c r="E17" s="543">
        <v>335</v>
      </c>
      <c r="F17" s="543">
        <v>361</v>
      </c>
      <c r="G17" s="543">
        <v>332</v>
      </c>
      <c r="H17" s="543">
        <v>301</v>
      </c>
      <c r="I17" s="543">
        <v>340</v>
      </c>
      <c r="J17" s="543">
        <v>292</v>
      </c>
      <c r="K17" s="543">
        <v>312</v>
      </c>
      <c r="L17" s="543">
        <v>299</v>
      </c>
    </row>
    <row r="18" spans="1:12" s="539" customFormat="1" ht="20.100000000000001" customHeight="1">
      <c r="A18" s="726"/>
      <c r="B18" s="542" t="s">
        <v>453</v>
      </c>
      <c r="C18" s="543">
        <v>294</v>
      </c>
      <c r="D18" s="543">
        <v>245</v>
      </c>
      <c r="E18" s="543">
        <v>212</v>
      </c>
      <c r="F18" s="543">
        <v>241</v>
      </c>
      <c r="G18" s="543">
        <v>212</v>
      </c>
      <c r="H18" s="543">
        <v>190</v>
      </c>
      <c r="I18" s="543">
        <v>203</v>
      </c>
      <c r="J18" s="543">
        <v>196</v>
      </c>
      <c r="K18" s="543">
        <v>154</v>
      </c>
      <c r="L18" s="543">
        <v>185</v>
      </c>
    </row>
    <row r="19" spans="1:12" s="539" customFormat="1" ht="20.100000000000001" customHeight="1">
      <c r="A19" s="726"/>
      <c r="B19" s="542" t="s">
        <v>31</v>
      </c>
      <c r="C19" s="543">
        <v>210</v>
      </c>
      <c r="D19" s="543">
        <v>215</v>
      </c>
      <c r="E19" s="543">
        <v>205</v>
      </c>
      <c r="F19" s="543">
        <v>189</v>
      </c>
      <c r="G19" s="543">
        <v>185</v>
      </c>
      <c r="H19" s="543">
        <v>182</v>
      </c>
      <c r="I19" s="543">
        <v>221</v>
      </c>
      <c r="J19" s="543">
        <v>193</v>
      </c>
      <c r="K19" s="543">
        <v>177</v>
      </c>
      <c r="L19" s="543">
        <v>163</v>
      </c>
    </row>
    <row r="20" spans="1:12" s="546" customFormat="1" ht="20.100000000000001" customHeight="1">
      <c r="A20" s="729"/>
      <c r="B20" s="542" t="s">
        <v>297</v>
      </c>
      <c r="C20" s="543">
        <v>167</v>
      </c>
      <c r="D20" s="543">
        <v>156</v>
      </c>
      <c r="E20" s="543">
        <v>103</v>
      </c>
      <c r="F20" s="543">
        <v>129</v>
      </c>
      <c r="G20" s="543">
        <v>156</v>
      </c>
      <c r="H20" s="543">
        <v>132</v>
      </c>
      <c r="I20" s="543">
        <v>151</v>
      </c>
      <c r="J20" s="543">
        <v>130</v>
      </c>
      <c r="K20" s="543">
        <v>158</v>
      </c>
      <c r="L20" s="543">
        <v>148</v>
      </c>
    </row>
    <row r="21" spans="1:12" ht="20.100000000000001" customHeight="1">
      <c r="A21" s="727"/>
      <c r="B21" s="542" t="s">
        <v>294</v>
      </c>
      <c r="C21" s="543">
        <v>239</v>
      </c>
      <c r="D21" s="543">
        <v>221</v>
      </c>
      <c r="E21" s="543">
        <v>232</v>
      </c>
      <c r="F21" s="543">
        <v>168</v>
      </c>
      <c r="G21" s="543">
        <v>170</v>
      </c>
      <c r="H21" s="543">
        <v>181</v>
      </c>
      <c r="I21" s="543">
        <v>155</v>
      </c>
      <c r="J21" s="543">
        <v>110</v>
      </c>
      <c r="K21" s="543">
        <v>115</v>
      </c>
      <c r="L21" s="543">
        <v>132</v>
      </c>
    </row>
    <row r="22" spans="1:12" ht="20.100000000000001" customHeight="1">
      <c r="A22" s="727"/>
      <c r="B22" s="542" t="s">
        <v>454</v>
      </c>
      <c r="C22" s="543">
        <v>196</v>
      </c>
      <c r="D22" s="543">
        <v>188</v>
      </c>
      <c r="E22" s="543">
        <v>156</v>
      </c>
      <c r="F22" s="543">
        <v>119</v>
      </c>
      <c r="G22" s="543">
        <v>102</v>
      </c>
      <c r="H22" s="543">
        <v>85</v>
      </c>
      <c r="I22" s="543">
        <v>68</v>
      </c>
      <c r="J22" s="543">
        <v>69</v>
      </c>
      <c r="K22" s="543">
        <v>67</v>
      </c>
      <c r="L22" s="543">
        <v>70</v>
      </c>
    </row>
    <row r="23" spans="1:12" ht="20.100000000000001" customHeight="1">
      <c r="A23" s="727"/>
      <c r="B23" s="542" t="s">
        <v>298</v>
      </c>
      <c r="C23" s="543">
        <v>15</v>
      </c>
      <c r="D23" s="543">
        <v>13</v>
      </c>
      <c r="E23" s="543">
        <v>7</v>
      </c>
      <c r="F23" s="543">
        <v>18</v>
      </c>
      <c r="G23" s="543">
        <v>5</v>
      </c>
      <c r="H23" s="543">
        <v>3</v>
      </c>
      <c r="I23" s="543">
        <v>6</v>
      </c>
      <c r="J23" s="543">
        <v>2</v>
      </c>
      <c r="K23" s="543">
        <v>12</v>
      </c>
      <c r="L23" s="543">
        <v>20</v>
      </c>
    </row>
    <row r="24" spans="1:12" ht="20.100000000000001" customHeight="1">
      <c r="A24" s="730"/>
      <c r="B24" s="550" t="s">
        <v>892</v>
      </c>
      <c r="C24" s="551">
        <v>0</v>
      </c>
      <c r="D24" s="551">
        <v>2</v>
      </c>
      <c r="E24" s="551">
        <v>0</v>
      </c>
      <c r="F24" s="551">
        <v>0</v>
      </c>
      <c r="G24" s="551">
        <v>0</v>
      </c>
      <c r="H24" s="551">
        <v>0</v>
      </c>
      <c r="I24" s="551">
        <v>0</v>
      </c>
      <c r="J24" s="551">
        <v>0</v>
      </c>
      <c r="K24" s="551">
        <v>1</v>
      </c>
      <c r="L24" s="551">
        <v>0</v>
      </c>
    </row>
    <row r="25" spans="1:12" ht="20.100000000000001" customHeight="1">
      <c r="A25" s="728"/>
      <c r="B25" s="542" t="s">
        <v>44</v>
      </c>
      <c r="C25" s="543">
        <v>922</v>
      </c>
      <c r="D25" s="543">
        <v>845</v>
      </c>
      <c r="E25" s="543">
        <v>857</v>
      </c>
      <c r="F25" s="543">
        <v>893</v>
      </c>
      <c r="G25" s="543">
        <v>888</v>
      </c>
      <c r="H25" s="543">
        <v>962</v>
      </c>
      <c r="I25" s="543">
        <v>930</v>
      </c>
      <c r="J25" s="543">
        <v>875</v>
      </c>
      <c r="K25" s="543">
        <v>841</v>
      </c>
      <c r="L25" s="543">
        <v>748</v>
      </c>
    </row>
    <row r="26" spans="1:12" ht="20.100000000000001" customHeight="1">
      <c r="A26" s="728"/>
      <c r="B26" s="542" t="s">
        <v>38</v>
      </c>
      <c r="C26" s="543">
        <v>531</v>
      </c>
      <c r="D26" s="543">
        <v>469</v>
      </c>
      <c r="E26" s="543">
        <v>470</v>
      </c>
      <c r="F26" s="543">
        <v>478</v>
      </c>
      <c r="G26" s="543">
        <v>525</v>
      </c>
      <c r="H26" s="543">
        <v>534</v>
      </c>
      <c r="I26" s="543">
        <v>521</v>
      </c>
      <c r="J26" s="543">
        <v>438</v>
      </c>
      <c r="K26" s="543">
        <v>488</v>
      </c>
      <c r="L26" s="543">
        <v>472</v>
      </c>
    </row>
    <row r="27" spans="1:12" ht="20.100000000000001" customHeight="1">
      <c r="A27" s="728"/>
      <c r="B27" s="542" t="s">
        <v>37</v>
      </c>
      <c r="C27" s="543">
        <v>405</v>
      </c>
      <c r="D27" s="543">
        <v>415</v>
      </c>
      <c r="E27" s="543">
        <v>395</v>
      </c>
      <c r="F27" s="543">
        <v>436</v>
      </c>
      <c r="G27" s="543">
        <v>417</v>
      </c>
      <c r="H27" s="543">
        <v>435</v>
      </c>
      <c r="I27" s="543">
        <v>371</v>
      </c>
      <c r="J27" s="543">
        <v>378</v>
      </c>
      <c r="K27" s="543">
        <v>451</v>
      </c>
      <c r="L27" s="543">
        <v>433</v>
      </c>
    </row>
    <row r="28" spans="1:12" ht="20.100000000000001" customHeight="1">
      <c r="A28" s="728"/>
      <c r="B28" s="542" t="s">
        <v>109</v>
      </c>
      <c r="C28" s="543">
        <v>6</v>
      </c>
      <c r="D28" s="543">
        <v>4</v>
      </c>
      <c r="E28" s="543">
        <v>15</v>
      </c>
      <c r="F28" s="543">
        <v>9</v>
      </c>
      <c r="G28" s="543">
        <v>10</v>
      </c>
      <c r="H28" s="543">
        <v>12</v>
      </c>
      <c r="I28" s="543">
        <v>18</v>
      </c>
      <c r="J28" s="543">
        <v>35</v>
      </c>
      <c r="K28" s="543">
        <v>137</v>
      </c>
      <c r="L28" s="543">
        <v>362</v>
      </c>
    </row>
    <row r="29" spans="1:12" ht="20.100000000000001" customHeight="1">
      <c r="A29" s="728"/>
      <c r="B29" s="542" t="s">
        <v>123</v>
      </c>
      <c r="C29" s="543">
        <v>261</v>
      </c>
      <c r="D29" s="543">
        <v>266</v>
      </c>
      <c r="E29" s="543">
        <v>332</v>
      </c>
      <c r="F29" s="543">
        <v>362</v>
      </c>
      <c r="G29" s="543">
        <v>353</v>
      </c>
      <c r="H29" s="543">
        <v>290</v>
      </c>
      <c r="I29" s="543">
        <v>271</v>
      </c>
      <c r="J29" s="543">
        <v>256</v>
      </c>
      <c r="K29" s="543">
        <v>314</v>
      </c>
      <c r="L29" s="543">
        <v>334</v>
      </c>
    </row>
    <row r="30" spans="1:12" ht="20.100000000000001" customHeight="1">
      <c r="A30" s="728"/>
      <c r="B30" s="542" t="s">
        <v>885</v>
      </c>
      <c r="C30" s="543">
        <v>459</v>
      </c>
      <c r="D30" s="543">
        <v>451</v>
      </c>
      <c r="E30" s="543">
        <v>361</v>
      </c>
      <c r="F30" s="543">
        <v>389</v>
      </c>
      <c r="G30" s="543">
        <v>381</v>
      </c>
      <c r="H30" s="543">
        <v>363</v>
      </c>
      <c r="I30" s="543">
        <v>363</v>
      </c>
      <c r="J30" s="543">
        <v>311</v>
      </c>
      <c r="K30" s="543">
        <v>331</v>
      </c>
      <c r="L30" s="543">
        <v>295</v>
      </c>
    </row>
    <row r="31" spans="1:12" ht="20.100000000000001" customHeight="1">
      <c r="A31" s="728"/>
      <c r="B31" s="542" t="s">
        <v>36</v>
      </c>
      <c r="C31" s="543">
        <v>669</v>
      </c>
      <c r="D31" s="543">
        <v>589</v>
      </c>
      <c r="E31" s="543">
        <v>511</v>
      </c>
      <c r="F31" s="543">
        <v>478</v>
      </c>
      <c r="G31" s="543">
        <v>449</v>
      </c>
      <c r="H31" s="543">
        <v>370</v>
      </c>
      <c r="I31" s="543">
        <v>350</v>
      </c>
      <c r="J31" s="543">
        <v>275</v>
      </c>
      <c r="K31" s="543">
        <v>311</v>
      </c>
      <c r="L31" s="543">
        <v>288</v>
      </c>
    </row>
    <row r="32" spans="1:12" ht="20.100000000000001" customHeight="1">
      <c r="A32" s="728"/>
      <c r="B32" s="542" t="s">
        <v>41</v>
      </c>
      <c r="C32" s="543">
        <v>104</v>
      </c>
      <c r="D32" s="543">
        <v>98</v>
      </c>
      <c r="E32" s="543">
        <v>141</v>
      </c>
      <c r="F32" s="543">
        <v>149</v>
      </c>
      <c r="G32" s="543">
        <v>173</v>
      </c>
      <c r="H32" s="543">
        <v>176</v>
      </c>
      <c r="I32" s="543">
        <v>228</v>
      </c>
      <c r="J32" s="543">
        <v>162</v>
      </c>
      <c r="K32" s="543">
        <v>235</v>
      </c>
      <c r="L32" s="543">
        <v>251</v>
      </c>
    </row>
    <row r="33" spans="1:12" ht="20.100000000000001" customHeight="1">
      <c r="A33" s="728"/>
      <c r="B33" s="542" t="s">
        <v>120</v>
      </c>
      <c r="C33" s="543">
        <v>64</v>
      </c>
      <c r="D33" s="543">
        <v>72</v>
      </c>
      <c r="E33" s="543">
        <v>60</v>
      </c>
      <c r="F33" s="543">
        <v>109</v>
      </c>
      <c r="G33" s="543">
        <v>97</v>
      </c>
      <c r="H33" s="543">
        <v>87</v>
      </c>
      <c r="I33" s="543">
        <v>110</v>
      </c>
      <c r="J33" s="543">
        <v>139</v>
      </c>
      <c r="K33" s="543">
        <v>160</v>
      </c>
      <c r="L33" s="543">
        <v>230</v>
      </c>
    </row>
    <row r="34" spans="1:12" ht="20.100000000000001" customHeight="1">
      <c r="A34" s="728"/>
      <c r="B34" s="542" t="s">
        <v>62</v>
      </c>
      <c r="C34" s="543">
        <v>157</v>
      </c>
      <c r="D34" s="543">
        <v>160</v>
      </c>
      <c r="E34" s="543">
        <v>171</v>
      </c>
      <c r="F34" s="543">
        <v>226</v>
      </c>
      <c r="G34" s="543">
        <v>238</v>
      </c>
      <c r="H34" s="543">
        <v>194</v>
      </c>
      <c r="I34" s="543">
        <v>208</v>
      </c>
      <c r="J34" s="543">
        <v>172</v>
      </c>
      <c r="K34" s="543">
        <v>200</v>
      </c>
      <c r="L34" s="543">
        <v>186</v>
      </c>
    </row>
    <row r="35" spans="1:12" ht="20.100000000000001" customHeight="1">
      <c r="A35" s="728"/>
      <c r="B35" s="542" t="s">
        <v>137</v>
      </c>
      <c r="C35" s="543">
        <v>200</v>
      </c>
      <c r="D35" s="543">
        <v>247</v>
      </c>
      <c r="E35" s="543">
        <v>241</v>
      </c>
      <c r="F35" s="543">
        <v>276</v>
      </c>
      <c r="G35" s="543">
        <v>254</v>
      </c>
      <c r="H35" s="543">
        <v>249</v>
      </c>
      <c r="I35" s="543">
        <v>192</v>
      </c>
      <c r="J35" s="543">
        <v>184</v>
      </c>
      <c r="K35" s="543">
        <v>245</v>
      </c>
      <c r="L35" s="543">
        <v>162</v>
      </c>
    </row>
    <row r="36" spans="1:12" ht="20.100000000000001" customHeight="1">
      <c r="A36" s="728"/>
      <c r="B36" s="542" t="s">
        <v>117</v>
      </c>
      <c r="C36" s="543">
        <v>288</v>
      </c>
      <c r="D36" s="543">
        <v>277</v>
      </c>
      <c r="E36" s="543">
        <v>250</v>
      </c>
      <c r="F36" s="543">
        <v>250</v>
      </c>
      <c r="G36" s="543">
        <v>222</v>
      </c>
      <c r="H36" s="543">
        <v>258</v>
      </c>
      <c r="I36" s="543">
        <v>215</v>
      </c>
      <c r="J36" s="543">
        <v>230</v>
      </c>
      <c r="K36" s="543">
        <v>176</v>
      </c>
      <c r="L36" s="543">
        <v>155</v>
      </c>
    </row>
    <row r="37" spans="1:12" ht="20.100000000000001" customHeight="1">
      <c r="A37" s="728"/>
      <c r="B37" s="542" t="s">
        <v>292</v>
      </c>
      <c r="C37" s="543">
        <v>153</v>
      </c>
      <c r="D37" s="543">
        <v>149</v>
      </c>
      <c r="E37" s="543">
        <v>138</v>
      </c>
      <c r="F37" s="543">
        <v>117</v>
      </c>
      <c r="G37" s="543">
        <v>148</v>
      </c>
      <c r="H37" s="543">
        <v>146</v>
      </c>
      <c r="I37" s="543">
        <v>134</v>
      </c>
      <c r="J37" s="543">
        <v>121</v>
      </c>
      <c r="K37" s="543">
        <v>148</v>
      </c>
      <c r="L37" s="543">
        <v>146</v>
      </c>
    </row>
    <row r="38" spans="1:12" ht="20.100000000000001" customHeight="1">
      <c r="A38" s="728"/>
      <c r="B38" s="542" t="s">
        <v>121</v>
      </c>
      <c r="C38" s="543">
        <v>143</v>
      </c>
      <c r="D38" s="543">
        <v>140</v>
      </c>
      <c r="E38" s="543">
        <v>106</v>
      </c>
      <c r="F38" s="543">
        <v>105</v>
      </c>
      <c r="G38" s="543">
        <v>84</v>
      </c>
      <c r="H38" s="543">
        <v>122</v>
      </c>
      <c r="I38" s="543">
        <v>116</v>
      </c>
      <c r="J38" s="543">
        <v>137</v>
      </c>
      <c r="K38" s="543">
        <v>123</v>
      </c>
      <c r="L38" s="543">
        <v>142</v>
      </c>
    </row>
    <row r="39" spans="1:12" ht="20.100000000000001" customHeight="1">
      <c r="A39" s="728"/>
      <c r="B39" s="542" t="s">
        <v>134</v>
      </c>
      <c r="C39" s="543">
        <v>54</v>
      </c>
      <c r="D39" s="543">
        <v>54</v>
      </c>
      <c r="E39" s="543">
        <v>72</v>
      </c>
      <c r="F39" s="543">
        <v>71</v>
      </c>
      <c r="G39" s="543">
        <v>60</v>
      </c>
      <c r="H39" s="543">
        <v>69</v>
      </c>
      <c r="I39" s="543">
        <v>80</v>
      </c>
      <c r="J39" s="543">
        <v>139</v>
      </c>
      <c r="K39" s="543">
        <v>126</v>
      </c>
      <c r="L39" s="543">
        <v>138</v>
      </c>
    </row>
    <row r="40" spans="1:12" ht="20.100000000000001" customHeight="1">
      <c r="A40" s="728"/>
      <c r="B40" s="542" t="s">
        <v>105</v>
      </c>
      <c r="C40" s="543">
        <v>145</v>
      </c>
      <c r="D40" s="543">
        <v>147</v>
      </c>
      <c r="E40" s="543">
        <v>163</v>
      </c>
      <c r="F40" s="543">
        <v>146</v>
      </c>
      <c r="G40" s="543">
        <v>165</v>
      </c>
      <c r="H40" s="543">
        <v>134</v>
      </c>
      <c r="I40" s="543">
        <v>131</v>
      </c>
      <c r="J40" s="543">
        <v>121</v>
      </c>
      <c r="K40" s="543">
        <v>113</v>
      </c>
      <c r="L40" s="543">
        <v>105</v>
      </c>
    </row>
    <row r="41" spans="1:12" ht="20.100000000000001" customHeight="1">
      <c r="A41" s="728"/>
      <c r="B41" s="542" t="s">
        <v>119</v>
      </c>
      <c r="C41" s="543">
        <v>192</v>
      </c>
      <c r="D41" s="543">
        <v>191</v>
      </c>
      <c r="E41" s="543">
        <v>144</v>
      </c>
      <c r="F41" s="543">
        <v>137</v>
      </c>
      <c r="G41" s="543">
        <v>156</v>
      </c>
      <c r="H41" s="543">
        <v>129</v>
      </c>
      <c r="I41" s="543">
        <v>122</v>
      </c>
      <c r="J41" s="543">
        <v>122</v>
      </c>
      <c r="K41" s="543">
        <v>100</v>
      </c>
      <c r="L41" s="543">
        <v>83</v>
      </c>
    </row>
    <row r="42" spans="1:12" ht="20.100000000000001" customHeight="1">
      <c r="A42" s="728"/>
      <c r="B42" s="542" t="s">
        <v>122</v>
      </c>
      <c r="C42" s="543">
        <v>5</v>
      </c>
      <c r="D42" s="543">
        <v>3</v>
      </c>
      <c r="E42" s="543">
        <v>6</v>
      </c>
      <c r="F42" s="543">
        <v>1</v>
      </c>
      <c r="G42" s="543">
        <v>4</v>
      </c>
      <c r="H42" s="543">
        <v>1</v>
      </c>
      <c r="I42" s="543">
        <v>6</v>
      </c>
      <c r="J42" s="543">
        <v>107</v>
      </c>
      <c r="K42" s="543">
        <v>59</v>
      </c>
      <c r="L42" s="543">
        <v>71</v>
      </c>
    </row>
    <row r="43" spans="1:12" ht="20.100000000000001" customHeight="1">
      <c r="A43" s="728"/>
      <c r="B43" s="542" t="s">
        <v>34</v>
      </c>
      <c r="C43" s="543">
        <v>99</v>
      </c>
      <c r="D43" s="543">
        <v>116</v>
      </c>
      <c r="E43" s="543">
        <v>74</v>
      </c>
      <c r="F43" s="543">
        <v>94</v>
      </c>
      <c r="G43" s="543">
        <v>104</v>
      </c>
      <c r="H43" s="543">
        <v>79</v>
      </c>
      <c r="I43" s="543">
        <v>76</v>
      </c>
      <c r="J43" s="543">
        <v>66</v>
      </c>
      <c r="K43" s="543">
        <v>78</v>
      </c>
      <c r="L43" s="543">
        <v>68</v>
      </c>
    </row>
    <row r="44" spans="1:12" ht="20.100000000000001" customHeight="1">
      <c r="A44" s="728"/>
      <c r="B44" s="542" t="s">
        <v>42</v>
      </c>
      <c r="C44" s="543">
        <v>127</v>
      </c>
      <c r="D44" s="543">
        <v>108</v>
      </c>
      <c r="E44" s="543">
        <v>94</v>
      </c>
      <c r="F44" s="543">
        <v>96</v>
      </c>
      <c r="G44" s="543">
        <v>105</v>
      </c>
      <c r="H44" s="543">
        <v>81</v>
      </c>
      <c r="I44" s="543">
        <v>94</v>
      </c>
      <c r="J44" s="543">
        <v>77</v>
      </c>
      <c r="K44" s="543">
        <v>51</v>
      </c>
      <c r="L44" s="543">
        <v>55</v>
      </c>
    </row>
    <row r="45" spans="1:12" ht="20.100000000000001" customHeight="1">
      <c r="A45" s="728"/>
      <c r="B45" s="542" t="s">
        <v>64</v>
      </c>
      <c r="C45" s="543">
        <v>174</v>
      </c>
      <c r="D45" s="543">
        <v>172</v>
      </c>
      <c r="E45" s="543">
        <v>174</v>
      </c>
      <c r="F45" s="543">
        <v>121</v>
      </c>
      <c r="G45" s="543">
        <v>139</v>
      </c>
      <c r="H45" s="543">
        <v>93</v>
      </c>
      <c r="I45" s="543">
        <v>96</v>
      </c>
      <c r="J45" s="543">
        <v>59</v>
      </c>
      <c r="K45" s="543">
        <v>58</v>
      </c>
      <c r="L45" s="543">
        <v>47</v>
      </c>
    </row>
    <row r="46" spans="1:12" ht="20.100000000000001" customHeight="1">
      <c r="A46" s="728"/>
      <c r="B46" s="542" t="s">
        <v>40</v>
      </c>
      <c r="C46" s="543">
        <v>19</v>
      </c>
      <c r="D46" s="543">
        <v>25</v>
      </c>
      <c r="E46" s="543">
        <v>31</v>
      </c>
      <c r="F46" s="543">
        <v>42</v>
      </c>
      <c r="G46" s="543">
        <v>41</v>
      </c>
      <c r="H46" s="543">
        <v>43</v>
      </c>
      <c r="I46" s="543">
        <v>39</v>
      </c>
      <c r="J46" s="543">
        <v>39</v>
      </c>
      <c r="K46" s="543">
        <v>59</v>
      </c>
      <c r="L46" s="543">
        <v>45</v>
      </c>
    </row>
    <row r="47" spans="1:12" ht="20.100000000000001" customHeight="1">
      <c r="A47" s="728"/>
      <c r="B47" s="542" t="s">
        <v>61</v>
      </c>
      <c r="C47" s="543">
        <v>77</v>
      </c>
      <c r="D47" s="543">
        <v>75</v>
      </c>
      <c r="E47" s="543">
        <v>72</v>
      </c>
      <c r="F47" s="543">
        <v>45</v>
      </c>
      <c r="G47" s="543">
        <v>65</v>
      </c>
      <c r="H47" s="543">
        <v>55</v>
      </c>
      <c r="I47" s="543">
        <v>51</v>
      </c>
      <c r="J47" s="543">
        <v>45</v>
      </c>
      <c r="K47" s="543">
        <v>36</v>
      </c>
      <c r="L47" s="543">
        <v>33</v>
      </c>
    </row>
    <row r="48" spans="1:12" ht="20.100000000000001" customHeight="1">
      <c r="A48" s="728"/>
      <c r="B48" s="542" t="s">
        <v>132</v>
      </c>
      <c r="C48" s="543">
        <v>28</v>
      </c>
      <c r="D48" s="543">
        <v>31</v>
      </c>
      <c r="E48" s="543">
        <v>30</v>
      </c>
      <c r="F48" s="543">
        <v>41</v>
      </c>
      <c r="G48" s="543">
        <v>22</v>
      </c>
      <c r="H48" s="543">
        <v>26</v>
      </c>
      <c r="I48" s="543">
        <v>39</v>
      </c>
      <c r="J48" s="543">
        <v>33</v>
      </c>
      <c r="K48" s="543">
        <v>28</v>
      </c>
      <c r="L48" s="543">
        <v>29</v>
      </c>
    </row>
    <row r="49" spans="1:12" ht="20.100000000000001" customHeight="1">
      <c r="A49" s="728"/>
      <c r="B49" s="542" t="s">
        <v>894</v>
      </c>
      <c r="C49" s="543">
        <v>47</v>
      </c>
      <c r="D49" s="543">
        <v>41</v>
      </c>
      <c r="E49" s="543">
        <v>36</v>
      </c>
      <c r="F49" s="543">
        <v>27</v>
      </c>
      <c r="G49" s="543">
        <v>29</v>
      </c>
      <c r="H49" s="543">
        <v>35</v>
      </c>
      <c r="I49" s="543">
        <v>40</v>
      </c>
      <c r="J49" s="543">
        <v>21</v>
      </c>
      <c r="K49" s="543">
        <v>20</v>
      </c>
      <c r="L49" s="543">
        <v>24</v>
      </c>
    </row>
    <row r="50" spans="1:12" ht="20.100000000000001" customHeight="1">
      <c r="A50" s="728"/>
      <c r="B50" s="542" t="s">
        <v>159</v>
      </c>
      <c r="C50" s="543">
        <v>117</v>
      </c>
      <c r="D50" s="543">
        <v>94</v>
      </c>
      <c r="E50" s="543">
        <v>92</v>
      </c>
      <c r="F50" s="543">
        <v>86</v>
      </c>
      <c r="G50" s="543">
        <v>71</v>
      </c>
      <c r="H50" s="543">
        <v>51</v>
      </c>
      <c r="I50" s="543">
        <v>59</v>
      </c>
      <c r="J50" s="543">
        <v>43</v>
      </c>
      <c r="K50" s="543">
        <v>31</v>
      </c>
      <c r="L50" s="543">
        <v>20</v>
      </c>
    </row>
    <row r="51" spans="1:12" ht="20.100000000000001" customHeight="1">
      <c r="A51" s="728"/>
      <c r="B51" s="542" t="s">
        <v>146</v>
      </c>
      <c r="C51" s="543">
        <v>57</v>
      </c>
      <c r="D51" s="543">
        <v>45</v>
      </c>
      <c r="E51" s="543">
        <v>58</v>
      </c>
      <c r="F51" s="543">
        <v>66</v>
      </c>
      <c r="G51" s="543">
        <v>48</v>
      </c>
      <c r="H51" s="543">
        <v>40</v>
      </c>
      <c r="I51" s="543">
        <v>31</v>
      </c>
      <c r="J51" s="543">
        <v>16</v>
      </c>
      <c r="K51" s="543">
        <v>15</v>
      </c>
      <c r="L51" s="543">
        <v>16</v>
      </c>
    </row>
    <row r="52" spans="1:12" ht="20.100000000000001" customHeight="1">
      <c r="A52" s="728"/>
      <c r="B52" s="542" t="s">
        <v>63</v>
      </c>
      <c r="C52" s="543">
        <v>4</v>
      </c>
      <c r="D52" s="543">
        <v>9</v>
      </c>
      <c r="E52" s="543">
        <v>5</v>
      </c>
      <c r="F52" s="543">
        <v>5</v>
      </c>
      <c r="G52" s="543">
        <v>7</v>
      </c>
      <c r="H52" s="543">
        <v>7</v>
      </c>
      <c r="I52" s="543">
        <v>12</v>
      </c>
      <c r="J52" s="543">
        <v>10</v>
      </c>
      <c r="K52" s="543">
        <v>11</v>
      </c>
      <c r="L52" s="543">
        <v>15</v>
      </c>
    </row>
    <row r="53" spans="1:12" ht="20.100000000000001" customHeight="1">
      <c r="A53" s="728"/>
      <c r="B53" s="542" t="s">
        <v>140</v>
      </c>
      <c r="C53" s="543">
        <v>17</v>
      </c>
      <c r="D53" s="543">
        <v>23</v>
      </c>
      <c r="E53" s="543">
        <v>69</v>
      </c>
      <c r="F53" s="543">
        <v>41</v>
      </c>
      <c r="G53" s="543">
        <v>31</v>
      </c>
      <c r="H53" s="543">
        <v>18</v>
      </c>
      <c r="I53" s="543">
        <v>45</v>
      </c>
      <c r="J53" s="543">
        <v>62</v>
      </c>
      <c r="K53" s="543">
        <v>15</v>
      </c>
      <c r="L53" s="543">
        <v>13</v>
      </c>
    </row>
    <row r="54" spans="1:12" ht="20.100000000000001" customHeight="1">
      <c r="A54" s="728"/>
      <c r="B54" s="542" t="s">
        <v>124</v>
      </c>
      <c r="C54" s="543">
        <v>9</v>
      </c>
      <c r="D54" s="543">
        <v>12</v>
      </c>
      <c r="E54" s="543">
        <v>2</v>
      </c>
      <c r="F54" s="543">
        <v>7</v>
      </c>
      <c r="G54" s="543">
        <v>11</v>
      </c>
      <c r="H54" s="543">
        <v>14</v>
      </c>
      <c r="I54" s="543">
        <v>8</v>
      </c>
      <c r="J54" s="543">
        <v>7</v>
      </c>
      <c r="K54" s="543">
        <v>7</v>
      </c>
      <c r="L54" s="543">
        <v>11</v>
      </c>
    </row>
    <row r="55" spans="1:12" ht="20.100000000000001" customHeight="1">
      <c r="A55" s="728"/>
      <c r="B55" s="542" t="s">
        <v>138</v>
      </c>
      <c r="C55" s="543">
        <v>89</v>
      </c>
      <c r="D55" s="543">
        <v>62</v>
      </c>
      <c r="E55" s="543">
        <v>72</v>
      </c>
      <c r="F55" s="543">
        <v>69</v>
      </c>
      <c r="G55" s="543">
        <v>68</v>
      </c>
      <c r="H55" s="543">
        <v>56</v>
      </c>
      <c r="I55" s="543">
        <v>31</v>
      </c>
      <c r="J55" s="543">
        <v>30</v>
      </c>
      <c r="K55" s="543">
        <v>16</v>
      </c>
      <c r="L55" s="543">
        <v>11</v>
      </c>
    </row>
    <row r="56" spans="1:12" ht="20.100000000000001" customHeight="1">
      <c r="A56" s="728"/>
      <c r="B56" s="542" t="s">
        <v>368</v>
      </c>
      <c r="C56" s="543">
        <v>17</v>
      </c>
      <c r="D56" s="543">
        <v>8</v>
      </c>
      <c r="E56" s="543">
        <v>11</v>
      </c>
      <c r="F56" s="543">
        <v>16</v>
      </c>
      <c r="G56" s="543">
        <v>11</v>
      </c>
      <c r="H56" s="543">
        <v>12</v>
      </c>
      <c r="I56" s="543">
        <v>13</v>
      </c>
      <c r="J56" s="543">
        <v>13</v>
      </c>
      <c r="K56" s="543">
        <v>16</v>
      </c>
      <c r="L56" s="543">
        <v>10</v>
      </c>
    </row>
    <row r="57" spans="1:12" ht="20.100000000000001" customHeight="1">
      <c r="A57" s="728"/>
      <c r="B57" s="542" t="s">
        <v>153</v>
      </c>
      <c r="C57" s="543">
        <v>8</v>
      </c>
      <c r="D57" s="543">
        <v>7</v>
      </c>
      <c r="E57" s="543">
        <v>5</v>
      </c>
      <c r="F57" s="543">
        <v>10</v>
      </c>
      <c r="G57" s="543">
        <v>8</v>
      </c>
      <c r="H57" s="543">
        <v>5</v>
      </c>
      <c r="I57" s="543">
        <v>7</v>
      </c>
      <c r="J57" s="543">
        <v>5</v>
      </c>
      <c r="K57" s="543">
        <v>2</v>
      </c>
      <c r="L57" s="543">
        <v>7</v>
      </c>
    </row>
    <row r="58" spans="1:12" ht="20.100000000000001" customHeight="1">
      <c r="A58" s="728"/>
      <c r="B58" s="542" t="s">
        <v>158</v>
      </c>
      <c r="C58" s="543">
        <v>12</v>
      </c>
      <c r="D58" s="543">
        <v>7</v>
      </c>
      <c r="E58" s="543">
        <v>4</v>
      </c>
      <c r="F58" s="543">
        <v>10</v>
      </c>
      <c r="G58" s="543">
        <v>12</v>
      </c>
      <c r="H58" s="543">
        <v>11</v>
      </c>
      <c r="I58" s="543">
        <v>7</v>
      </c>
      <c r="J58" s="543">
        <v>5</v>
      </c>
      <c r="K58" s="543">
        <v>5</v>
      </c>
      <c r="L58" s="543">
        <v>6</v>
      </c>
    </row>
    <row r="59" spans="1:12" ht="20.100000000000001" customHeight="1">
      <c r="A59" s="728"/>
      <c r="B59" s="542" t="s">
        <v>717</v>
      </c>
      <c r="C59" s="543">
        <v>0</v>
      </c>
      <c r="D59" s="543">
        <v>0</v>
      </c>
      <c r="E59" s="543">
        <v>0</v>
      </c>
      <c r="F59" s="543">
        <v>0</v>
      </c>
      <c r="G59" s="543">
        <v>0</v>
      </c>
      <c r="H59" s="543">
        <v>0</v>
      </c>
      <c r="I59" s="543">
        <v>0</v>
      </c>
      <c r="J59" s="543">
        <v>0</v>
      </c>
      <c r="K59" s="543">
        <v>1</v>
      </c>
      <c r="L59" s="543">
        <v>6</v>
      </c>
    </row>
    <row r="60" spans="1:12" ht="20.100000000000001" customHeight="1">
      <c r="A60" s="728"/>
      <c r="B60" s="542" t="s">
        <v>612</v>
      </c>
      <c r="C60" s="543">
        <v>2</v>
      </c>
      <c r="D60" s="543">
        <v>3</v>
      </c>
      <c r="E60" s="543">
        <v>2</v>
      </c>
      <c r="F60" s="543">
        <v>1</v>
      </c>
      <c r="G60" s="543">
        <v>4</v>
      </c>
      <c r="H60" s="543">
        <v>1</v>
      </c>
      <c r="I60" s="543">
        <v>5</v>
      </c>
      <c r="J60" s="543">
        <v>3</v>
      </c>
      <c r="K60" s="543">
        <v>2</v>
      </c>
      <c r="L60" s="543">
        <v>5</v>
      </c>
    </row>
    <row r="61" spans="1:12" ht="20.100000000000001" customHeight="1">
      <c r="A61" s="728"/>
      <c r="B61" s="542" t="s">
        <v>130</v>
      </c>
      <c r="C61" s="543">
        <v>4</v>
      </c>
      <c r="D61" s="543">
        <v>8</v>
      </c>
      <c r="E61" s="543">
        <v>4</v>
      </c>
      <c r="F61" s="543">
        <v>5</v>
      </c>
      <c r="G61" s="543">
        <v>2</v>
      </c>
      <c r="H61" s="543">
        <v>7</v>
      </c>
      <c r="I61" s="543">
        <v>3</v>
      </c>
      <c r="J61" s="543">
        <v>3</v>
      </c>
      <c r="K61" s="543">
        <v>6</v>
      </c>
      <c r="L61" s="543">
        <v>5</v>
      </c>
    </row>
    <row r="62" spans="1:12" ht="20.100000000000001" customHeight="1">
      <c r="A62" s="728"/>
      <c r="B62" s="542" t="s">
        <v>112</v>
      </c>
      <c r="C62" s="543">
        <v>2</v>
      </c>
      <c r="D62" s="543">
        <v>3</v>
      </c>
      <c r="E62" s="543">
        <v>5</v>
      </c>
      <c r="F62" s="543">
        <v>6</v>
      </c>
      <c r="G62" s="543">
        <v>2</v>
      </c>
      <c r="H62" s="543">
        <v>2</v>
      </c>
      <c r="I62" s="543">
        <v>3</v>
      </c>
      <c r="J62" s="543">
        <v>1</v>
      </c>
      <c r="K62" s="543">
        <v>2</v>
      </c>
      <c r="L62" s="543">
        <v>4</v>
      </c>
    </row>
    <row r="63" spans="1:12" ht="20.100000000000001" customHeight="1">
      <c r="A63" s="728"/>
      <c r="B63" s="542" t="s">
        <v>142</v>
      </c>
      <c r="C63" s="543">
        <v>3</v>
      </c>
      <c r="D63" s="543">
        <v>12</v>
      </c>
      <c r="E63" s="543">
        <v>14</v>
      </c>
      <c r="F63" s="543">
        <v>17</v>
      </c>
      <c r="G63" s="543">
        <v>8</v>
      </c>
      <c r="H63" s="543">
        <v>11</v>
      </c>
      <c r="I63" s="543">
        <v>5</v>
      </c>
      <c r="J63" s="543">
        <v>15</v>
      </c>
      <c r="K63" s="543">
        <v>4</v>
      </c>
      <c r="L63" s="543">
        <v>4</v>
      </c>
    </row>
    <row r="64" spans="1:12" ht="20.100000000000001" customHeight="1">
      <c r="A64" s="728"/>
      <c r="B64" s="542" t="s">
        <v>145</v>
      </c>
      <c r="C64" s="543">
        <v>0</v>
      </c>
      <c r="D64" s="543">
        <v>0</v>
      </c>
      <c r="E64" s="543">
        <v>1</v>
      </c>
      <c r="F64" s="543">
        <v>2</v>
      </c>
      <c r="G64" s="543">
        <v>6</v>
      </c>
      <c r="H64" s="543">
        <v>14</v>
      </c>
      <c r="I64" s="543">
        <v>10</v>
      </c>
      <c r="J64" s="543">
        <v>2</v>
      </c>
      <c r="K64" s="543">
        <v>0</v>
      </c>
      <c r="L64" s="543">
        <v>4</v>
      </c>
    </row>
    <row r="65" spans="1:12" ht="20.100000000000001" customHeight="1">
      <c r="A65" s="728"/>
      <c r="B65" s="542" t="s">
        <v>131</v>
      </c>
      <c r="C65" s="543">
        <v>9</v>
      </c>
      <c r="D65" s="543">
        <v>1</v>
      </c>
      <c r="E65" s="543">
        <v>2</v>
      </c>
      <c r="F65" s="543">
        <v>7</v>
      </c>
      <c r="G65" s="543">
        <v>7</v>
      </c>
      <c r="H65" s="543">
        <v>7</v>
      </c>
      <c r="I65" s="543">
        <v>11</v>
      </c>
      <c r="J65" s="543">
        <v>6</v>
      </c>
      <c r="K65" s="543">
        <v>5</v>
      </c>
      <c r="L65" s="543">
        <v>4</v>
      </c>
    </row>
    <row r="66" spans="1:12" ht="20.100000000000001" customHeight="1">
      <c r="A66" s="728"/>
      <c r="B66" s="542" t="s">
        <v>128</v>
      </c>
      <c r="C66" s="543">
        <v>0</v>
      </c>
      <c r="D66" s="543">
        <v>3</v>
      </c>
      <c r="E66" s="543">
        <v>3</v>
      </c>
      <c r="F66" s="543">
        <v>1</v>
      </c>
      <c r="G66" s="543">
        <v>2</v>
      </c>
      <c r="H66" s="543">
        <v>2</v>
      </c>
      <c r="I66" s="543">
        <v>4</v>
      </c>
      <c r="J66" s="543">
        <v>1</v>
      </c>
      <c r="K66" s="543">
        <v>3</v>
      </c>
      <c r="L66" s="543">
        <v>4</v>
      </c>
    </row>
    <row r="67" spans="1:12" ht="20.100000000000001" customHeight="1">
      <c r="A67" s="728"/>
      <c r="B67" s="542" t="s">
        <v>895</v>
      </c>
      <c r="C67" s="543">
        <v>33</v>
      </c>
      <c r="D67" s="543">
        <v>14</v>
      </c>
      <c r="E67" s="543">
        <v>16</v>
      </c>
      <c r="F67" s="543">
        <v>16</v>
      </c>
      <c r="G67" s="543">
        <v>13</v>
      </c>
      <c r="H67" s="543">
        <v>7</v>
      </c>
      <c r="I67" s="543">
        <v>6</v>
      </c>
      <c r="J67" s="543">
        <v>4</v>
      </c>
      <c r="K67" s="543">
        <v>8</v>
      </c>
      <c r="L67" s="543">
        <v>4</v>
      </c>
    </row>
    <row r="68" spans="1:12" ht="20.100000000000001" customHeight="1">
      <c r="A68" s="728"/>
      <c r="B68" s="542" t="s">
        <v>154</v>
      </c>
      <c r="C68" s="543">
        <v>8</v>
      </c>
      <c r="D68" s="543">
        <v>4</v>
      </c>
      <c r="E68" s="543">
        <v>3</v>
      </c>
      <c r="F68" s="543">
        <v>4</v>
      </c>
      <c r="G68" s="543">
        <v>0</v>
      </c>
      <c r="H68" s="543">
        <v>1</v>
      </c>
      <c r="I68" s="543">
        <v>2</v>
      </c>
      <c r="J68" s="543">
        <v>0</v>
      </c>
      <c r="K68" s="543">
        <v>2</v>
      </c>
      <c r="L68" s="543">
        <v>3</v>
      </c>
    </row>
    <row r="69" spans="1:12" ht="20.100000000000001" customHeight="1">
      <c r="A69" s="728"/>
      <c r="B69" s="542" t="s">
        <v>156</v>
      </c>
      <c r="C69" s="543">
        <v>5</v>
      </c>
      <c r="D69" s="543">
        <v>8</v>
      </c>
      <c r="E69" s="543">
        <v>1</v>
      </c>
      <c r="F69" s="543">
        <v>2</v>
      </c>
      <c r="G69" s="543">
        <v>10</v>
      </c>
      <c r="H69" s="543">
        <v>1</v>
      </c>
      <c r="I69" s="543">
        <v>3</v>
      </c>
      <c r="J69" s="543">
        <v>6</v>
      </c>
      <c r="K69" s="543">
        <v>3</v>
      </c>
      <c r="L69" s="543">
        <v>3</v>
      </c>
    </row>
    <row r="70" spans="1:12" ht="20.100000000000001" customHeight="1">
      <c r="A70" s="728"/>
      <c r="B70" s="542" t="s">
        <v>129</v>
      </c>
      <c r="C70" s="543">
        <v>12</v>
      </c>
      <c r="D70" s="543">
        <v>9</v>
      </c>
      <c r="E70" s="543">
        <v>4</v>
      </c>
      <c r="F70" s="543">
        <v>6</v>
      </c>
      <c r="G70" s="543">
        <v>6</v>
      </c>
      <c r="H70" s="543">
        <v>4</v>
      </c>
      <c r="I70" s="543">
        <v>12</v>
      </c>
      <c r="J70" s="543">
        <v>6</v>
      </c>
      <c r="K70" s="543">
        <v>6</v>
      </c>
      <c r="L70" s="543">
        <v>3</v>
      </c>
    </row>
    <row r="71" spans="1:12" ht="20.100000000000001" customHeight="1">
      <c r="A71" s="728"/>
      <c r="B71" s="542" t="s">
        <v>133</v>
      </c>
      <c r="C71" s="543">
        <v>4</v>
      </c>
      <c r="D71" s="543">
        <v>5</v>
      </c>
      <c r="E71" s="543">
        <v>6</v>
      </c>
      <c r="F71" s="543">
        <v>2</v>
      </c>
      <c r="G71" s="543">
        <v>4</v>
      </c>
      <c r="H71" s="543">
        <v>9</v>
      </c>
      <c r="I71" s="543">
        <v>3</v>
      </c>
      <c r="J71" s="543">
        <v>4</v>
      </c>
      <c r="K71" s="543">
        <v>5</v>
      </c>
      <c r="L71" s="543">
        <v>3</v>
      </c>
    </row>
    <row r="72" spans="1:12" ht="20.100000000000001" customHeight="1">
      <c r="A72" s="728"/>
      <c r="B72" s="542" t="s">
        <v>136</v>
      </c>
      <c r="C72" s="543">
        <v>6</v>
      </c>
      <c r="D72" s="543">
        <v>8</v>
      </c>
      <c r="E72" s="543">
        <v>4</v>
      </c>
      <c r="F72" s="543">
        <v>7</v>
      </c>
      <c r="G72" s="543">
        <v>7</v>
      </c>
      <c r="H72" s="543">
        <v>6</v>
      </c>
      <c r="I72" s="543">
        <v>8</v>
      </c>
      <c r="J72" s="543">
        <v>4</v>
      </c>
      <c r="K72" s="543">
        <v>7</v>
      </c>
      <c r="L72" s="543">
        <v>3</v>
      </c>
    </row>
    <row r="73" spans="1:12" ht="20.100000000000001" customHeight="1">
      <c r="A73" s="728"/>
      <c r="B73" s="542" t="s">
        <v>110</v>
      </c>
      <c r="C73" s="543">
        <v>1</v>
      </c>
      <c r="D73" s="543">
        <v>1</v>
      </c>
      <c r="E73" s="543">
        <v>2</v>
      </c>
      <c r="F73" s="543">
        <v>5</v>
      </c>
      <c r="G73" s="543">
        <v>1</v>
      </c>
      <c r="H73" s="543">
        <v>2</v>
      </c>
      <c r="I73" s="543">
        <v>3</v>
      </c>
      <c r="J73" s="543">
        <v>2</v>
      </c>
      <c r="K73" s="543">
        <v>1</v>
      </c>
      <c r="L73" s="543">
        <v>2</v>
      </c>
    </row>
    <row r="74" spans="1:12" ht="20.100000000000001" customHeight="1">
      <c r="A74" s="728"/>
      <c r="B74" s="542" t="s">
        <v>45</v>
      </c>
      <c r="C74" s="543">
        <v>18</v>
      </c>
      <c r="D74" s="543">
        <v>3</v>
      </c>
      <c r="E74" s="543">
        <v>5</v>
      </c>
      <c r="F74" s="543">
        <v>2</v>
      </c>
      <c r="G74" s="543">
        <v>4</v>
      </c>
      <c r="H74" s="543">
        <v>4</v>
      </c>
      <c r="I74" s="543">
        <v>3</v>
      </c>
      <c r="J74" s="543">
        <v>5</v>
      </c>
      <c r="K74" s="543">
        <v>5</v>
      </c>
      <c r="L74" s="543">
        <v>2</v>
      </c>
    </row>
    <row r="75" spans="1:12" s="548" customFormat="1" ht="20.100000000000001" customHeight="1">
      <c r="A75" s="731"/>
      <c r="B75" s="733" t="s">
        <v>165</v>
      </c>
      <c r="C75" s="547">
        <v>7</v>
      </c>
      <c r="D75" s="547">
        <v>1</v>
      </c>
      <c r="E75" s="547">
        <v>1</v>
      </c>
      <c r="F75" s="547">
        <v>0</v>
      </c>
      <c r="G75" s="547">
        <v>0</v>
      </c>
      <c r="H75" s="547">
        <v>2</v>
      </c>
      <c r="I75" s="547">
        <v>0</v>
      </c>
      <c r="J75" s="547">
        <v>0</v>
      </c>
      <c r="K75" s="547">
        <v>0</v>
      </c>
      <c r="L75" s="547">
        <v>1</v>
      </c>
    </row>
    <row r="76" spans="1:12" ht="20.100000000000001" customHeight="1">
      <c r="A76" s="728"/>
      <c r="B76" s="724" t="s">
        <v>43</v>
      </c>
      <c r="C76" s="543">
        <v>18</v>
      </c>
      <c r="D76" s="543">
        <v>19</v>
      </c>
      <c r="E76" s="543">
        <v>10</v>
      </c>
      <c r="F76" s="543">
        <v>10</v>
      </c>
      <c r="G76" s="543">
        <v>5</v>
      </c>
      <c r="H76" s="543">
        <v>6</v>
      </c>
      <c r="I76" s="543">
        <v>7</v>
      </c>
      <c r="J76" s="543">
        <v>1</v>
      </c>
      <c r="K76" s="543">
        <v>4</v>
      </c>
      <c r="L76" s="543">
        <v>1</v>
      </c>
    </row>
    <row r="77" spans="1:12" ht="20.100000000000001" customHeight="1">
      <c r="A77" s="728"/>
      <c r="B77" s="542" t="s">
        <v>163</v>
      </c>
      <c r="C77" s="543">
        <v>5</v>
      </c>
      <c r="D77" s="543">
        <v>3</v>
      </c>
      <c r="E77" s="543">
        <v>4</v>
      </c>
      <c r="F77" s="543">
        <v>11</v>
      </c>
      <c r="G77" s="543">
        <v>4</v>
      </c>
      <c r="H77" s="543">
        <v>2</v>
      </c>
      <c r="I77" s="543">
        <v>1</v>
      </c>
      <c r="J77" s="543">
        <v>0</v>
      </c>
      <c r="K77" s="543">
        <v>0</v>
      </c>
      <c r="L77" s="543">
        <v>1</v>
      </c>
    </row>
    <row r="78" spans="1:12" ht="20.100000000000001" customHeight="1">
      <c r="A78" s="728"/>
      <c r="B78" s="542" t="s">
        <v>126</v>
      </c>
      <c r="C78" s="543">
        <v>1</v>
      </c>
      <c r="D78" s="543">
        <v>1</v>
      </c>
      <c r="E78" s="543">
        <v>1</v>
      </c>
      <c r="F78" s="543">
        <v>1</v>
      </c>
      <c r="G78" s="543">
        <v>4</v>
      </c>
      <c r="H78" s="543">
        <v>4</v>
      </c>
      <c r="I78" s="543">
        <v>2</v>
      </c>
      <c r="J78" s="543">
        <v>4</v>
      </c>
      <c r="K78" s="543">
        <v>1</v>
      </c>
      <c r="L78" s="543">
        <v>1</v>
      </c>
    </row>
    <row r="79" spans="1:12" ht="20.100000000000001" customHeight="1">
      <c r="A79" s="728"/>
      <c r="B79" s="542" t="s">
        <v>160</v>
      </c>
      <c r="C79" s="543">
        <v>4</v>
      </c>
      <c r="D79" s="543">
        <v>6</v>
      </c>
      <c r="E79" s="543">
        <v>14</v>
      </c>
      <c r="F79" s="543">
        <v>6</v>
      </c>
      <c r="G79" s="543">
        <v>3</v>
      </c>
      <c r="H79" s="543">
        <v>5</v>
      </c>
      <c r="I79" s="543">
        <v>1</v>
      </c>
      <c r="J79" s="543">
        <v>3</v>
      </c>
      <c r="K79" s="543">
        <v>4</v>
      </c>
      <c r="L79" s="543">
        <v>0</v>
      </c>
    </row>
    <row r="80" spans="1:12" ht="20.100000000000001" customHeight="1">
      <c r="A80" s="728"/>
      <c r="B80" s="724" t="s">
        <v>46</v>
      </c>
      <c r="C80" s="543">
        <v>13</v>
      </c>
      <c r="D80" s="543">
        <v>20</v>
      </c>
      <c r="E80" s="543">
        <v>20</v>
      </c>
      <c r="F80" s="543">
        <v>8</v>
      </c>
      <c r="G80" s="543">
        <v>20</v>
      </c>
      <c r="H80" s="543">
        <v>17</v>
      </c>
      <c r="I80" s="543">
        <v>11</v>
      </c>
      <c r="J80" s="543">
        <v>3</v>
      </c>
      <c r="K80" s="543">
        <v>5</v>
      </c>
      <c r="L80" s="543">
        <v>0</v>
      </c>
    </row>
    <row r="81" spans="1:13" ht="20.100000000000001" customHeight="1">
      <c r="A81" s="728"/>
      <c r="B81" s="724" t="s">
        <v>135</v>
      </c>
      <c r="C81" s="543">
        <v>8</v>
      </c>
      <c r="D81" s="543">
        <v>12</v>
      </c>
      <c r="E81" s="543">
        <v>9</v>
      </c>
      <c r="F81" s="543">
        <v>3</v>
      </c>
      <c r="G81" s="543">
        <v>7</v>
      </c>
      <c r="H81" s="543">
        <v>10</v>
      </c>
      <c r="I81" s="543">
        <v>11</v>
      </c>
      <c r="J81" s="543">
        <v>6</v>
      </c>
      <c r="K81" s="543">
        <v>7</v>
      </c>
      <c r="L81" s="543">
        <v>0</v>
      </c>
      <c r="M81" s="549"/>
    </row>
    <row r="82" spans="1:13" ht="20.100000000000001" customHeight="1">
      <c r="A82" s="728"/>
      <c r="B82" s="542" t="s">
        <v>118</v>
      </c>
      <c r="C82" s="543">
        <v>1</v>
      </c>
      <c r="D82" s="543">
        <v>6</v>
      </c>
      <c r="E82" s="543">
        <v>7</v>
      </c>
      <c r="F82" s="543">
        <v>0</v>
      </c>
      <c r="G82" s="543">
        <v>9</v>
      </c>
      <c r="H82" s="543">
        <v>1</v>
      </c>
      <c r="I82" s="543">
        <v>2</v>
      </c>
      <c r="J82" s="543">
        <v>0</v>
      </c>
      <c r="K82" s="543">
        <v>6</v>
      </c>
      <c r="L82" s="543">
        <v>0</v>
      </c>
      <c r="M82" s="549"/>
    </row>
    <row r="83" spans="1:13" ht="20.100000000000001" customHeight="1">
      <c r="A83" s="728"/>
      <c r="B83" s="724" t="s">
        <v>125</v>
      </c>
      <c r="C83" s="543">
        <v>4</v>
      </c>
      <c r="D83" s="543">
        <v>0</v>
      </c>
      <c r="E83" s="543">
        <v>3</v>
      </c>
      <c r="F83" s="543">
        <v>2</v>
      </c>
      <c r="G83" s="543">
        <v>0</v>
      </c>
      <c r="H83" s="543">
        <v>3</v>
      </c>
      <c r="I83" s="543">
        <v>0</v>
      </c>
      <c r="J83" s="543">
        <v>1</v>
      </c>
      <c r="K83" s="543">
        <v>2</v>
      </c>
      <c r="L83" s="543">
        <v>0</v>
      </c>
      <c r="M83" s="549"/>
    </row>
    <row r="84" spans="1:13" ht="20.100000000000001" customHeight="1">
      <c r="A84" s="728"/>
      <c r="B84" s="724" t="s">
        <v>147</v>
      </c>
      <c r="C84" s="543">
        <v>0</v>
      </c>
      <c r="D84" s="543">
        <v>0</v>
      </c>
      <c r="E84" s="543">
        <v>1</v>
      </c>
      <c r="F84" s="543">
        <v>1</v>
      </c>
      <c r="G84" s="543">
        <v>2</v>
      </c>
      <c r="H84" s="543">
        <v>0</v>
      </c>
      <c r="I84" s="543">
        <v>3</v>
      </c>
      <c r="J84" s="543">
        <v>2</v>
      </c>
      <c r="K84" s="543">
        <v>1</v>
      </c>
      <c r="L84" s="543">
        <v>0</v>
      </c>
      <c r="M84" s="549"/>
    </row>
    <row r="85" spans="1:13" ht="20.100000000000001" customHeight="1">
      <c r="A85" s="728"/>
      <c r="B85" s="724" t="s">
        <v>166</v>
      </c>
      <c r="C85" s="543">
        <v>2</v>
      </c>
      <c r="D85" s="543">
        <v>2</v>
      </c>
      <c r="E85" s="543">
        <v>1</v>
      </c>
      <c r="F85" s="543">
        <v>3</v>
      </c>
      <c r="G85" s="543">
        <v>1</v>
      </c>
      <c r="H85" s="543">
        <v>1</v>
      </c>
      <c r="I85" s="543">
        <v>0</v>
      </c>
      <c r="J85" s="543">
        <v>1</v>
      </c>
      <c r="K85" s="543">
        <v>0</v>
      </c>
      <c r="L85" s="543">
        <v>0</v>
      </c>
      <c r="M85" s="549"/>
    </row>
    <row r="86" spans="1:13" ht="20.100000000000001" customHeight="1">
      <c r="A86" s="728"/>
      <c r="B86" s="724" t="s">
        <v>615</v>
      </c>
      <c r="C86" s="543">
        <v>0</v>
      </c>
      <c r="D86" s="543">
        <v>0</v>
      </c>
      <c r="E86" s="543">
        <v>0</v>
      </c>
      <c r="F86" s="543">
        <v>0</v>
      </c>
      <c r="G86" s="543">
        <v>0</v>
      </c>
      <c r="H86" s="543">
        <v>0</v>
      </c>
      <c r="I86" s="543">
        <v>1</v>
      </c>
      <c r="J86" s="543">
        <v>0</v>
      </c>
      <c r="K86" s="543">
        <v>0</v>
      </c>
      <c r="L86" s="543">
        <v>0</v>
      </c>
      <c r="M86" s="549"/>
    </row>
    <row r="87" spans="1:13" ht="20.100000000000001" customHeight="1">
      <c r="A87" s="728"/>
      <c r="B87" s="724" t="s">
        <v>155</v>
      </c>
      <c r="C87" s="543">
        <v>0</v>
      </c>
      <c r="D87" s="543">
        <v>1</v>
      </c>
      <c r="E87" s="543">
        <v>0</v>
      </c>
      <c r="F87" s="543">
        <v>0</v>
      </c>
      <c r="G87" s="543">
        <v>0</v>
      </c>
      <c r="H87" s="543">
        <v>0</v>
      </c>
      <c r="I87" s="543">
        <v>0</v>
      </c>
      <c r="J87" s="543">
        <v>0</v>
      </c>
      <c r="K87" s="543">
        <v>0</v>
      </c>
      <c r="L87" s="543">
        <v>0</v>
      </c>
      <c r="M87" s="549"/>
    </row>
    <row r="88" spans="1:13" ht="20.100000000000001" customHeight="1">
      <c r="A88" s="732"/>
      <c r="B88" s="725" t="s">
        <v>341</v>
      </c>
      <c r="C88" s="551">
        <v>163</v>
      </c>
      <c r="D88" s="551">
        <v>176</v>
      </c>
      <c r="E88" s="551">
        <v>169</v>
      </c>
      <c r="F88" s="551">
        <v>205</v>
      </c>
      <c r="G88" s="551">
        <v>227</v>
      </c>
      <c r="H88" s="551">
        <v>223</v>
      </c>
      <c r="I88" s="551">
        <v>230</v>
      </c>
      <c r="J88" s="551">
        <v>169</v>
      </c>
      <c r="K88" s="551">
        <v>203</v>
      </c>
      <c r="L88" s="551">
        <v>221</v>
      </c>
      <c r="M88" s="549"/>
    </row>
    <row r="89" spans="1:13" s="552" customFormat="1" ht="15">
      <c r="A89" s="1209" t="s">
        <v>148</v>
      </c>
      <c r="B89" s="1209"/>
      <c r="C89" s="1209"/>
      <c r="D89" s="1209"/>
      <c r="E89" s="1209"/>
      <c r="F89" s="1209"/>
      <c r="G89" s="1209"/>
      <c r="H89" s="1209"/>
      <c r="I89" s="1209"/>
      <c r="J89" s="1209"/>
      <c r="K89" s="1209"/>
      <c r="L89" s="1209"/>
    </row>
    <row r="90" spans="1:13" s="553" customFormat="1" ht="61.5" customHeight="1">
      <c r="A90" s="1210" t="s">
        <v>897</v>
      </c>
      <c r="B90" s="1210"/>
      <c r="C90" s="1210"/>
      <c r="D90" s="1210"/>
      <c r="E90" s="1210"/>
      <c r="F90" s="1210"/>
      <c r="G90" s="1210"/>
      <c r="H90" s="1210"/>
      <c r="I90" s="1210"/>
      <c r="J90" s="1210"/>
      <c r="K90" s="1210"/>
      <c r="L90" s="1210"/>
      <c r="M90" s="699"/>
    </row>
    <row r="91" spans="1:13" s="553" customFormat="1" ht="15">
      <c r="A91" s="1204"/>
      <c r="B91" s="1204"/>
      <c r="C91" s="1204"/>
      <c r="D91" s="1204"/>
      <c r="E91" s="1204"/>
      <c r="F91" s="1204"/>
      <c r="G91" s="1204"/>
      <c r="H91" s="1204"/>
      <c r="I91" s="1204"/>
      <c r="J91" s="1204"/>
      <c r="K91" s="1204"/>
      <c r="L91" s="1204"/>
      <c r="M91" s="700"/>
    </row>
  </sheetData>
  <mergeCells count="6">
    <mergeCell ref="A91:L91"/>
    <mergeCell ref="A1:L1"/>
    <mergeCell ref="K2:L2"/>
    <mergeCell ref="A3:L3"/>
    <mergeCell ref="A89:L89"/>
    <mergeCell ref="A90:L90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1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8.875" defaultRowHeight="15.75"/>
  <cols>
    <col min="1" max="1" width="19.75" style="545" bestFit="1" customWidth="1"/>
    <col min="2" max="2" width="17.5" style="545" bestFit="1" customWidth="1"/>
    <col min="3" max="12" width="8.625" style="545" customWidth="1"/>
    <col min="13" max="13" width="12.625" style="545" bestFit="1" customWidth="1"/>
    <col min="14" max="16384" width="8.875" style="545"/>
  </cols>
  <sheetData>
    <row r="1" spans="1:15" s="286" customFormat="1" ht="20.25">
      <c r="A1" s="1205" t="s">
        <v>902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595" t="s">
        <v>670</v>
      </c>
      <c r="N1" s="538"/>
      <c r="O1" s="538"/>
    </row>
    <row r="2" spans="1:15" s="286" customFormat="1" ht="16.5" customHeight="1">
      <c r="A2" s="701"/>
      <c r="B2" s="701"/>
      <c r="C2" s="701"/>
      <c r="D2" s="701"/>
      <c r="E2" s="701"/>
      <c r="F2" s="701"/>
      <c r="G2" s="701"/>
      <c r="H2" s="701"/>
      <c r="I2" s="701"/>
      <c r="J2" s="701"/>
      <c r="K2" s="1207" t="s">
        <v>896</v>
      </c>
      <c r="L2" s="1207"/>
      <c r="M2" s="538"/>
      <c r="N2" s="538"/>
      <c r="O2" s="538"/>
    </row>
    <row r="3" spans="1:15" s="286" customFormat="1" ht="20.100000000000001" customHeight="1">
      <c r="A3" s="1208" t="s">
        <v>898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538"/>
      <c r="N3" s="538"/>
      <c r="O3" s="538"/>
    </row>
    <row r="4" spans="1:15" s="539" customFormat="1" ht="20.100000000000001" customHeight="1">
      <c r="A4" s="711"/>
      <c r="B4" s="702"/>
      <c r="C4" s="703" t="s">
        <v>793</v>
      </c>
      <c r="D4" s="703" t="s">
        <v>289</v>
      </c>
      <c r="E4" s="703" t="s">
        <v>290</v>
      </c>
      <c r="F4" s="703" t="s">
        <v>291</v>
      </c>
      <c r="G4" s="703" t="s">
        <v>267</v>
      </c>
      <c r="H4" s="703" t="s">
        <v>739</v>
      </c>
      <c r="I4" s="703" t="s">
        <v>226</v>
      </c>
      <c r="J4" s="703" t="s">
        <v>227</v>
      </c>
      <c r="K4" s="703" t="s">
        <v>707</v>
      </c>
      <c r="L4" s="703" t="s">
        <v>708</v>
      </c>
    </row>
    <row r="5" spans="1:15" s="539" customFormat="1" ht="20.100000000000001" customHeight="1">
      <c r="A5" s="540"/>
      <c r="B5" s="712" t="s">
        <v>888</v>
      </c>
      <c r="C5" s="541">
        <v>31522</v>
      </c>
      <c r="D5" s="541">
        <v>31034</v>
      </c>
      <c r="E5" s="541">
        <v>31491</v>
      </c>
      <c r="F5" s="541">
        <v>32897</v>
      </c>
      <c r="G5" s="541">
        <v>32692</v>
      </c>
      <c r="H5" s="541">
        <v>31428</v>
      </c>
      <c r="I5" s="541">
        <v>29275</v>
      </c>
      <c r="J5" s="541">
        <v>22682</v>
      </c>
      <c r="K5" s="541">
        <v>27286</v>
      </c>
      <c r="L5" s="541">
        <v>28346</v>
      </c>
    </row>
    <row r="6" spans="1:15" ht="20.100000000000001" customHeight="1">
      <c r="A6" s="713" t="s">
        <v>39</v>
      </c>
      <c r="B6" s="714"/>
      <c r="C6" s="715">
        <v>9724</v>
      </c>
      <c r="D6" s="715">
        <v>9784</v>
      </c>
      <c r="E6" s="715">
        <v>9312</v>
      </c>
      <c r="F6" s="715">
        <v>9310</v>
      </c>
      <c r="G6" s="715">
        <v>9447</v>
      </c>
      <c r="H6" s="715">
        <v>8974</v>
      </c>
      <c r="I6" s="715">
        <v>8150</v>
      </c>
      <c r="J6" s="715">
        <v>6309</v>
      </c>
      <c r="K6" s="715">
        <v>8944</v>
      </c>
      <c r="L6" s="715">
        <v>8020</v>
      </c>
    </row>
    <row r="7" spans="1:15" ht="20.100000000000001" customHeight="1">
      <c r="A7" s="718"/>
      <c r="B7" s="719" t="s">
        <v>404</v>
      </c>
      <c r="C7" s="543">
        <v>9223</v>
      </c>
      <c r="D7" s="543">
        <v>9201</v>
      </c>
      <c r="E7" s="543">
        <v>8694</v>
      </c>
      <c r="F7" s="543">
        <v>8625</v>
      </c>
      <c r="G7" s="543">
        <v>8736</v>
      </c>
      <c r="H7" s="543">
        <v>8356</v>
      </c>
      <c r="I7" s="543">
        <v>7616</v>
      </c>
      <c r="J7" s="543">
        <v>5849</v>
      </c>
      <c r="K7" s="543">
        <v>8448</v>
      </c>
      <c r="L7" s="543">
        <v>7602</v>
      </c>
    </row>
    <row r="8" spans="1:15" ht="20.100000000000001" customHeight="1">
      <c r="A8" s="550"/>
      <c r="B8" s="550" t="s">
        <v>891</v>
      </c>
      <c r="C8" s="551">
        <v>501</v>
      </c>
      <c r="D8" s="551">
        <v>583</v>
      </c>
      <c r="E8" s="551">
        <v>618</v>
      </c>
      <c r="F8" s="551">
        <v>685</v>
      </c>
      <c r="G8" s="551">
        <v>711</v>
      </c>
      <c r="H8" s="551">
        <v>618</v>
      </c>
      <c r="I8" s="551">
        <v>534</v>
      </c>
      <c r="J8" s="551">
        <v>460</v>
      </c>
      <c r="K8" s="551">
        <v>496</v>
      </c>
      <c r="L8" s="551">
        <v>418</v>
      </c>
    </row>
    <row r="9" spans="1:15" s="539" customFormat="1" ht="20.100000000000001" customHeight="1">
      <c r="A9" s="713" t="s">
        <v>345</v>
      </c>
      <c r="B9" s="714"/>
      <c r="C9" s="715">
        <v>8526</v>
      </c>
      <c r="D9" s="715">
        <v>8624</v>
      </c>
      <c r="E9" s="715">
        <v>9700</v>
      </c>
      <c r="F9" s="715">
        <v>10284</v>
      </c>
      <c r="G9" s="715">
        <v>9627</v>
      </c>
      <c r="H9" s="715">
        <v>9236</v>
      </c>
      <c r="I9" s="715">
        <v>7677</v>
      </c>
      <c r="J9" s="715">
        <v>4084</v>
      </c>
      <c r="K9" s="715">
        <v>3833</v>
      </c>
      <c r="L9" s="715">
        <v>4462</v>
      </c>
      <c r="N9" s="544"/>
    </row>
    <row r="10" spans="1:15" s="539" customFormat="1" ht="20.100000000000001" customHeight="1">
      <c r="A10" s="716"/>
      <c r="B10" s="542" t="s">
        <v>451</v>
      </c>
      <c r="C10" s="543">
        <v>6202</v>
      </c>
      <c r="D10" s="543">
        <v>6444</v>
      </c>
      <c r="E10" s="543">
        <v>7658</v>
      </c>
      <c r="F10" s="543">
        <v>8181</v>
      </c>
      <c r="G10" s="543">
        <v>7409</v>
      </c>
      <c r="H10" s="543">
        <v>6842</v>
      </c>
      <c r="I10" s="543">
        <v>5160</v>
      </c>
      <c r="J10" s="543">
        <v>1742</v>
      </c>
      <c r="K10" s="543">
        <v>1142</v>
      </c>
      <c r="L10" s="543">
        <v>1855</v>
      </c>
    </row>
    <row r="11" spans="1:15" s="539" customFormat="1" ht="20.100000000000001" customHeight="1">
      <c r="A11" s="717"/>
      <c r="B11" s="550" t="s">
        <v>890</v>
      </c>
      <c r="C11" s="551">
        <v>2324</v>
      </c>
      <c r="D11" s="551">
        <v>2180</v>
      </c>
      <c r="E11" s="551">
        <v>2042</v>
      </c>
      <c r="F11" s="551">
        <v>2103</v>
      </c>
      <c r="G11" s="551">
        <v>2218</v>
      </c>
      <c r="H11" s="551">
        <v>2394</v>
      </c>
      <c r="I11" s="551">
        <v>2517</v>
      </c>
      <c r="J11" s="551">
        <v>2342</v>
      </c>
      <c r="K11" s="551">
        <v>2691</v>
      </c>
      <c r="L11" s="551">
        <v>2607</v>
      </c>
    </row>
    <row r="12" spans="1:15" ht="20.100000000000001" customHeight="1">
      <c r="B12" s="542" t="s">
        <v>35</v>
      </c>
      <c r="C12" s="543">
        <v>4236</v>
      </c>
      <c r="D12" s="543">
        <v>4010</v>
      </c>
      <c r="E12" s="543">
        <v>3755</v>
      </c>
      <c r="F12" s="543">
        <v>3863</v>
      </c>
      <c r="G12" s="543">
        <v>3919</v>
      </c>
      <c r="H12" s="543">
        <v>3761</v>
      </c>
      <c r="I12" s="543">
        <v>3606</v>
      </c>
      <c r="J12" s="543">
        <v>3172</v>
      </c>
      <c r="K12" s="543">
        <v>3770</v>
      </c>
      <c r="L12" s="543">
        <v>3674</v>
      </c>
    </row>
    <row r="13" spans="1:15" ht="20.100000000000001" customHeight="1">
      <c r="B13" s="542" t="s">
        <v>30</v>
      </c>
      <c r="C13" s="543">
        <v>1391</v>
      </c>
      <c r="D13" s="543">
        <v>1358</v>
      </c>
      <c r="E13" s="543">
        <v>1626</v>
      </c>
      <c r="F13" s="543">
        <v>2173</v>
      </c>
      <c r="G13" s="543">
        <v>2474</v>
      </c>
      <c r="H13" s="543">
        <v>2495</v>
      </c>
      <c r="I13" s="543">
        <v>2799</v>
      </c>
      <c r="J13" s="543">
        <v>2587</v>
      </c>
      <c r="K13" s="543">
        <v>2782</v>
      </c>
      <c r="L13" s="543">
        <v>2769</v>
      </c>
    </row>
    <row r="14" spans="1:15" ht="20.100000000000001" customHeight="1">
      <c r="B14" s="542" t="s">
        <v>646</v>
      </c>
      <c r="C14" s="543">
        <v>1</v>
      </c>
      <c r="D14" s="543">
        <v>0</v>
      </c>
      <c r="E14" s="543">
        <v>1</v>
      </c>
      <c r="F14" s="543">
        <v>1</v>
      </c>
      <c r="G14" s="543">
        <v>16</v>
      </c>
      <c r="H14" s="543">
        <v>35</v>
      </c>
      <c r="I14" s="543">
        <v>61</v>
      </c>
      <c r="J14" s="543">
        <v>183</v>
      </c>
      <c r="K14" s="543">
        <v>1122</v>
      </c>
      <c r="L14" s="543">
        <v>2500</v>
      </c>
    </row>
    <row r="15" spans="1:15" ht="20.100000000000001" customHeight="1">
      <c r="B15" s="542" t="s">
        <v>893</v>
      </c>
      <c r="C15" s="543">
        <v>667</v>
      </c>
      <c r="D15" s="543">
        <v>683</v>
      </c>
      <c r="E15" s="543">
        <v>831</v>
      </c>
      <c r="F15" s="543">
        <v>885</v>
      </c>
      <c r="G15" s="543">
        <v>870</v>
      </c>
      <c r="H15" s="543">
        <v>917</v>
      </c>
      <c r="I15" s="543">
        <v>1015</v>
      </c>
      <c r="J15" s="543">
        <v>895</v>
      </c>
      <c r="K15" s="543">
        <v>1078</v>
      </c>
      <c r="L15" s="543">
        <v>1180</v>
      </c>
    </row>
    <row r="16" spans="1:15" s="539" customFormat="1" ht="20.100000000000001" customHeight="1">
      <c r="A16" s="713" t="s">
        <v>452</v>
      </c>
      <c r="B16" s="714"/>
      <c r="C16" s="715">
        <v>1524</v>
      </c>
      <c r="D16" s="715">
        <v>1369</v>
      </c>
      <c r="E16" s="715">
        <v>1198</v>
      </c>
      <c r="F16" s="715">
        <v>1175</v>
      </c>
      <c r="G16" s="715">
        <v>1120</v>
      </c>
      <c r="H16" s="715">
        <v>1034</v>
      </c>
      <c r="I16" s="715">
        <v>1090</v>
      </c>
      <c r="J16" s="715">
        <v>948</v>
      </c>
      <c r="K16" s="715">
        <v>936</v>
      </c>
      <c r="L16" s="715">
        <v>966</v>
      </c>
    </row>
    <row r="17" spans="1:12" ht="20.100000000000001" customHeight="1">
      <c r="A17" s="718"/>
      <c r="B17" s="542" t="s">
        <v>293</v>
      </c>
      <c r="C17" s="543">
        <v>450</v>
      </c>
      <c r="D17" s="543">
        <v>391</v>
      </c>
      <c r="E17" s="543">
        <v>332</v>
      </c>
      <c r="F17" s="543">
        <v>358</v>
      </c>
      <c r="G17" s="543">
        <v>332</v>
      </c>
      <c r="H17" s="543">
        <v>299</v>
      </c>
      <c r="I17" s="543">
        <v>337</v>
      </c>
      <c r="J17" s="543">
        <v>291</v>
      </c>
      <c r="K17" s="543">
        <v>308</v>
      </c>
      <c r="L17" s="543">
        <v>295</v>
      </c>
    </row>
    <row r="18" spans="1:12" s="539" customFormat="1" ht="20.100000000000001" customHeight="1">
      <c r="A18" s="716"/>
      <c r="B18" s="542" t="s">
        <v>453</v>
      </c>
      <c r="C18" s="543">
        <v>290</v>
      </c>
      <c r="D18" s="543">
        <v>231</v>
      </c>
      <c r="E18" s="543">
        <v>200</v>
      </c>
      <c r="F18" s="543">
        <v>235</v>
      </c>
      <c r="G18" s="543">
        <v>204</v>
      </c>
      <c r="H18" s="543">
        <v>185</v>
      </c>
      <c r="I18" s="543">
        <v>194</v>
      </c>
      <c r="J18" s="543">
        <v>187</v>
      </c>
      <c r="K18" s="543">
        <v>145</v>
      </c>
      <c r="L18" s="543">
        <v>179</v>
      </c>
    </row>
    <row r="19" spans="1:12" s="539" customFormat="1" ht="20.100000000000001" customHeight="1">
      <c r="A19" s="716"/>
      <c r="B19" s="542" t="s">
        <v>31</v>
      </c>
      <c r="C19" s="543">
        <v>199</v>
      </c>
      <c r="D19" s="543">
        <v>203</v>
      </c>
      <c r="E19" s="543">
        <v>187</v>
      </c>
      <c r="F19" s="543">
        <v>172</v>
      </c>
      <c r="G19" s="543">
        <v>177</v>
      </c>
      <c r="H19" s="543">
        <v>167</v>
      </c>
      <c r="I19" s="543">
        <v>206</v>
      </c>
      <c r="J19" s="543">
        <v>177</v>
      </c>
      <c r="K19" s="543">
        <v>158</v>
      </c>
      <c r="L19" s="543">
        <v>151</v>
      </c>
    </row>
    <row r="20" spans="1:12" s="546" customFormat="1" ht="20.100000000000001" customHeight="1">
      <c r="A20" s="327"/>
      <c r="B20" s="542" t="s">
        <v>297</v>
      </c>
      <c r="C20" s="543">
        <v>154</v>
      </c>
      <c r="D20" s="543">
        <v>150</v>
      </c>
      <c r="E20" s="543">
        <v>98</v>
      </c>
      <c r="F20" s="543">
        <v>119</v>
      </c>
      <c r="G20" s="543">
        <v>145</v>
      </c>
      <c r="H20" s="543">
        <v>127</v>
      </c>
      <c r="I20" s="543">
        <v>141</v>
      </c>
      <c r="J20" s="543">
        <v>124</v>
      </c>
      <c r="K20" s="543">
        <v>144</v>
      </c>
      <c r="L20" s="543">
        <v>135</v>
      </c>
    </row>
    <row r="21" spans="1:12" ht="20.100000000000001" customHeight="1">
      <c r="A21" s="718"/>
      <c r="B21" s="542" t="s">
        <v>294</v>
      </c>
      <c r="C21" s="543">
        <v>229</v>
      </c>
      <c r="D21" s="543">
        <v>203</v>
      </c>
      <c r="E21" s="543">
        <v>223</v>
      </c>
      <c r="F21" s="543">
        <v>158</v>
      </c>
      <c r="G21" s="543">
        <v>160</v>
      </c>
      <c r="H21" s="543">
        <v>170</v>
      </c>
      <c r="I21" s="543">
        <v>139</v>
      </c>
      <c r="J21" s="543">
        <v>101</v>
      </c>
      <c r="K21" s="543">
        <v>106</v>
      </c>
      <c r="L21" s="543">
        <v>124</v>
      </c>
    </row>
    <row r="22" spans="1:12" ht="20.100000000000001" customHeight="1">
      <c r="A22" s="718"/>
      <c r="B22" s="542" t="s">
        <v>454</v>
      </c>
      <c r="C22" s="543">
        <v>187</v>
      </c>
      <c r="D22" s="543">
        <v>177</v>
      </c>
      <c r="E22" s="543">
        <v>151</v>
      </c>
      <c r="F22" s="543">
        <v>115</v>
      </c>
      <c r="G22" s="543">
        <v>97</v>
      </c>
      <c r="H22" s="543">
        <v>83</v>
      </c>
      <c r="I22" s="543">
        <v>67</v>
      </c>
      <c r="J22" s="543">
        <v>66</v>
      </c>
      <c r="K22" s="543">
        <v>62</v>
      </c>
      <c r="L22" s="543">
        <v>64</v>
      </c>
    </row>
    <row r="23" spans="1:12" ht="20.100000000000001" customHeight="1">
      <c r="A23" s="718"/>
      <c r="B23" s="542" t="s">
        <v>298</v>
      </c>
      <c r="C23" s="543">
        <v>15</v>
      </c>
      <c r="D23" s="543">
        <v>12</v>
      </c>
      <c r="E23" s="543">
        <v>7</v>
      </c>
      <c r="F23" s="543">
        <v>18</v>
      </c>
      <c r="G23" s="543">
        <v>5</v>
      </c>
      <c r="H23" s="543">
        <v>3</v>
      </c>
      <c r="I23" s="543">
        <v>6</v>
      </c>
      <c r="J23" s="543">
        <v>2</v>
      </c>
      <c r="K23" s="543">
        <v>12</v>
      </c>
      <c r="L23" s="543">
        <v>18</v>
      </c>
    </row>
    <row r="24" spans="1:12" ht="20.100000000000001" customHeight="1">
      <c r="A24" s="720"/>
      <c r="B24" s="550" t="s">
        <v>892</v>
      </c>
      <c r="C24" s="551">
        <v>0</v>
      </c>
      <c r="D24" s="551">
        <v>2</v>
      </c>
      <c r="E24" s="551">
        <v>0</v>
      </c>
      <c r="F24" s="551">
        <v>0</v>
      </c>
      <c r="G24" s="551">
        <v>0</v>
      </c>
      <c r="H24" s="551">
        <v>0</v>
      </c>
      <c r="I24" s="551">
        <v>0</v>
      </c>
      <c r="J24" s="551">
        <v>0</v>
      </c>
      <c r="K24" s="551">
        <v>1</v>
      </c>
      <c r="L24" s="551">
        <v>0</v>
      </c>
    </row>
    <row r="25" spans="1:12" ht="20.100000000000001" customHeight="1">
      <c r="B25" s="542" t="s">
        <v>44</v>
      </c>
      <c r="C25" s="543">
        <v>908</v>
      </c>
      <c r="D25" s="543">
        <v>834</v>
      </c>
      <c r="E25" s="543">
        <v>848</v>
      </c>
      <c r="F25" s="543">
        <v>886</v>
      </c>
      <c r="G25" s="543">
        <v>881</v>
      </c>
      <c r="H25" s="543">
        <v>952</v>
      </c>
      <c r="I25" s="543">
        <v>916</v>
      </c>
      <c r="J25" s="543">
        <v>865</v>
      </c>
      <c r="K25" s="543">
        <v>826</v>
      </c>
      <c r="L25" s="543">
        <v>739</v>
      </c>
    </row>
    <row r="26" spans="1:12" ht="20.100000000000001" customHeight="1">
      <c r="B26" s="542" t="s">
        <v>37</v>
      </c>
      <c r="C26" s="543">
        <v>383</v>
      </c>
      <c r="D26" s="543">
        <v>400</v>
      </c>
      <c r="E26" s="543">
        <v>373</v>
      </c>
      <c r="F26" s="543">
        <v>415</v>
      </c>
      <c r="G26" s="543">
        <v>405</v>
      </c>
      <c r="H26" s="543">
        <v>412</v>
      </c>
      <c r="I26" s="543">
        <v>350</v>
      </c>
      <c r="J26" s="543">
        <v>367</v>
      </c>
      <c r="K26" s="543">
        <v>431</v>
      </c>
      <c r="L26" s="543">
        <v>403</v>
      </c>
    </row>
    <row r="27" spans="1:12" ht="20.100000000000001" customHeight="1">
      <c r="B27" s="542" t="s">
        <v>38</v>
      </c>
      <c r="C27" s="543">
        <v>459</v>
      </c>
      <c r="D27" s="543">
        <v>395</v>
      </c>
      <c r="E27" s="543">
        <v>400</v>
      </c>
      <c r="F27" s="543">
        <v>410</v>
      </c>
      <c r="G27" s="543">
        <v>447</v>
      </c>
      <c r="H27" s="543">
        <v>444</v>
      </c>
      <c r="I27" s="543">
        <v>426</v>
      </c>
      <c r="J27" s="543">
        <v>367</v>
      </c>
      <c r="K27" s="543">
        <v>398</v>
      </c>
      <c r="L27" s="543">
        <v>371</v>
      </c>
    </row>
    <row r="28" spans="1:12" ht="20.100000000000001" customHeight="1">
      <c r="B28" s="542" t="s">
        <v>109</v>
      </c>
      <c r="C28" s="543">
        <v>6</v>
      </c>
      <c r="D28" s="543">
        <v>4</v>
      </c>
      <c r="E28" s="543">
        <v>13</v>
      </c>
      <c r="F28" s="543">
        <v>9</v>
      </c>
      <c r="G28" s="543">
        <v>10</v>
      </c>
      <c r="H28" s="543">
        <v>10</v>
      </c>
      <c r="I28" s="543">
        <v>18</v>
      </c>
      <c r="J28" s="543">
        <v>35</v>
      </c>
      <c r="K28" s="543">
        <v>137</v>
      </c>
      <c r="L28" s="543">
        <v>358</v>
      </c>
    </row>
    <row r="29" spans="1:12" ht="20.100000000000001" customHeight="1">
      <c r="B29" s="542" t="s">
        <v>123</v>
      </c>
      <c r="C29" s="543">
        <v>256</v>
      </c>
      <c r="D29" s="543">
        <v>256</v>
      </c>
      <c r="E29" s="543">
        <v>320</v>
      </c>
      <c r="F29" s="543">
        <v>348</v>
      </c>
      <c r="G29" s="543">
        <v>337</v>
      </c>
      <c r="H29" s="543">
        <v>274</v>
      </c>
      <c r="I29" s="543">
        <v>252</v>
      </c>
      <c r="J29" s="543">
        <v>236</v>
      </c>
      <c r="K29" s="543">
        <v>294</v>
      </c>
      <c r="L29" s="543">
        <v>303</v>
      </c>
    </row>
    <row r="30" spans="1:12" ht="20.100000000000001" customHeight="1">
      <c r="B30" s="542" t="s">
        <v>885</v>
      </c>
      <c r="C30" s="543">
        <v>457</v>
      </c>
      <c r="D30" s="543">
        <v>449</v>
      </c>
      <c r="E30" s="543">
        <v>360</v>
      </c>
      <c r="F30" s="543">
        <v>388</v>
      </c>
      <c r="G30" s="543">
        <v>379</v>
      </c>
      <c r="H30" s="543">
        <v>362</v>
      </c>
      <c r="I30" s="543">
        <v>361</v>
      </c>
      <c r="J30" s="543">
        <v>309</v>
      </c>
      <c r="K30" s="543">
        <v>330</v>
      </c>
      <c r="L30" s="543">
        <v>292</v>
      </c>
    </row>
    <row r="31" spans="1:12" ht="20.100000000000001" customHeight="1">
      <c r="B31" s="542" t="s">
        <v>36</v>
      </c>
      <c r="C31" s="543">
        <v>544</v>
      </c>
      <c r="D31" s="543">
        <v>475</v>
      </c>
      <c r="E31" s="543">
        <v>405</v>
      </c>
      <c r="F31" s="543">
        <v>379</v>
      </c>
      <c r="G31" s="543">
        <v>346</v>
      </c>
      <c r="H31" s="543">
        <v>274</v>
      </c>
      <c r="I31" s="543">
        <v>283</v>
      </c>
      <c r="J31" s="543">
        <v>211</v>
      </c>
      <c r="K31" s="543">
        <v>238</v>
      </c>
      <c r="L31" s="543">
        <v>225</v>
      </c>
    </row>
    <row r="32" spans="1:12" ht="20.100000000000001" customHeight="1">
      <c r="B32" s="542" t="s">
        <v>41</v>
      </c>
      <c r="C32" s="543">
        <v>93</v>
      </c>
      <c r="D32" s="543">
        <v>94</v>
      </c>
      <c r="E32" s="543">
        <v>130</v>
      </c>
      <c r="F32" s="543">
        <v>137</v>
      </c>
      <c r="G32" s="543">
        <v>158</v>
      </c>
      <c r="H32" s="543">
        <v>170</v>
      </c>
      <c r="I32" s="543">
        <v>217</v>
      </c>
      <c r="J32" s="543">
        <v>151</v>
      </c>
      <c r="K32" s="543">
        <v>224</v>
      </c>
      <c r="L32" s="543">
        <v>224</v>
      </c>
    </row>
    <row r="33" spans="2:12" ht="20.100000000000001" customHeight="1">
      <c r="B33" s="542" t="s">
        <v>120</v>
      </c>
      <c r="C33" s="543">
        <v>63</v>
      </c>
      <c r="D33" s="543">
        <v>71</v>
      </c>
      <c r="E33" s="543">
        <v>59</v>
      </c>
      <c r="F33" s="543">
        <v>102</v>
      </c>
      <c r="G33" s="543">
        <v>93</v>
      </c>
      <c r="H33" s="543">
        <v>82</v>
      </c>
      <c r="I33" s="543">
        <v>106</v>
      </c>
      <c r="J33" s="543">
        <v>136</v>
      </c>
      <c r="K33" s="543">
        <v>154</v>
      </c>
      <c r="L33" s="543">
        <v>221</v>
      </c>
    </row>
    <row r="34" spans="2:12" ht="20.100000000000001" customHeight="1">
      <c r="B34" s="542" t="s">
        <v>62</v>
      </c>
      <c r="C34" s="543">
        <v>145</v>
      </c>
      <c r="D34" s="543">
        <v>147</v>
      </c>
      <c r="E34" s="543">
        <v>155</v>
      </c>
      <c r="F34" s="543">
        <v>202</v>
      </c>
      <c r="G34" s="543">
        <v>224</v>
      </c>
      <c r="H34" s="543">
        <v>175</v>
      </c>
      <c r="I34" s="543">
        <v>195</v>
      </c>
      <c r="J34" s="543">
        <v>155</v>
      </c>
      <c r="K34" s="543">
        <v>183</v>
      </c>
      <c r="L34" s="543">
        <v>164</v>
      </c>
    </row>
    <row r="35" spans="2:12" ht="20.100000000000001" customHeight="1">
      <c r="B35" s="542" t="s">
        <v>117</v>
      </c>
      <c r="C35" s="543">
        <v>286</v>
      </c>
      <c r="D35" s="543">
        <v>271</v>
      </c>
      <c r="E35" s="543">
        <v>246</v>
      </c>
      <c r="F35" s="543">
        <v>243</v>
      </c>
      <c r="G35" s="543">
        <v>217</v>
      </c>
      <c r="H35" s="543">
        <v>253</v>
      </c>
      <c r="I35" s="543">
        <v>208</v>
      </c>
      <c r="J35" s="543">
        <v>223</v>
      </c>
      <c r="K35" s="543">
        <v>172</v>
      </c>
      <c r="L35" s="543">
        <v>152</v>
      </c>
    </row>
    <row r="36" spans="2:12" ht="20.100000000000001" customHeight="1">
      <c r="B36" s="542" t="s">
        <v>137</v>
      </c>
      <c r="C36" s="543">
        <v>184</v>
      </c>
      <c r="D36" s="543">
        <v>225</v>
      </c>
      <c r="E36" s="543">
        <v>222</v>
      </c>
      <c r="F36" s="543">
        <v>247</v>
      </c>
      <c r="G36" s="543">
        <v>223</v>
      </c>
      <c r="H36" s="543">
        <v>226</v>
      </c>
      <c r="I36" s="543">
        <v>175</v>
      </c>
      <c r="J36" s="543">
        <v>171</v>
      </c>
      <c r="K36" s="543">
        <v>219</v>
      </c>
      <c r="L36" s="543">
        <v>143</v>
      </c>
    </row>
    <row r="37" spans="2:12" ht="20.100000000000001" customHeight="1">
      <c r="B37" s="542" t="s">
        <v>121</v>
      </c>
      <c r="C37" s="543">
        <v>118</v>
      </c>
      <c r="D37" s="543">
        <v>108</v>
      </c>
      <c r="E37" s="543">
        <v>87</v>
      </c>
      <c r="F37" s="543">
        <v>82</v>
      </c>
      <c r="G37" s="543">
        <v>70</v>
      </c>
      <c r="H37" s="543">
        <v>97</v>
      </c>
      <c r="I37" s="543">
        <v>104</v>
      </c>
      <c r="J37" s="543">
        <v>112</v>
      </c>
      <c r="K37" s="543">
        <v>113</v>
      </c>
      <c r="L37" s="543">
        <v>132</v>
      </c>
    </row>
    <row r="38" spans="2:12" ht="20.100000000000001" customHeight="1">
      <c r="B38" s="542" t="s">
        <v>292</v>
      </c>
      <c r="C38" s="543">
        <v>137</v>
      </c>
      <c r="D38" s="543">
        <v>135</v>
      </c>
      <c r="E38" s="543">
        <v>130</v>
      </c>
      <c r="F38" s="543">
        <v>108</v>
      </c>
      <c r="G38" s="543">
        <v>134</v>
      </c>
      <c r="H38" s="543">
        <v>130</v>
      </c>
      <c r="I38" s="543">
        <v>121</v>
      </c>
      <c r="J38" s="543">
        <v>110</v>
      </c>
      <c r="K38" s="543">
        <v>134</v>
      </c>
      <c r="L38" s="543">
        <v>127</v>
      </c>
    </row>
    <row r="39" spans="2:12" ht="20.100000000000001" customHeight="1">
      <c r="B39" s="542" t="s">
        <v>134</v>
      </c>
      <c r="C39" s="543">
        <v>41</v>
      </c>
      <c r="D39" s="543">
        <v>36</v>
      </c>
      <c r="E39" s="543">
        <v>55</v>
      </c>
      <c r="F39" s="543">
        <v>48</v>
      </c>
      <c r="G39" s="543">
        <v>39</v>
      </c>
      <c r="H39" s="543">
        <v>56</v>
      </c>
      <c r="I39" s="543">
        <v>55</v>
      </c>
      <c r="J39" s="543">
        <v>84</v>
      </c>
      <c r="K39" s="543">
        <v>82</v>
      </c>
      <c r="L39" s="543">
        <v>98</v>
      </c>
    </row>
    <row r="40" spans="2:12" ht="20.100000000000001" customHeight="1">
      <c r="B40" s="542" t="s">
        <v>119</v>
      </c>
      <c r="C40" s="543">
        <v>178</v>
      </c>
      <c r="D40" s="543">
        <v>178</v>
      </c>
      <c r="E40" s="543">
        <v>132</v>
      </c>
      <c r="F40" s="543">
        <v>130</v>
      </c>
      <c r="G40" s="543">
        <v>145</v>
      </c>
      <c r="H40" s="543">
        <v>118</v>
      </c>
      <c r="I40" s="543">
        <v>115</v>
      </c>
      <c r="J40" s="543">
        <v>111</v>
      </c>
      <c r="K40" s="543">
        <v>89</v>
      </c>
      <c r="L40" s="543">
        <v>74</v>
      </c>
    </row>
    <row r="41" spans="2:12" ht="20.100000000000001" customHeight="1">
      <c r="B41" s="542" t="s">
        <v>105</v>
      </c>
      <c r="C41" s="543">
        <v>99</v>
      </c>
      <c r="D41" s="543">
        <v>105</v>
      </c>
      <c r="E41" s="543">
        <v>122</v>
      </c>
      <c r="F41" s="543">
        <v>102</v>
      </c>
      <c r="G41" s="543">
        <v>125</v>
      </c>
      <c r="H41" s="543">
        <v>100</v>
      </c>
      <c r="I41" s="543">
        <v>99</v>
      </c>
      <c r="J41" s="543">
        <v>86</v>
      </c>
      <c r="K41" s="543">
        <v>86</v>
      </c>
      <c r="L41" s="543">
        <v>71</v>
      </c>
    </row>
    <row r="42" spans="2:12" ht="20.100000000000001" customHeight="1">
      <c r="B42" s="542" t="s">
        <v>122</v>
      </c>
      <c r="C42" s="543">
        <v>5</v>
      </c>
      <c r="D42" s="543">
        <v>3</v>
      </c>
      <c r="E42" s="543">
        <v>6</v>
      </c>
      <c r="F42" s="543">
        <v>1</v>
      </c>
      <c r="G42" s="543">
        <v>4</v>
      </c>
      <c r="H42" s="543">
        <v>1</v>
      </c>
      <c r="I42" s="543">
        <v>6</v>
      </c>
      <c r="J42" s="543">
        <v>103</v>
      </c>
      <c r="K42" s="543">
        <v>57</v>
      </c>
      <c r="L42" s="543">
        <v>69</v>
      </c>
    </row>
    <row r="43" spans="2:12" ht="20.100000000000001" customHeight="1">
      <c r="B43" s="542" t="s">
        <v>34</v>
      </c>
      <c r="C43" s="543">
        <v>82</v>
      </c>
      <c r="D43" s="543">
        <v>93</v>
      </c>
      <c r="E43" s="543">
        <v>64</v>
      </c>
      <c r="F43" s="543">
        <v>76</v>
      </c>
      <c r="G43" s="543">
        <v>85</v>
      </c>
      <c r="H43" s="543">
        <v>53</v>
      </c>
      <c r="I43" s="543">
        <v>64</v>
      </c>
      <c r="J43" s="543">
        <v>55</v>
      </c>
      <c r="K43" s="543">
        <v>63</v>
      </c>
      <c r="L43" s="543">
        <v>52</v>
      </c>
    </row>
    <row r="44" spans="2:12" ht="20.100000000000001" customHeight="1">
      <c r="B44" s="542" t="s">
        <v>42</v>
      </c>
      <c r="C44" s="543">
        <v>113</v>
      </c>
      <c r="D44" s="543">
        <v>99</v>
      </c>
      <c r="E44" s="543">
        <v>78</v>
      </c>
      <c r="F44" s="543">
        <v>90</v>
      </c>
      <c r="G44" s="543">
        <v>94</v>
      </c>
      <c r="H44" s="543">
        <v>66</v>
      </c>
      <c r="I44" s="543">
        <v>84</v>
      </c>
      <c r="J44" s="543">
        <v>70</v>
      </c>
      <c r="K44" s="543">
        <v>46</v>
      </c>
      <c r="L44" s="543">
        <v>46</v>
      </c>
    </row>
    <row r="45" spans="2:12" ht="20.100000000000001" customHeight="1">
      <c r="B45" s="542" t="s">
        <v>64</v>
      </c>
      <c r="C45" s="543">
        <v>154</v>
      </c>
      <c r="D45" s="543">
        <v>143</v>
      </c>
      <c r="E45" s="543">
        <v>157</v>
      </c>
      <c r="F45" s="543">
        <v>107</v>
      </c>
      <c r="G45" s="543">
        <v>121</v>
      </c>
      <c r="H45" s="543">
        <v>86</v>
      </c>
      <c r="I45" s="543">
        <v>82</v>
      </c>
      <c r="J45" s="543">
        <v>55</v>
      </c>
      <c r="K45" s="543">
        <v>55</v>
      </c>
      <c r="L45" s="543">
        <v>42</v>
      </c>
    </row>
    <row r="46" spans="2:12" ht="20.100000000000001" customHeight="1">
      <c r="B46" s="542" t="s">
        <v>40</v>
      </c>
      <c r="C46" s="543">
        <v>17</v>
      </c>
      <c r="D46" s="543">
        <v>20</v>
      </c>
      <c r="E46" s="543">
        <v>23</v>
      </c>
      <c r="F46" s="543">
        <v>36</v>
      </c>
      <c r="G46" s="543">
        <v>31</v>
      </c>
      <c r="H46" s="543">
        <v>37</v>
      </c>
      <c r="I46" s="543">
        <v>33</v>
      </c>
      <c r="J46" s="543">
        <v>26</v>
      </c>
      <c r="K46" s="543">
        <v>48</v>
      </c>
      <c r="L46" s="543">
        <v>35</v>
      </c>
    </row>
    <row r="47" spans="2:12" ht="20.100000000000001" customHeight="1">
      <c r="B47" s="542" t="s">
        <v>61</v>
      </c>
      <c r="C47" s="543">
        <v>68</v>
      </c>
      <c r="D47" s="543">
        <v>69</v>
      </c>
      <c r="E47" s="543">
        <v>66</v>
      </c>
      <c r="F47" s="543">
        <v>38</v>
      </c>
      <c r="G47" s="543">
        <v>60</v>
      </c>
      <c r="H47" s="543">
        <v>45</v>
      </c>
      <c r="I47" s="543">
        <v>47</v>
      </c>
      <c r="J47" s="543">
        <v>39</v>
      </c>
      <c r="K47" s="543">
        <v>30</v>
      </c>
      <c r="L47" s="543">
        <v>29</v>
      </c>
    </row>
    <row r="48" spans="2:12" ht="20.100000000000001" customHeight="1">
      <c r="B48" s="542" t="s">
        <v>132</v>
      </c>
      <c r="C48" s="543">
        <v>23</v>
      </c>
      <c r="D48" s="543">
        <v>25</v>
      </c>
      <c r="E48" s="543">
        <v>21</v>
      </c>
      <c r="F48" s="543">
        <v>35</v>
      </c>
      <c r="G48" s="543">
        <v>18</v>
      </c>
      <c r="H48" s="543">
        <v>22</v>
      </c>
      <c r="I48" s="543">
        <v>25</v>
      </c>
      <c r="J48" s="543">
        <v>28</v>
      </c>
      <c r="K48" s="543">
        <v>26</v>
      </c>
      <c r="L48" s="543">
        <v>25</v>
      </c>
    </row>
    <row r="49" spans="2:12" ht="20.100000000000001" customHeight="1">
      <c r="B49" s="542" t="s">
        <v>894</v>
      </c>
      <c r="C49" s="543">
        <v>42</v>
      </c>
      <c r="D49" s="543">
        <v>37</v>
      </c>
      <c r="E49" s="543">
        <v>29</v>
      </c>
      <c r="F49" s="543">
        <v>23</v>
      </c>
      <c r="G49" s="543">
        <v>24</v>
      </c>
      <c r="H49" s="543">
        <v>30</v>
      </c>
      <c r="I49" s="543">
        <v>34</v>
      </c>
      <c r="J49" s="543">
        <v>16</v>
      </c>
      <c r="K49" s="543">
        <v>16</v>
      </c>
      <c r="L49" s="543">
        <v>21</v>
      </c>
    </row>
    <row r="50" spans="2:12" ht="20.100000000000001" customHeight="1">
      <c r="B50" s="542" t="s">
        <v>159</v>
      </c>
      <c r="C50" s="543">
        <v>103</v>
      </c>
      <c r="D50" s="543">
        <v>85</v>
      </c>
      <c r="E50" s="543">
        <v>82</v>
      </c>
      <c r="F50" s="543">
        <v>80</v>
      </c>
      <c r="G50" s="543">
        <v>64</v>
      </c>
      <c r="H50" s="543">
        <v>45</v>
      </c>
      <c r="I50" s="543">
        <v>56</v>
      </c>
      <c r="J50" s="543">
        <v>38</v>
      </c>
      <c r="K50" s="543">
        <v>28</v>
      </c>
      <c r="L50" s="543">
        <v>16</v>
      </c>
    </row>
    <row r="51" spans="2:12" ht="20.100000000000001" customHeight="1">
      <c r="B51" s="542" t="s">
        <v>146</v>
      </c>
      <c r="C51" s="543">
        <v>57</v>
      </c>
      <c r="D51" s="543">
        <v>45</v>
      </c>
      <c r="E51" s="543">
        <v>58</v>
      </c>
      <c r="F51" s="543">
        <v>66</v>
      </c>
      <c r="G51" s="543">
        <v>48</v>
      </c>
      <c r="H51" s="543">
        <v>40</v>
      </c>
      <c r="I51" s="543">
        <v>31</v>
      </c>
      <c r="J51" s="543">
        <v>16</v>
      </c>
      <c r="K51" s="543">
        <v>15</v>
      </c>
      <c r="L51" s="543">
        <v>16</v>
      </c>
    </row>
    <row r="52" spans="2:12" ht="20.100000000000001" customHeight="1">
      <c r="B52" s="542" t="s">
        <v>63</v>
      </c>
      <c r="C52" s="543">
        <v>4</v>
      </c>
      <c r="D52" s="543">
        <v>9</v>
      </c>
      <c r="E52" s="543">
        <v>5</v>
      </c>
      <c r="F52" s="543">
        <v>5</v>
      </c>
      <c r="G52" s="543">
        <v>7</v>
      </c>
      <c r="H52" s="543">
        <v>7</v>
      </c>
      <c r="I52" s="543">
        <v>12</v>
      </c>
      <c r="J52" s="543">
        <v>10</v>
      </c>
      <c r="K52" s="543">
        <v>11</v>
      </c>
      <c r="L52" s="543">
        <v>14</v>
      </c>
    </row>
    <row r="53" spans="2:12" ht="20.100000000000001" customHeight="1">
      <c r="B53" s="542" t="s">
        <v>140</v>
      </c>
      <c r="C53" s="543">
        <v>14</v>
      </c>
      <c r="D53" s="543">
        <v>19</v>
      </c>
      <c r="E53" s="543">
        <v>63</v>
      </c>
      <c r="F53" s="543">
        <v>31</v>
      </c>
      <c r="G53" s="543">
        <v>25</v>
      </c>
      <c r="H53" s="543">
        <v>14</v>
      </c>
      <c r="I53" s="543">
        <v>40</v>
      </c>
      <c r="J53" s="543">
        <v>51</v>
      </c>
      <c r="K53" s="543">
        <v>7</v>
      </c>
      <c r="L53" s="543">
        <v>11</v>
      </c>
    </row>
    <row r="54" spans="2:12" ht="20.100000000000001" customHeight="1">
      <c r="B54" s="542" t="s">
        <v>124</v>
      </c>
      <c r="C54" s="543">
        <v>9</v>
      </c>
      <c r="D54" s="543">
        <v>12</v>
      </c>
      <c r="E54" s="543">
        <v>2</v>
      </c>
      <c r="F54" s="543">
        <v>7</v>
      </c>
      <c r="G54" s="543">
        <v>11</v>
      </c>
      <c r="H54" s="543">
        <v>14</v>
      </c>
      <c r="I54" s="543">
        <v>7</v>
      </c>
      <c r="J54" s="543">
        <v>6</v>
      </c>
      <c r="K54" s="543">
        <v>7</v>
      </c>
      <c r="L54" s="543">
        <v>11</v>
      </c>
    </row>
    <row r="55" spans="2:12" ht="20.100000000000001" customHeight="1">
      <c r="B55" s="542" t="s">
        <v>368</v>
      </c>
      <c r="C55" s="543">
        <v>16</v>
      </c>
      <c r="D55" s="543">
        <v>7</v>
      </c>
      <c r="E55" s="543">
        <v>9</v>
      </c>
      <c r="F55" s="543">
        <v>14</v>
      </c>
      <c r="G55" s="543">
        <v>8</v>
      </c>
      <c r="H55" s="543">
        <v>12</v>
      </c>
      <c r="I55" s="543">
        <v>12</v>
      </c>
      <c r="J55" s="543">
        <v>11</v>
      </c>
      <c r="K55" s="543">
        <v>13</v>
      </c>
      <c r="L55" s="543">
        <v>10</v>
      </c>
    </row>
    <row r="56" spans="2:12" ht="20.100000000000001" customHeight="1">
      <c r="B56" s="542" t="s">
        <v>138</v>
      </c>
      <c r="C56" s="543">
        <v>80</v>
      </c>
      <c r="D56" s="543">
        <v>55</v>
      </c>
      <c r="E56" s="543">
        <v>67</v>
      </c>
      <c r="F56" s="543">
        <v>63</v>
      </c>
      <c r="G56" s="543">
        <v>61</v>
      </c>
      <c r="H56" s="543">
        <v>53</v>
      </c>
      <c r="I56" s="543">
        <v>26</v>
      </c>
      <c r="J56" s="543">
        <v>27</v>
      </c>
      <c r="K56" s="543">
        <v>16</v>
      </c>
      <c r="L56" s="543">
        <v>8</v>
      </c>
    </row>
    <row r="57" spans="2:12" ht="20.100000000000001" customHeight="1">
      <c r="B57" s="542" t="s">
        <v>717</v>
      </c>
      <c r="C57" s="543">
        <v>0</v>
      </c>
      <c r="D57" s="543">
        <v>0</v>
      </c>
      <c r="E57" s="543">
        <v>0</v>
      </c>
      <c r="F57" s="543">
        <v>0</v>
      </c>
      <c r="G57" s="543">
        <v>0</v>
      </c>
      <c r="H57" s="543">
        <v>0</v>
      </c>
      <c r="I57" s="543">
        <v>0</v>
      </c>
      <c r="J57" s="543">
        <v>0</v>
      </c>
      <c r="K57" s="543">
        <v>1</v>
      </c>
      <c r="L57" s="543">
        <v>6</v>
      </c>
    </row>
    <row r="58" spans="2:12" ht="20.100000000000001" customHeight="1">
      <c r="B58" s="542" t="s">
        <v>158</v>
      </c>
      <c r="C58" s="543">
        <v>10</v>
      </c>
      <c r="D58" s="543">
        <v>7</v>
      </c>
      <c r="E58" s="543">
        <v>3</v>
      </c>
      <c r="F58" s="543">
        <v>10</v>
      </c>
      <c r="G58" s="543">
        <v>11</v>
      </c>
      <c r="H58" s="543">
        <v>10</v>
      </c>
      <c r="I58" s="543">
        <v>6</v>
      </c>
      <c r="J58" s="543">
        <v>5</v>
      </c>
      <c r="K58" s="543">
        <v>4</v>
      </c>
      <c r="L58" s="543">
        <v>5</v>
      </c>
    </row>
    <row r="59" spans="2:12" ht="20.100000000000001" customHeight="1">
      <c r="B59" s="542" t="s">
        <v>612</v>
      </c>
      <c r="C59" s="543">
        <v>2</v>
      </c>
      <c r="D59" s="543">
        <v>2</v>
      </c>
      <c r="E59" s="543">
        <v>1</v>
      </c>
      <c r="F59" s="543">
        <v>1</v>
      </c>
      <c r="G59" s="543">
        <v>2</v>
      </c>
      <c r="H59" s="543">
        <v>1</v>
      </c>
      <c r="I59" s="543">
        <v>4</v>
      </c>
      <c r="J59" s="543">
        <v>3</v>
      </c>
      <c r="K59" s="543">
        <v>1</v>
      </c>
      <c r="L59" s="543">
        <v>5</v>
      </c>
    </row>
    <row r="60" spans="2:12" ht="20.100000000000001" customHeight="1">
      <c r="B60" s="542" t="s">
        <v>130</v>
      </c>
      <c r="C60" s="543">
        <v>4</v>
      </c>
      <c r="D60" s="543">
        <v>7</v>
      </c>
      <c r="E60" s="543">
        <v>3</v>
      </c>
      <c r="F60" s="543">
        <v>4</v>
      </c>
      <c r="G60" s="543">
        <v>2</v>
      </c>
      <c r="H60" s="543">
        <v>6</v>
      </c>
      <c r="I60" s="543">
        <v>3</v>
      </c>
      <c r="J60" s="543">
        <v>3</v>
      </c>
      <c r="K60" s="543">
        <v>5</v>
      </c>
      <c r="L60" s="543">
        <v>5</v>
      </c>
    </row>
    <row r="61" spans="2:12" ht="20.100000000000001" customHeight="1">
      <c r="B61" s="542" t="s">
        <v>112</v>
      </c>
      <c r="C61" s="543">
        <v>2</v>
      </c>
      <c r="D61" s="543">
        <v>3</v>
      </c>
      <c r="E61" s="543">
        <v>4</v>
      </c>
      <c r="F61" s="543">
        <v>4</v>
      </c>
      <c r="G61" s="543">
        <v>2</v>
      </c>
      <c r="H61" s="543">
        <v>2</v>
      </c>
      <c r="I61" s="543">
        <v>3</v>
      </c>
      <c r="J61" s="543">
        <v>1</v>
      </c>
      <c r="K61" s="543">
        <v>2</v>
      </c>
      <c r="L61" s="543">
        <v>4</v>
      </c>
    </row>
    <row r="62" spans="2:12" ht="20.100000000000001" customHeight="1">
      <c r="B62" s="542" t="s">
        <v>145</v>
      </c>
      <c r="C62" s="543">
        <v>0</v>
      </c>
      <c r="D62" s="543">
        <v>0</v>
      </c>
      <c r="E62" s="543">
        <v>0</v>
      </c>
      <c r="F62" s="543">
        <v>2</v>
      </c>
      <c r="G62" s="543">
        <v>6</v>
      </c>
      <c r="H62" s="543">
        <v>11</v>
      </c>
      <c r="I62" s="543">
        <v>8</v>
      </c>
      <c r="J62" s="543">
        <v>2</v>
      </c>
      <c r="K62" s="543">
        <v>0</v>
      </c>
      <c r="L62" s="543">
        <v>4</v>
      </c>
    </row>
    <row r="63" spans="2:12" ht="20.100000000000001" customHeight="1">
      <c r="B63" s="542" t="s">
        <v>131</v>
      </c>
      <c r="C63" s="543">
        <v>6</v>
      </c>
      <c r="D63" s="543">
        <v>1</v>
      </c>
      <c r="E63" s="543">
        <v>2</v>
      </c>
      <c r="F63" s="543">
        <v>7</v>
      </c>
      <c r="G63" s="543">
        <v>7</v>
      </c>
      <c r="H63" s="543">
        <v>6</v>
      </c>
      <c r="I63" s="543">
        <v>9</v>
      </c>
      <c r="J63" s="543">
        <v>5</v>
      </c>
      <c r="K63" s="543">
        <v>5</v>
      </c>
      <c r="L63" s="543">
        <v>4</v>
      </c>
    </row>
    <row r="64" spans="2:12" ht="20.100000000000001" customHeight="1">
      <c r="B64" s="542" t="s">
        <v>128</v>
      </c>
      <c r="C64" s="543">
        <v>0</v>
      </c>
      <c r="D64" s="543">
        <v>3</v>
      </c>
      <c r="E64" s="543">
        <v>3</v>
      </c>
      <c r="F64" s="543">
        <v>1</v>
      </c>
      <c r="G64" s="543">
        <v>2</v>
      </c>
      <c r="H64" s="543">
        <v>2</v>
      </c>
      <c r="I64" s="543">
        <v>4</v>
      </c>
      <c r="J64" s="543">
        <v>1</v>
      </c>
      <c r="K64" s="543">
        <v>3</v>
      </c>
      <c r="L64" s="543">
        <v>4</v>
      </c>
    </row>
    <row r="65" spans="2:12" ht="20.100000000000001" customHeight="1">
      <c r="B65" s="542" t="s">
        <v>895</v>
      </c>
      <c r="C65" s="543">
        <v>33</v>
      </c>
      <c r="D65" s="543">
        <v>14</v>
      </c>
      <c r="E65" s="543">
        <v>16</v>
      </c>
      <c r="F65" s="543">
        <v>15</v>
      </c>
      <c r="G65" s="543">
        <v>13</v>
      </c>
      <c r="H65" s="543">
        <v>7</v>
      </c>
      <c r="I65" s="543">
        <v>6</v>
      </c>
      <c r="J65" s="543">
        <v>4</v>
      </c>
      <c r="K65" s="543">
        <v>8</v>
      </c>
      <c r="L65" s="543">
        <v>4</v>
      </c>
    </row>
    <row r="66" spans="2:12" ht="20.100000000000001" customHeight="1">
      <c r="B66" s="542" t="s">
        <v>153</v>
      </c>
      <c r="C66" s="543">
        <v>2</v>
      </c>
      <c r="D66" s="543">
        <v>2</v>
      </c>
      <c r="E66" s="543">
        <v>2</v>
      </c>
      <c r="F66" s="543">
        <v>2</v>
      </c>
      <c r="G66" s="543">
        <v>2</v>
      </c>
      <c r="H66" s="543">
        <v>2</v>
      </c>
      <c r="I66" s="543">
        <v>4</v>
      </c>
      <c r="J66" s="543">
        <v>0</v>
      </c>
      <c r="K66" s="543">
        <v>1</v>
      </c>
      <c r="L66" s="543">
        <v>3</v>
      </c>
    </row>
    <row r="67" spans="2:12" ht="20.100000000000001" customHeight="1">
      <c r="B67" s="542" t="s">
        <v>142</v>
      </c>
      <c r="C67" s="543">
        <v>3</v>
      </c>
      <c r="D67" s="543">
        <v>12</v>
      </c>
      <c r="E67" s="543">
        <v>14</v>
      </c>
      <c r="F67" s="543">
        <v>16</v>
      </c>
      <c r="G67" s="543">
        <v>8</v>
      </c>
      <c r="H67" s="543">
        <v>10</v>
      </c>
      <c r="I67" s="543">
        <v>4</v>
      </c>
      <c r="J67" s="543">
        <v>13</v>
      </c>
      <c r="K67" s="543">
        <v>4</v>
      </c>
      <c r="L67" s="543">
        <v>3</v>
      </c>
    </row>
    <row r="68" spans="2:12" ht="20.100000000000001" customHeight="1">
      <c r="B68" s="542" t="s">
        <v>154</v>
      </c>
      <c r="C68" s="543">
        <v>8</v>
      </c>
      <c r="D68" s="543">
        <v>4</v>
      </c>
      <c r="E68" s="543">
        <v>3</v>
      </c>
      <c r="F68" s="543">
        <v>3</v>
      </c>
      <c r="G68" s="543">
        <v>0</v>
      </c>
      <c r="H68" s="543">
        <v>1</v>
      </c>
      <c r="I68" s="543">
        <v>2</v>
      </c>
      <c r="J68" s="543">
        <v>0</v>
      </c>
      <c r="K68" s="543">
        <v>2</v>
      </c>
      <c r="L68" s="543">
        <v>3</v>
      </c>
    </row>
    <row r="69" spans="2:12" ht="20.100000000000001" customHeight="1">
      <c r="B69" s="542" t="s">
        <v>156</v>
      </c>
      <c r="C69" s="543">
        <v>4</v>
      </c>
      <c r="D69" s="543">
        <v>7</v>
      </c>
      <c r="E69" s="543">
        <v>0</v>
      </c>
      <c r="F69" s="543">
        <v>1</v>
      </c>
      <c r="G69" s="543">
        <v>8</v>
      </c>
      <c r="H69" s="543">
        <v>1</v>
      </c>
      <c r="I69" s="543">
        <v>3</v>
      </c>
      <c r="J69" s="543">
        <v>4</v>
      </c>
      <c r="K69" s="543">
        <v>2</v>
      </c>
      <c r="L69" s="543">
        <v>3</v>
      </c>
    </row>
    <row r="70" spans="2:12" ht="20.100000000000001" customHeight="1">
      <c r="B70" s="542" t="s">
        <v>133</v>
      </c>
      <c r="C70" s="543">
        <v>4</v>
      </c>
      <c r="D70" s="543">
        <v>5</v>
      </c>
      <c r="E70" s="543">
        <v>6</v>
      </c>
      <c r="F70" s="543">
        <v>2</v>
      </c>
      <c r="G70" s="543">
        <v>4</v>
      </c>
      <c r="H70" s="543">
        <v>9</v>
      </c>
      <c r="I70" s="543">
        <v>3</v>
      </c>
      <c r="J70" s="543">
        <v>4</v>
      </c>
      <c r="K70" s="543">
        <v>5</v>
      </c>
      <c r="L70" s="543">
        <v>3</v>
      </c>
    </row>
    <row r="71" spans="2:12" ht="20.100000000000001" customHeight="1">
      <c r="B71" s="542" t="s">
        <v>136</v>
      </c>
      <c r="C71" s="543">
        <v>6</v>
      </c>
      <c r="D71" s="543">
        <v>7</v>
      </c>
      <c r="E71" s="543">
        <v>3</v>
      </c>
      <c r="F71" s="543">
        <v>6</v>
      </c>
      <c r="G71" s="543">
        <v>6</v>
      </c>
      <c r="H71" s="543">
        <v>6</v>
      </c>
      <c r="I71" s="543">
        <v>6</v>
      </c>
      <c r="J71" s="543">
        <v>3</v>
      </c>
      <c r="K71" s="543">
        <v>6</v>
      </c>
      <c r="L71" s="543">
        <v>3</v>
      </c>
    </row>
    <row r="72" spans="2:12" ht="20.100000000000001" customHeight="1">
      <c r="B72" s="542" t="s">
        <v>129</v>
      </c>
      <c r="C72" s="543">
        <v>10</v>
      </c>
      <c r="D72" s="543">
        <v>7</v>
      </c>
      <c r="E72" s="543">
        <v>3</v>
      </c>
      <c r="F72" s="543">
        <v>6</v>
      </c>
      <c r="G72" s="543">
        <v>5</v>
      </c>
      <c r="H72" s="543">
        <v>3</v>
      </c>
      <c r="I72" s="543">
        <v>7</v>
      </c>
      <c r="J72" s="543">
        <v>4</v>
      </c>
      <c r="K72" s="543">
        <v>3</v>
      </c>
      <c r="L72" s="543">
        <v>2</v>
      </c>
    </row>
    <row r="73" spans="2:12" ht="20.100000000000001" customHeight="1">
      <c r="B73" s="542" t="s">
        <v>110</v>
      </c>
      <c r="C73" s="543">
        <v>1</v>
      </c>
      <c r="D73" s="543">
        <v>1</v>
      </c>
      <c r="E73" s="543">
        <v>1</v>
      </c>
      <c r="F73" s="543">
        <v>5</v>
      </c>
      <c r="G73" s="543">
        <v>1</v>
      </c>
      <c r="H73" s="543">
        <v>1</v>
      </c>
      <c r="I73" s="543">
        <v>3</v>
      </c>
      <c r="J73" s="543">
        <v>2</v>
      </c>
      <c r="K73" s="543">
        <v>1</v>
      </c>
      <c r="L73" s="543">
        <v>2</v>
      </c>
    </row>
    <row r="74" spans="2:12" ht="20.100000000000001" customHeight="1">
      <c r="B74" s="542" t="s">
        <v>45</v>
      </c>
      <c r="C74" s="543">
        <v>17</v>
      </c>
      <c r="D74" s="543">
        <v>3</v>
      </c>
      <c r="E74" s="543">
        <v>5</v>
      </c>
      <c r="F74" s="543">
        <v>2</v>
      </c>
      <c r="G74" s="543">
        <v>4</v>
      </c>
      <c r="H74" s="543">
        <v>4</v>
      </c>
      <c r="I74" s="543">
        <v>1</v>
      </c>
      <c r="J74" s="543">
        <v>3</v>
      </c>
      <c r="K74" s="543">
        <v>5</v>
      </c>
      <c r="L74" s="543">
        <v>2</v>
      </c>
    </row>
    <row r="75" spans="2:12" s="548" customFormat="1" ht="20.100000000000001" customHeight="1">
      <c r="B75" s="722" t="s">
        <v>165</v>
      </c>
      <c r="C75" s="547">
        <v>7</v>
      </c>
      <c r="D75" s="547">
        <v>1</v>
      </c>
      <c r="E75" s="547">
        <v>1</v>
      </c>
      <c r="F75" s="547">
        <v>0</v>
      </c>
      <c r="G75" s="547">
        <v>0</v>
      </c>
      <c r="H75" s="547">
        <v>2</v>
      </c>
      <c r="I75" s="547">
        <v>0</v>
      </c>
      <c r="J75" s="547">
        <v>0</v>
      </c>
      <c r="K75" s="547">
        <v>0</v>
      </c>
      <c r="L75" s="547">
        <v>1</v>
      </c>
    </row>
    <row r="76" spans="2:12" ht="20.100000000000001" customHeight="1">
      <c r="B76" s="723" t="s">
        <v>43</v>
      </c>
      <c r="C76" s="543">
        <v>15</v>
      </c>
      <c r="D76" s="543">
        <v>18</v>
      </c>
      <c r="E76" s="543">
        <v>7</v>
      </c>
      <c r="F76" s="543">
        <v>7</v>
      </c>
      <c r="G76" s="543">
        <v>4</v>
      </c>
      <c r="H76" s="543">
        <v>6</v>
      </c>
      <c r="I76" s="543">
        <v>6</v>
      </c>
      <c r="J76" s="543">
        <v>1</v>
      </c>
      <c r="K76" s="543">
        <v>3</v>
      </c>
      <c r="L76" s="543">
        <v>1</v>
      </c>
    </row>
    <row r="77" spans="2:12" ht="20.100000000000001" customHeight="1">
      <c r="B77" s="542" t="s">
        <v>163</v>
      </c>
      <c r="C77" s="543">
        <v>4</v>
      </c>
      <c r="D77" s="543">
        <v>1</v>
      </c>
      <c r="E77" s="543">
        <v>1</v>
      </c>
      <c r="F77" s="543">
        <v>7</v>
      </c>
      <c r="G77" s="543">
        <v>4</v>
      </c>
      <c r="H77" s="543">
        <v>0</v>
      </c>
      <c r="I77" s="543">
        <v>0</v>
      </c>
      <c r="J77" s="543">
        <v>0</v>
      </c>
      <c r="K77" s="543">
        <v>0</v>
      </c>
      <c r="L77" s="543">
        <v>1</v>
      </c>
    </row>
    <row r="78" spans="2:12" ht="20.100000000000001" customHeight="1">
      <c r="B78" s="542" t="s">
        <v>126</v>
      </c>
      <c r="C78" s="543">
        <v>1</v>
      </c>
      <c r="D78" s="543">
        <v>1</v>
      </c>
      <c r="E78" s="543">
        <v>1</v>
      </c>
      <c r="F78" s="543">
        <v>1</v>
      </c>
      <c r="G78" s="543">
        <v>4</v>
      </c>
      <c r="H78" s="543">
        <v>4</v>
      </c>
      <c r="I78" s="543">
        <v>1</v>
      </c>
      <c r="J78" s="543">
        <v>3</v>
      </c>
      <c r="K78" s="543">
        <v>1</v>
      </c>
      <c r="L78" s="543">
        <v>1</v>
      </c>
    </row>
    <row r="79" spans="2:12" ht="20.100000000000001" customHeight="1">
      <c r="B79" s="542" t="s">
        <v>160</v>
      </c>
      <c r="C79" s="543">
        <v>4</v>
      </c>
      <c r="D79" s="543">
        <v>6</v>
      </c>
      <c r="E79" s="543">
        <v>13</v>
      </c>
      <c r="F79" s="543">
        <v>6</v>
      </c>
      <c r="G79" s="543">
        <v>2</v>
      </c>
      <c r="H79" s="543">
        <v>4</v>
      </c>
      <c r="I79" s="543">
        <v>1</v>
      </c>
      <c r="J79" s="543">
        <v>3</v>
      </c>
      <c r="K79" s="543">
        <v>3</v>
      </c>
      <c r="L79" s="543">
        <v>0</v>
      </c>
    </row>
    <row r="80" spans="2:12" ht="20.100000000000001" customHeight="1">
      <c r="B80" s="723" t="s">
        <v>46</v>
      </c>
      <c r="C80" s="543">
        <v>10</v>
      </c>
      <c r="D80" s="543">
        <v>11</v>
      </c>
      <c r="E80" s="543">
        <v>14</v>
      </c>
      <c r="F80" s="543">
        <v>6</v>
      </c>
      <c r="G80" s="543">
        <v>9</v>
      </c>
      <c r="H80" s="543">
        <v>14</v>
      </c>
      <c r="I80" s="543">
        <v>8</v>
      </c>
      <c r="J80" s="543">
        <v>2</v>
      </c>
      <c r="K80" s="543">
        <v>5</v>
      </c>
      <c r="L80" s="543">
        <v>0</v>
      </c>
    </row>
    <row r="81" spans="1:13" ht="20.100000000000001" customHeight="1">
      <c r="B81" s="723" t="s">
        <v>135</v>
      </c>
      <c r="C81" s="543">
        <v>8</v>
      </c>
      <c r="D81" s="543">
        <v>12</v>
      </c>
      <c r="E81" s="543">
        <v>9</v>
      </c>
      <c r="F81" s="543">
        <v>3</v>
      </c>
      <c r="G81" s="543">
        <v>7</v>
      </c>
      <c r="H81" s="543">
        <v>10</v>
      </c>
      <c r="I81" s="543">
        <v>10</v>
      </c>
      <c r="J81" s="543">
        <v>6</v>
      </c>
      <c r="K81" s="543">
        <v>7</v>
      </c>
      <c r="L81" s="543">
        <v>0</v>
      </c>
      <c r="M81" s="549"/>
    </row>
    <row r="82" spans="1:13" ht="20.100000000000001" customHeight="1">
      <c r="B82" s="723" t="s">
        <v>118</v>
      </c>
      <c r="C82" s="543">
        <v>1</v>
      </c>
      <c r="D82" s="543">
        <v>5</v>
      </c>
      <c r="E82" s="543">
        <v>6</v>
      </c>
      <c r="F82" s="543">
        <v>0</v>
      </c>
      <c r="G82" s="543">
        <v>9</v>
      </c>
      <c r="H82" s="543">
        <v>1</v>
      </c>
      <c r="I82" s="543">
        <v>2</v>
      </c>
      <c r="J82" s="543">
        <v>0</v>
      </c>
      <c r="K82" s="543">
        <v>6</v>
      </c>
      <c r="L82" s="543">
        <v>0</v>
      </c>
      <c r="M82" s="549"/>
    </row>
    <row r="83" spans="1:13" ht="20.100000000000001" customHeight="1">
      <c r="B83" s="723" t="s">
        <v>125</v>
      </c>
      <c r="C83" s="543">
        <v>4</v>
      </c>
      <c r="D83" s="543">
        <v>0</v>
      </c>
      <c r="E83" s="543">
        <v>3</v>
      </c>
      <c r="F83" s="543">
        <v>2</v>
      </c>
      <c r="G83" s="543">
        <v>0</v>
      </c>
      <c r="H83" s="543">
        <v>3</v>
      </c>
      <c r="I83" s="543">
        <v>0</v>
      </c>
      <c r="J83" s="543">
        <v>1</v>
      </c>
      <c r="K83" s="543">
        <v>2</v>
      </c>
      <c r="L83" s="543">
        <v>0</v>
      </c>
      <c r="M83" s="549"/>
    </row>
    <row r="84" spans="1:13" ht="20.100000000000001" customHeight="1">
      <c r="B84" s="723" t="s">
        <v>147</v>
      </c>
      <c r="C84" s="543">
        <v>0</v>
      </c>
      <c r="D84" s="543">
        <v>0</v>
      </c>
      <c r="E84" s="543">
        <v>1</v>
      </c>
      <c r="F84" s="543">
        <v>1</v>
      </c>
      <c r="G84" s="543">
        <v>2</v>
      </c>
      <c r="H84" s="543">
        <v>0</v>
      </c>
      <c r="I84" s="543">
        <v>2</v>
      </c>
      <c r="J84" s="543">
        <v>2</v>
      </c>
      <c r="K84" s="543">
        <v>1</v>
      </c>
      <c r="L84" s="543">
        <v>0</v>
      </c>
      <c r="M84" s="549"/>
    </row>
    <row r="85" spans="1:13" ht="20.100000000000001" customHeight="1">
      <c r="B85" s="723" t="s">
        <v>166</v>
      </c>
      <c r="C85" s="543">
        <v>2</v>
      </c>
      <c r="D85" s="543">
        <v>2</v>
      </c>
      <c r="E85" s="543">
        <v>1</v>
      </c>
      <c r="F85" s="543">
        <v>3</v>
      </c>
      <c r="G85" s="543">
        <v>1</v>
      </c>
      <c r="H85" s="543">
        <v>1</v>
      </c>
      <c r="I85" s="543">
        <v>0</v>
      </c>
      <c r="J85" s="543">
        <v>1</v>
      </c>
      <c r="K85" s="543">
        <v>0</v>
      </c>
      <c r="L85" s="543">
        <v>0</v>
      </c>
      <c r="M85" s="549"/>
    </row>
    <row r="86" spans="1:13" ht="20.100000000000001" customHeight="1">
      <c r="B86" s="542" t="s">
        <v>615</v>
      </c>
      <c r="C86" s="543">
        <v>0</v>
      </c>
      <c r="D86" s="543">
        <v>0</v>
      </c>
      <c r="E86" s="543">
        <v>0</v>
      </c>
      <c r="F86" s="543">
        <v>0</v>
      </c>
      <c r="G86" s="543">
        <v>0</v>
      </c>
      <c r="H86" s="543">
        <v>0</v>
      </c>
      <c r="I86" s="543">
        <v>1</v>
      </c>
      <c r="J86" s="543">
        <v>0</v>
      </c>
      <c r="K86" s="543">
        <v>0</v>
      </c>
      <c r="L86" s="543">
        <v>0</v>
      </c>
      <c r="M86" s="549"/>
    </row>
    <row r="87" spans="1:13" ht="20.100000000000001" customHeight="1">
      <c r="B87" s="724" t="s">
        <v>155</v>
      </c>
      <c r="C87" s="543">
        <v>0</v>
      </c>
      <c r="D87" s="543">
        <v>1</v>
      </c>
      <c r="E87" s="543">
        <v>0</v>
      </c>
      <c r="F87" s="543">
        <v>0</v>
      </c>
      <c r="G87" s="543">
        <v>0</v>
      </c>
      <c r="H87" s="543">
        <v>0</v>
      </c>
      <c r="I87" s="543">
        <v>0</v>
      </c>
      <c r="J87" s="543">
        <v>0</v>
      </c>
      <c r="K87" s="543">
        <v>0</v>
      </c>
      <c r="L87" s="543">
        <v>0</v>
      </c>
      <c r="M87" s="549"/>
    </row>
    <row r="88" spans="1:13" ht="20.100000000000001" customHeight="1">
      <c r="A88" s="721"/>
      <c r="B88" s="725" t="s">
        <v>341</v>
      </c>
      <c r="C88" s="551">
        <v>141</v>
      </c>
      <c r="D88" s="551">
        <v>159</v>
      </c>
      <c r="E88" s="551">
        <v>155</v>
      </c>
      <c r="F88" s="551">
        <v>175</v>
      </c>
      <c r="G88" s="551">
        <v>200</v>
      </c>
      <c r="H88" s="551">
        <v>189</v>
      </c>
      <c r="I88" s="551">
        <v>210</v>
      </c>
      <c r="J88" s="551">
        <v>148</v>
      </c>
      <c r="K88" s="551">
        <v>187</v>
      </c>
      <c r="L88" s="551">
        <v>204</v>
      </c>
      <c r="M88" s="549"/>
    </row>
    <row r="89" spans="1:13" s="552" customFormat="1" ht="15">
      <c r="A89" s="1209" t="s">
        <v>148</v>
      </c>
      <c r="B89" s="1209"/>
      <c r="C89" s="1209"/>
      <c r="D89" s="1209"/>
      <c r="E89" s="1209"/>
      <c r="F89" s="1209"/>
      <c r="G89" s="1209"/>
      <c r="H89" s="1209"/>
      <c r="I89" s="1209"/>
      <c r="J89" s="1209"/>
      <c r="K89" s="1209"/>
      <c r="L89" s="1209"/>
    </row>
    <row r="90" spans="1:13" s="553" customFormat="1" ht="61.5" customHeight="1">
      <c r="A90" s="1210" t="s">
        <v>897</v>
      </c>
      <c r="B90" s="1210"/>
      <c r="C90" s="1210"/>
      <c r="D90" s="1210"/>
      <c r="E90" s="1210"/>
      <c r="F90" s="1210"/>
      <c r="G90" s="1210"/>
      <c r="H90" s="1210"/>
      <c r="I90" s="1210"/>
      <c r="J90" s="1210"/>
      <c r="K90" s="1210"/>
      <c r="L90" s="1210"/>
      <c r="M90" s="699"/>
    </row>
    <row r="91" spans="1:13" s="553" customFormat="1" ht="15">
      <c r="A91" s="1204"/>
      <c r="B91" s="1204"/>
      <c r="C91" s="1204"/>
      <c r="D91" s="1204"/>
      <c r="E91" s="1204"/>
      <c r="F91" s="1204"/>
      <c r="G91" s="1204"/>
      <c r="H91" s="1204"/>
      <c r="I91" s="1204"/>
      <c r="J91" s="1204"/>
      <c r="K91" s="1204"/>
      <c r="L91" s="1204"/>
      <c r="M91" s="700"/>
    </row>
  </sheetData>
  <sortState ref="A86:L87">
    <sortCondition descending="1" ref="I86:I87"/>
  </sortState>
  <mergeCells count="6">
    <mergeCell ref="A91:L91"/>
    <mergeCell ref="A1:L1"/>
    <mergeCell ref="K2:L2"/>
    <mergeCell ref="A3:L3"/>
    <mergeCell ref="A89:L89"/>
    <mergeCell ref="A90:L90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1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8.875" defaultRowHeight="15.75"/>
  <cols>
    <col min="1" max="1" width="19.75" style="545" bestFit="1" customWidth="1"/>
    <col min="2" max="2" width="17.5" style="545" bestFit="1" customWidth="1"/>
    <col min="3" max="12" width="8.625" style="545" customWidth="1"/>
    <col min="13" max="13" width="12.625" style="545" bestFit="1" customWidth="1"/>
    <col min="14" max="16384" width="8.875" style="545"/>
  </cols>
  <sheetData>
    <row r="1" spans="1:15" s="286" customFormat="1" ht="20.25">
      <c r="A1" s="1205" t="s">
        <v>902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595" t="s">
        <v>670</v>
      </c>
      <c r="N1" s="538"/>
      <c r="O1" s="538"/>
    </row>
    <row r="2" spans="1:15" s="286" customFormat="1" ht="16.5" customHeight="1">
      <c r="A2" s="701"/>
      <c r="B2" s="701"/>
      <c r="C2" s="701"/>
      <c r="D2" s="701"/>
      <c r="E2" s="701"/>
      <c r="F2" s="701"/>
      <c r="G2" s="701"/>
      <c r="H2" s="701"/>
      <c r="I2" s="701"/>
      <c r="J2" s="701"/>
      <c r="K2" s="1207" t="s">
        <v>896</v>
      </c>
      <c r="L2" s="1207"/>
      <c r="M2" s="538"/>
      <c r="N2" s="538"/>
      <c r="O2" s="538"/>
    </row>
    <row r="3" spans="1:15" s="286" customFormat="1" ht="20.100000000000001" customHeight="1">
      <c r="A3" s="1208" t="s">
        <v>899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538"/>
      <c r="N3" s="538"/>
      <c r="O3" s="538"/>
    </row>
    <row r="4" spans="1:15" s="539" customFormat="1" ht="20.100000000000001" customHeight="1">
      <c r="A4" s="711"/>
      <c r="B4" s="702"/>
      <c r="C4" s="703" t="s">
        <v>793</v>
      </c>
      <c r="D4" s="703" t="s">
        <v>289</v>
      </c>
      <c r="E4" s="703" t="s">
        <v>290</v>
      </c>
      <c r="F4" s="703" t="s">
        <v>291</v>
      </c>
      <c r="G4" s="703" t="s">
        <v>267</v>
      </c>
      <c r="H4" s="703" t="s">
        <v>739</v>
      </c>
      <c r="I4" s="703" t="s">
        <v>226</v>
      </c>
      <c r="J4" s="703" t="s">
        <v>227</v>
      </c>
      <c r="K4" s="703" t="s">
        <v>707</v>
      </c>
      <c r="L4" s="703" t="s">
        <v>708</v>
      </c>
    </row>
    <row r="5" spans="1:15" s="539" customFormat="1" ht="20.100000000000001" customHeight="1">
      <c r="A5" s="540"/>
      <c r="B5" s="712" t="s">
        <v>343</v>
      </c>
      <c r="C5" s="541">
        <v>2920</v>
      </c>
      <c r="D5" s="541">
        <v>2915</v>
      </c>
      <c r="E5" s="541">
        <v>3094</v>
      </c>
      <c r="F5" s="541">
        <v>3397</v>
      </c>
      <c r="G5" s="541">
        <v>3469</v>
      </c>
      <c r="H5" s="541">
        <v>3343</v>
      </c>
      <c r="I5" s="541">
        <v>3272</v>
      </c>
      <c r="J5" s="541">
        <v>2539</v>
      </c>
      <c r="K5" s="541">
        <v>2910</v>
      </c>
      <c r="L5" s="541">
        <v>3417</v>
      </c>
    </row>
    <row r="6" spans="1:15" ht="20.100000000000001" customHeight="1">
      <c r="A6" s="728"/>
      <c r="B6" s="542" t="s">
        <v>114</v>
      </c>
      <c r="C6" s="543">
        <v>0</v>
      </c>
      <c r="D6" s="543">
        <v>1</v>
      </c>
      <c r="E6" s="543">
        <v>0</v>
      </c>
      <c r="F6" s="543">
        <v>0</v>
      </c>
      <c r="G6" s="543">
        <v>2</v>
      </c>
      <c r="H6" s="543">
        <v>3</v>
      </c>
      <c r="I6" s="543">
        <v>10</v>
      </c>
      <c r="J6" s="543">
        <v>54</v>
      </c>
      <c r="K6" s="543">
        <v>299</v>
      </c>
      <c r="L6" s="543">
        <v>659</v>
      </c>
    </row>
    <row r="7" spans="1:15" s="539" customFormat="1" ht="20.100000000000001" customHeight="1">
      <c r="A7" s="713" t="s">
        <v>32</v>
      </c>
      <c r="B7" s="714"/>
      <c r="C7" s="715">
        <v>1197</v>
      </c>
      <c r="D7" s="715">
        <v>1179</v>
      </c>
      <c r="E7" s="715">
        <v>1307</v>
      </c>
      <c r="F7" s="715">
        <v>1512</v>
      </c>
      <c r="G7" s="715">
        <v>1435</v>
      </c>
      <c r="H7" s="715">
        <v>1362</v>
      </c>
      <c r="I7" s="715">
        <v>1280</v>
      </c>
      <c r="J7" s="715">
        <v>664</v>
      </c>
      <c r="K7" s="715">
        <v>557</v>
      </c>
      <c r="L7" s="715">
        <v>651</v>
      </c>
      <c r="N7" s="544"/>
    </row>
    <row r="8" spans="1:15" s="539" customFormat="1" ht="20.100000000000001" customHeight="1">
      <c r="A8" s="726"/>
      <c r="B8" s="542" t="s">
        <v>900</v>
      </c>
      <c r="C8" s="543">
        <v>918</v>
      </c>
      <c r="D8" s="543">
        <v>901</v>
      </c>
      <c r="E8" s="543">
        <v>1037</v>
      </c>
      <c r="F8" s="543">
        <v>1244</v>
      </c>
      <c r="G8" s="543">
        <v>1125</v>
      </c>
      <c r="H8" s="543">
        <v>1053</v>
      </c>
      <c r="I8" s="543">
        <v>925</v>
      </c>
      <c r="J8" s="543">
        <v>369</v>
      </c>
      <c r="K8" s="543">
        <v>220</v>
      </c>
      <c r="L8" s="543">
        <v>326</v>
      </c>
    </row>
    <row r="9" spans="1:15" s="539" customFormat="1" ht="20.100000000000001" customHeight="1">
      <c r="A9" s="717"/>
      <c r="B9" s="550" t="s">
        <v>889</v>
      </c>
      <c r="C9" s="551">
        <v>279</v>
      </c>
      <c r="D9" s="551">
        <v>278</v>
      </c>
      <c r="E9" s="551">
        <v>270</v>
      </c>
      <c r="F9" s="551">
        <v>268</v>
      </c>
      <c r="G9" s="551">
        <v>310</v>
      </c>
      <c r="H9" s="551">
        <v>309</v>
      </c>
      <c r="I9" s="551">
        <v>355</v>
      </c>
      <c r="J9" s="551">
        <v>295</v>
      </c>
      <c r="K9" s="551">
        <v>337</v>
      </c>
      <c r="L9" s="551">
        <v>325</v>
      </c>
    </row>
    <row r="10" spans="1:15" ht="20.100000000000001" customHeight="1">
      <c r="A10" s="728"/>
      <c r="B10" s="542" t="s">
        <v>30</v>
      </c>
      <c r="C10" s="543">
        <v>261</v>
      </c>
      <c r="D10" s="543">
        <v>259</v>
      </c>
      <c r="E10" s="543">
        <v>295</v>
      </c>
      <c r="F10" s="543">
        <v>330</v>
      </c>
      <c r="G10" s="543">
        <v>418</v>
      </c>
      <c r="H10" s="543">
        <v>445</v>
      </c>
      <c r="I10" s="543">
        <v>463</v>
      </c>
      <c r="J10" s="543">
        <v>507</v>
      </c>
      <c r="K10" s="543">
        <v>518</v>
      </c>
      <c r="L10" s="543">
        <v>532</v>
      </c>
    </row>
    <row r="11" spans="1:15" ht="20.100000000000001" customHeight="1">
      <c r="A11" s="728"/>
      <c r="B11" s="542" t="s">
        <v>35</v>
      </c>
      <c r="C11" s="543">
        <v>369</v>
      </c>
      <c r="D11" s="543">
        <v>388</v>
      </c>
      <c r="E11" s="543">
        <v>411</v>
      </c>
      <c r="F11" s="543">
        <v>461</v>
      </c>
      <c r="G11" s="543">
        <v>468</v>
      </c>
      <c r="H11" s="543">
        <v>429</v>
      </c>
      <c r="I11" s="543">
        <v>452</v>
      </c>
      <c r="J11" s="543">
        <v>351</v>
      </c>
      <c r="K11" s="543">
        <v>478</v>
      </c>
      <c r="L11" s="543">
        <v>468</v>
      </c>
    </row>
    <row r="12" spans="1:15" ht="20.100000000000001" customHeight="1">
      <c r="A12" s="713" t="s">
        <v>39</v>
      </c>
      <c r="B12" s="714"/>
      <c r="C12" s="715">
        <v>449</v>
      </c>
      <c r="D12" s="715">
        <v>432</v>
      </c>
      <c r="E12" s="715">
        <v>464</v>
      </c>
      <c r="F12" s="715">
        <v>442</v>
      </c>
      <c r="G12" s="715">
        <v>474</v>
      </c>
      <c r="H12" s="715">
        <v>443</v>
      </c>
      <c r="I12" s="715">
        <v>453</v>
      </c>
      <c r="J12" s="715">
        <v>356</v>
      </c>
      <c r="K12" s="715">
        <v>412</v>
      </c>
      <c r="L12" s="715">
        <v>424</v>
      </c>
    </row>
    <row r="13" spans="1:15" ht="20.100000000000001" customHeight="1">
      <c r="A13" s="727"/>
      <c r="B13" s="719" t="s">
        <v>404</v>
      </c>
      <c r="C13" s="543">
        <v>408</v>
      </c>
      <c r="D13" s="543">
        <v>403</v>
      </c>
      <c r="E13" s="543">
        <v>433</v>
      </c>
      <c r="F13" s="543">
        <v>407</v>
      </c>
      <c r="G13" s="543">
        <v>429</v>
      </c>
      <c r="H13" s="543">
        <v>410</v>
      </c>
      <c r="I13" s="543">
        <v>422</v>
      </c>
      <c r="J13" s="543">
        <v>332</v>
      </c>
      <c r="K13" s="543">
        <v>385</v>
      </c>
      <c r="L13" s="543">
        <v>388</v>
      </c>
    </row>
    <row r="14" spans="1:15" ht="20.100000000000001" customHeight="1">
      <c r="A14" s="550"/>
      <c r="B14" s="550" t="s">
        <v>625</v>
      </c>
      <c r="C14" s="551">
        <v>41</v>
      </c>
      <c r="D14" s="551">
        <v>29</v>
      </c>
      <c r="E14" s="551">
        <v>31</v>
      </c>
      <c r="F14" s="551">
        <v>35</v>
      </c>
      <c r="G14" s="551">
        <v>45</v>
      </c>
      <c r="H14" s="551">
        <v>33</v>
      </c>
      <c r="I14" s="551">
        <v>31</v>
      </c>
      <c r="J14" s="551">
        <v>24</v>
      </c>
      <c r="K14" s="551">
        <v>27</v>
      </c>
      <c r="L14" s="551">
        <v>36</v>
      </c>
    </row>
    <row r="15" spans="1:15" ht="20.100000000000001" customHeight="1">
      <c r="A15" s="728"/>
      <c r="B15" s="542" t="s">
        <v>893</v>
      </c>
      <c r="C15" s="543">
        <v>47</v>
      </c>
      <c r="D15" s="543">
        <v>52</v>
      </c>
      <c r="E15" s="543">
        <v>59</v>
      </c>
      <c r="F15" s="543">
        <v>67</v>
      </c>
      <c r="G15" s="543">
        <v>95</v>
      </c>
      <c r="H15" s="543">
        <v>88</v>
      </c>
      <c r="I15" s="543">
        <v>73</v>
      </c>
      <c r="J15" s="543">
        <v>82</v>
      </c>
      <c r="K15" s="543">
        <v>108</v>
      </c>
      <c r="L15" s="543">
        <v>112</v>
      </c>
    </row>
    <row r="16" spans="1:15" ht="20.100000000000001" customHeight="1">
      <c r="A16" s="728"/>
      <c r="B16" s="542" t="s">
        <v>38</v>
      </c>
      <c r="C16" s="543">
        <v>72</v>
      </c>
      <c r="D16" s="543">
        <v>74</v>
      </c>
      <c r="E16" s="543">
        <v>70</v>
      </c>
      <c r="F16" s="543">
        <v>68</v>
      </c>
      <c r="G16" s="543">
        <v>78</v>
      </c>
      <c r="H16" s="543">
        <v>90</v>
      </c>
      <c r="I16" s="543">
        <v>95</v>
      </c>
      <c r="J16" s="543">
        <v>71</v>
      </c>
      <c r="K16" s="543">
        <v>90</v>
      </c>
      <c r="L16" s="543">
        <v>101</v>
      </c>
    </row>
    <row r="17" spans="1:12" ht="20.100000000000001" customHeight="1">
      <c r="A17" s="728"/>
      <c r="B17" s="542" t="s">
        <v>36</v>
      </c>
      <c r="C17" s="543">
        <v>125</v>
      </c>
      <c r="D17" s="543">
        <v>114</v>
      </c>
      <c r="E17" s="543">
        <v>106</v>
      </c>
      <c r="F17" s="543">
        <v>99</v>
      </c>
      <c r="G17" s="543">
        <v>103</v>
      </c>
      <c r="H17" s="543">
        <v>96</v>
      </c>
      <c r="I17" s="543">
        <v>67</v>
      </c>
      <c r="J17" s="543">
        <v>64</v>
      </c>
      <c r="K17" s="543">
        <v>73</v>
      </c>
      <c r="L17" s="543">
        <v>63</v>
      </c>
    </row>
    <row r="18" spans="1:12" s="539" customFormat="1" ht="20.100000000000001" customHeight="1">
      <c r="A18" s="713" t="s">
        <v>901</v>
      </c>
      <c r="B18" s="714"/>
      <c r="C18" s="715">
        <v>58</v>
      </c>
      <c r="D18" s="715">
        <v>69</v>
      </c>
      <c r="E18" s="715">
        <v>52</v>
      </c>
      <c r="F18" s="715">
        <v>50</v>
      </c>
      <c r="G18" s="715">
        <v>42</v>
      </c>
      <c r="H18" s="715">
        <v>40</v>
      </c>
      <c r="I18" s="715">
        <v>54</v>
      </c>
      <c r="J18" s="715">
        <v>44</v>
      </c>
      <c r="K18" s="715">
        <v>60</v>
      </c>
      <c r="L18" s="715">
        <v>51</v>
      </c>
    </row>
    <row r="19" spans="1:12" ht="20.100000000000001" customHeight="1">
      <c r="A19" s="727"/>
      <c r="B19" s="542" t="s">
        <v>297</v>
      </c>
      <c r="C19" s="543">
        <v>13</v>
      </c>
      <c r="D19" s="543">
        <v>6</v>
      </c>
      <c r="E19" s="543">
        <v>5</v>
      </c>
      <c r="F19" s="543">
        <v>10</v>
      </c>
      <c r="G19" s="543">
        <v>11</v>
      </c>
      <c r="H19" s="543">
        <v>5</v>
      </c>
      <c r="I19" s="543">
        <v>10</v>
      </c>
      <c r="J19" s="543">
        <v>6</v>
      </c>
      <c r="K19" s="543">
        <v>14</v>
      </c>
      <c r="L19" s="543">
        <v>13</v>
      </c>
    </row>
    <row r="20" spans="1:12" s="539" customFormat="1" ht="20.100000000000001" customHeight="1">
      <c r="A20" s="726"/>
      <c r="B20" s="542" t="s">
        <v>31</v>
      </c>
      <c r="C20" s="543">
        <v>11</v>
      </c>
      <c r="D20" s="543">
        <v>12</v>
      </c>
      <c r="E20" s="543">
        <v>18</v>
      </c>
      <c r="F20" s="543">
        <v>17</v>
      </c>
      <c r="G20" s="543">
        <v>8</v>
      </c>
      <c r="H20" s="543">
        <v>15</v>
      </c>
      <c r="I20" s="543">
        <v>15</v>
      </c>
      <c r="J20" s="543">
        <v>16</v>
      </c>
      <c r="K20" s="543">
        <v>19</v>
      </c>
      <c r="L20" s="543">
        <v>12</v>
      </c>
    </row>
    <row r="21" spans="1:12" s="539" customFormat="1" ht="20.100000000000001" customHeight="1">
      <c r="A21" s="726"/>
      <c r="B21" s="542" t="s">
        <v>294</v>
      </c>
      <c r="C21" s="543">
        <v>10</v>
      </c>
      <c r="D21" s="543">
        <v>18</v>
      </c>
      <c r="E21" s="543">
        <v>9</v>
      </c>
      <c r="F21" s="543">
        <v>10</v>
      </c>
      <c r="G21" s="543">
        <v>10</v>
      </c>
      <c r="H21" s="543">
        <v>11</v>
      </c>
      <c r="I21" s="543">
        <v>16</v>
      </c>
      <c r="J21" s="543">
        <v>9</v>
      </c>
      <c r="K21" s="543">
        <v>9</v>
      </c>
      <c r="L21" s="543">
        <v>8</v>
      </c>
    </row>
    <row r="22" spans="1:12" s="546" customFormat="1" ht="20.100000000000001" customHeight="1">
      <c r="A22" s="729"/>
      <c r="B22" s="542" t="s">
        <v>453</v>
      </c>
      <c r="C22" s="543">
        <v>4</v>
      </c>
      <c r="D22" s="543">
        <v>14</v>
      </c>
      <c r="E22" s="543">
        <v>12</v>
      </c>
      <c r="F22" s="543">
        <v>6</v>
      </c>
      <c r="G22" s="543">
        <v>8</v>
      </c>
      <c r="H22" s="543">
        <v>5</v>
      </c>
      <c r="I22" s="543">
        <v>9</v>
      </c>
      <c r="J22" s="543">
        <v>9</v>
      </c>
      <c r="K22" s="543">
        <v>9</v>
      </c>
      <c r="L22" s="543">
        <v>6</v>
      </c>
    </row>
    <row r="23" spans="1:12" ht="20.100000000000001" customHeight="1">
      <c r="A23" s="727"/>
      <c r="B23" s="542" t="s">
        <v>454</v>
      </c>
      <c r="C23" s="543">
        <v>9</v>
      </c>
      <c r="D23" s="543">
        <v>11</v>
      </c>
      <c r="E23" s="543">
        <v>5</v>
      </c>
      <c r="F23" s="543">
        <v>4</v>
      </c>
      <c r="G23" s="543">
        <v>5</v>
      </c>
      <c r="H23" s="543">
        <v>2</v>
      </c>
      <c r="I23" s="543">
        <v>1</v>
      </c>
      <c r="J23" s="543">
        <v>3</v>
      </c>
      <c r="K23" s="543">
        <v>5</v>
      </c>
      <c r="L23" s="543">
        <v>6</v>
      </c>
    </row>
    <row r="24" spans="1:12" ht="20.100000000000001" customHeight="1">
      <c r="A24" s="727"/>
      <c r="B24" s="542" t="s">
        <v>293</v>
      </c>
      <c r="C24" s="543">
        <v>11</v>
      </c>
      <c r="D24" s="543">
        <v>7</v>
      </c>
      <c r="E24" s="543">
        <v>3</v>
      </c>
      <c r="F24" s="543">
        <v>3</v>
      </c>
      <c r="G24" s="543">
        <v>0</v>
      </c>
      <c r="H24" s="543">
        <v>2</v>
      </c>
      <c r="I24" s="543">
        <v>3</v>
      </c>
      <c r="J24" s="543">
        <v>1</v>
      </c>
      <c r="K24" s="543">
        <v>4</v>
      </c>
      <c r="L24" s="543">
        <v>4</v>
      </c>
    </row>
    <row r="25" spans="1:12" ht="20.100000000000001" customHeight="1">
      <c r="A25" s="730"/>
      <c r="B25" s="550" t="s">
        <v>298</v>
      </c>
      <c r="C25" s="551">
        <v>0</v>
      </c>
      <c r="D25" s="551">
        <v>1</v>
      </c>
      <c r="E25" s="551">
        <v>0</v>
      </c>
      <c r="F25" s="551">
        <v>0</v>
      </c>
      <c r="G25" s="551">
        <v>0</v>
      </c>
      <c r="H25" s="551">
        <v>0</v>
      </c>
      <c r="I25" s="551">
        <v>0</v>
      </c>
      <c r="J25" s="551">
        <v>0</v>
      </c>
      <c r="K25" s="551">
        <v>0</v>
      </c>
      <c r="L25" s="551">
        <v>2</v>
      </c>
    </row>
    <row r="26" spans="1:12" ht="20.100000000000001" customHeight="1">
      <c r="A26" s="728"/>
      <c r="B26" s="542" t="s">
        <v>134</v>
      </c>
      <c r="C26" s="543">
        <v>13</v>
      </c>
      <c r="D26" s="543">
        <v>18</v>
      </c>
      <c r="E26" s="543">
        <v>17</v>
      </c>
      <c r="F26" s="543">
        <v>23</v>
      </c>
      <c r="G26" s="543">
        <v>21</v>
      </c>
      <c r="H26" s="543">
        <v>13</v>
      </c>
      <c r="I26" s="543">
        <v>25</v>
      </c>
      <c r="J26" s="543">
        <v>55</v>
      </c>
      <c r="K26" s="543">
        <v>44</v>
      </c>
      <c r="L26" s="543">
        <v>40</v>
      </c>
    </row>
    <row r="27" spans="1:12" ht="20.100000000000001" customHeight="1">
      <c r="A27" s="728"/>
      <c r="B27" s="542" t="s">
        <v>105</v>
      </c>
      <c r="C27" s="543">
        <v>46</v>
      </c>
      <c r="D27" s="543">
        <v>42</v>
      </c>
      <c r="E27" s="543">
        <v>41</v>
      </c>
      <c r="F27" s="543">
        <v>44</v>
      </c>
      <c r="G27" s="543">
        <v>40</v>
      </c>
      <c r="H27" s="543">
        <v>34</v>
      </c>
      <c r="I27" s="543">
        <v>32</v>
      </c>
      <c r="J27" s="543">
        <v>35</v>
      </c>
      <c r="K27" s="543">
        <v>27</v>
      </c>
      <c r="L27" s="543">
        <v>34</v>
      </c>
    </row>
    <row r="28" spans="1:12" ht="20.100000000000001" customHeight="1">
      <c r="A28" s="728"/>
      <c r="B28" s="542" t="s">
        <v>123</v>
      </c>
      <c r="C28" s="543">
        <v>5</v>
      </c>
      <c r="D28" s="543">
        <v>10</v>
      </c>
      <c r="E28" s="543">
        <v>12</v>
      </c>
      <c r="F28" s="543">
        <v>14</v>
      </c>
      <c r="G28" s="543">
        <v>16</v>
      </c>
      <c r="H28" s="543">
        <v>16</v>
      </c>
      <c r="I28" s="543">
        <v>19</v>
      </c>
      <c r="J28" s="543">
        <v>20</v>
      </c>
      <c r="K28" s="543">
        <v>20</v>
      </c>
      <c r="L28" s="543">
        <v>31</v>
      </c>
    </row>
    <row r="29" spans="1:12" ht="20.100000000000001" customHeight="1">
      <c r="A29" s="728"/>
      <c r="B29" s="542" t="s">
        <v>37</v>
      </c>
      <c r="C29" s="543">
        <v>22</v>
      </c>
      <c r="D29" s="543">
        <v>15</v>
      </c>
      <c r="E29" s="543">
        <v>22</v>
      </c>
      <c r="F29" s="543">
        <v>21</v>
      </c>
      <c r="G29" s="543">
        <v>12</v>
      </c>
      <c r="H29" s="543">
        <v>23</v>
      </c>
      <c r="I29" s="543">
        <v>21</v>
      </c>
      <c r="J29" s="543">
        <v>11</v>
      </c>
      <c r="K29" s="543">
        <v>20</v>
      </c>
      <c r="L29" s="543">
        <v>30</v>
      </c>
    </row>
    <row r="30" spans="1:12" ht="20.100000000000001" customHeight="1">
      <c r="A30" s="728"/>
      <c r="B30" s="542" t="s">
        <v>41</v>
      </c>
      <c r="C30" s="543">
        <v>11</v>
      </c>
      <c r="D30" s="543">
        <v>4</v>
      </c>
      <c r="E30" s="543">
        <v>11</v>
      </c>
      <c r="F30" s="543">
        <v>12</v>
      </c>
      <c r="G30" s="543">
        <v>15</v>
      </c>
      <c r="H30" s="543">
        <v>6</v>
      </c>
      <c r="I30" s="543">
        <v>11</v>
      </c>
      <c r="J30" s="543">
        <v>11</v>
      </c>
      <c r="K30" s="543">
        <v>11</v>
      </c>
      <c r="L30" s="543">
        <v>27</v>
      </c>
    </row>
    <row r="31" spans="1:12" ht="20.100000000000001" customHeight="1">
      <c r="A31" s="728"/>
      <c r="B31" s="542" t="s">
        <v>62</v>
      </c>
      <c r="C31" s="543">
        <v>12</v>
      </c>
      <c r="D31" s="543">
        <v>13</v>
      </c>
      <c r="E31" s="543">
        <v>16</v>
      </c>
      <c r="F31" s="543">
        <v>24</v>
      </c>
      <c r="G31" s="543">
        <v>14</v>
      </c>
      <c r="H31" s="543">
        <v>19</v>
      </c>
      <c r="I31" s="543">
        <v>13</v>
      </c>
      <c r="J31" s="543">
        <v>17</v>
      </c>
      <c r="K31" s="543">
        <v>17</v>
      </c>
      <c r="L31" s="543">
        <v>22</v>
      </c>
    </row>
    <row r="32" spans="1:12" ht="20.100000000000001" customHeight="1">
      <c r="A32" s="728"/>
      <c r="B32" s="542" t="s">
        <v>137</v>
      </c>
      <c r="C32" s="543">
        <v>16</v>
      </c>
      <c r="D32" s="543">
        <v>22</v>
      </c>
      <c r="E32" s="543">
        <v>19</v>
      </c>
      <c r="F32" s="543">
        <v>29</v>
      </c>
      <c r="G32" s="543">
        <v>31</v>
      </c>
      <c r="H32" s="543">
        <v>23</v>
      </c>
      <c r="I32" s="543">
        <v>17</v>
      </c>
      <c r="J32" s="543">
        <v>13</v>
      </c>
      <c r="K32" s="543">
        <v>26</v>
      </c>
      <c r="L32" s="543">
        <v>19</v>
      </c>
    </row>
    <row r="33" spans="1:12" ht="20.100000000000001" customHeight="1">
      <c r="A33" s="728"/>
      <c r="B33" s="542" t="s">
        <v>292</v>
      </c>
      <c r="C33" s="543">
        <v>16</v>
      </c>
      <c r="D33" s="543">
        <v>14</v>
      </c>
      <c r="E33" s="543">
        <v>8</v>
      </c>
      <c r="F33" s="543">
        <v>9</v>
      </c>
      <c r="G33" s="543">
        <v>14</v>
      </c>
      <c r="H33" s="543">
        <v>16</v>
      </c>
      <c r="I33" s="543">
        <v>13</v>
      </c>
      <c r="J33" s="543">
        <v>11</v>
      </c>
      <c r="K33" s="543">
        <v>14</v>
      </c>
      <c r="L33" s="543">
        <v>19</v>
      </c>
    </row>
    <row r="34" spans="1:12" ht="20.100000000000001" customHeight="1">
      <c r="A34" s="728"/>
      <c r="B34" s="542" t="s">
        <v>34</v>
      </c>
      <c r="C34" s="543">
        <v>17</v>
      </c>
      <c r="D34" s="543">
        <v>23</v>
      </c>
      <c r="E34" s="543">
        <v>10</v>
      </c>
      <c r="F34" s="543">
        <v>18</v>
      </c>
      <c r="G34" s="543">
        <v>19</v>
      </c>
      <c r="H34" s="543">
        <v>26</v>
      </c>
      <c r="I34" s="543">
        <v>12</v>
      </c>
      <c r="J34" s="543">
        <v>11</v>
      </c>
      <c r="K34" s="543">
        <v>15</v>
      </c>
      <c r="L34" s="543">
        <v>16</v>
      </c>
    </row>
    <row r="35" spans="1:12" ht="20.100000000000001" customHeight="1">
      <c r="A35" s="728"/>
      <c r="B35" s="542" t="s">
        <v>121</v>
      </c>
      <c r="C35" s="543">
        <v>25</v>
      </c>
      <c r="D35" s="543">
        <v>32</v>
      </c>
      <c r="E35" s="543">
        <v>19</v>
      </c>
      <c r="F35" s="543">
        <v>23</v>
      </c>
      <c r="G35" s="543">
        <v>14</v>
      </c>
      <c r="H35" s="543">
        <v>25</v>
      </c>
      <c r="I35" s="543">
        <v>12</v>
      </c>
      <c r="J35" s="543">
        <v>25</v>
      </c>
      <c r="K35" s="543">
        <v>10</v>
      </c>
      <c r="L35" s="543">
        <v>10</v>
      </c>
    </row>
    <row r="36" spans="1:12" ht="20.100000000000001" customHeight="1">
      <c r="A36" s="728"/>
      <c r="B36" s="542" t="s">
        <v>40</v>
      </c>
      <c r="C36" s="543">
        <v>2</v>
      </c>
      <c r="D36" s="543">
        <v>5</v>
      </c>
      <c r="E36" s="543">
        <v>8</v>
      </c>
      <c r="F36" s="543">
        <v>6</v>
      </c>
      <c r="G36" s="543">
        <v>10</v>
      </c>
      <c r="H36" s="543">
        <v>6</v>
      </c>
      <c r="I36" s="543">
        <v>6</v>
      </c>
      <c r="J36" s="543">
        <v>13</v>
      </c>
      <c r="K36" s="543">
        <v>11</v>
      </c>
      <c r="L36" s="543">
        <v>10</v>
      </c>
    </row>
    <row r="37" spans="1:12" ht="20.100000000000001" customHeight="1">
      <c r="A37" s="728"/>
      <c r="B37" s="542" t="s">
        <v>44</v>
      </c>
      <c r="C37" s="543">
        <v>14</v>
      </c>
      <c r="D37" s="543">
        <v>11</v>
      </c>
      <c r="E37" s="543">
        <v>9</v>
      </c>
      <c r="F37" s="543">
        <v>7</v>
      </c>
      <c r="G37" s="543">
        <v>7</v>
      </c>
      <c r="H37" s="543">
        <v>10</v>
      </c>
      <c r="I37" s="543">
        <v>14</v>
      </c>
      <c r="J37" s="543">
        <v>10</v>
      </c>
      <c r="K37" s="543">
        <v>15</v>
      </c>
      <c r="L37" s="543">
        <v>9</v>
      </c>
    </row>
    <row r="38" spans="1:12" ht="20.100000000000001" customHeight="1">
      <c r="A38" s="728"/>
      <c r="B38" s="542" t="s">
        <v>120</v>
      </c>
      <c r="C38" s="543">
        <v>1</v>
      </c>
      <c r="D38" s="543">
        <v>1</v>
      </c>
      <c r="E38" s="543">
        <v>1</v>
      </c>
      <c r="F38" s="543">
        <v>7</v>
      </c>
      <c r="G38" s="543">
        <v>4</v>
      </c>
      <c r="H38" s="543">
        <v>5</v>
      </c>
      <c r="I38" s="543">
        <v>4</v>
      </c>
      <c r="J38" s="543">
        <v>3</v>
      </c>
      <c r="K38" s="543">
        <v>6</v>
      </c>
      <c r="L38" s="543">
        <v>9</v>
      </c>
    </row>
    <row r="39" spans="1:12" ht="20.100000000000001" customHeight="1">
      <c r="A39" s="728"/>
      <c r="B39" s="542" t="s">
        <v>119</v>
      </c>
      <c r="C39" s="543">
        <v>14</v>
      </c>
      <c r="D39" s="543">
        <v>13</v>
      </c>
      <c r="E39" s="543">
        <v>12</v>
      </c>
      <c r="F39" s="543">
        <v>7</v>
      </c>
      <c r="G39" s="543">
        <v>11</v>
      </c>
      <c r="H39" s="543">
        <v>11</v>
      </c>
      <c r="I39" s="543">
        <v>7</v>
      </c>
      <c r="J39" s="543">
        <v>11</v>
      </c>
      <c r="K39" s="543">
        <v>11</v>
      </c>
      <c r="L39" s="543">
        <v>9</v>
      </c>
    </row>
    <row r="40" spans="1:12" ht="20.100000000000001" customHeight="1">
      <c r="A40" s="728"/>
      <c r="B40" s="542" t="s">
        <v>42</v>
      </c>
      <c r="C40" s="543">
        <v>14</v>
      </c>
      <c r="D40" s="543">
        <v>9</v>
      </c>
      <c r="E40" s="543">
        <v>16</v>
      </c>
      <c r="F40" s="543">
        <v>6</v>
      </c>
      <c r="G40" s="543">
        <v>11</v>
      </c>
      <c r="H40" s="543">
        <v>15</v>
      </c>
      <c r="I40" s="543">
        <v>10</v>
      </c>
      <c r="J40" s="543">
        <v>7</v>
      </c>
      <c r="K40" s="543">
        <v>5</v>
      </c>
      <c r="L40" s="543">
        <v>9</v>
      </c>
    </row>
    <row r="41" spans="1:12" ht="20.100000000000001" customHeight="1">
      <c r="A41" s="728"/>
      <c r="B41" s="542" t="s">
        <v>64</v>
      </c>
      <c r="C41" s="543">
        <v>20</v>
      </c>
      <c r="D41" s="543">
        <v>29</v>
      </c>
      <c r="E41" s="543">
        <v>17</v>
      </c>
      <c r="F41" s="543">
        <v>14</v>
      </c>
      <c r="G41" s="543">
        <v>18</v>
      </c>
      <c r="H41" s="543">
        <v>7</v>
      </c>
      <c r="I41" s="543">
        <v>14</v>
      </c>
      <c r="J41" s="543">
        <v>4</v>
      </c>
      <c r="K41" s="543">
        <v>3</v>
      </c>
      <c r="L41" s="543">
        <v>5</v>
      </c>
    </row>
    <row r="42" spans="1:12" ht="20.100000000000001" customHeight="1">
      <c r="A42" s="728"/>
      <c r="B42" s="542" t="s">
        <v>109</v>
      </c>
      <c r="C42" s="543">
        <v>0</v>
      </c>
      <c r="D42" s="543">
        <v>0</v>
      </c>
      <c r="E42" s="543">
        <v>2</v>
      </c>
      <c r="F42" s="543">
        <v>0</v>
      </c>
      <c r="G42" s="543">
        <v>0</v>
      </c>
      <c r="H42" s="543">
        <v>2</v>
      </c>
      <c r="I42" s="543">
        <v>0</v>
      </c>
      <c r="J42" s="543">
        <v>0</v>
      </c>
      <c r="K42" s="543">
        <v>0</v>
      </c>
      <c r="L42" s="543">
        <v>4</v>
      </c>
    </row>
    <row r="43" spans="1:12" ht="20.100000000000001" customHeight="1">
      <c r="A43" s="728"/>
      <c r="B43" s="542" t="s">
        <v>61</v>
      </c>
      <c r="C43" s="543">
        <v>9</v>
      </c>
      <c r="D43" s="543">
        <v>6</v>
      </c>
      <c r="E43" s="543">
        <v>6</v>
      </c>
      <c r="F43" s="543">
        <v>7</v>
      </c>
      <c r="G43" s="543">
        <v>5</v>
      </c>
      <c r="H43" s="543">
        <v>10</v>
      </c>
      <c r="I43" s="543">
        <v>4</v>
      </c>
      <c r="J43" s="543">
        <v>6</v>
      </c>
      <c r="K43" s="543">
        <v>6</v>
      </c>
      <c r="L43" s="543">
        <v>4</v>
      </c>
    </row>
    <row r="44" spans="1:12" ht="20.100000000000001" customHeight="1">
      <c r="A44" s="728"/>
      <c r="B44" s="542" t="s">
        <v>132</v>
      </c>
      <c r="C44" s="543">
        <v>5</v>
      </c>
      <c r="D44" s="543">
        <v>6</v>
      </c>
      <c r="E44" s="543">
        <v>9</v>
      </c>
      <c r="F44" s="543">
        <v>6</v>
      </c>
      <c r="G44" s="543">
        <v>4</v>
      </c>
      <c r="H44" s="543">
        <v>4</v>
      </c>
      <c r="I44" s="543">
        <v>14</v>
      </c>
      <c r="J44" s="543">
        <v>5</v>
      </c>
      <c r="K44" s="543">
        <v>2</v>
      </c>
      <c r="L44" s="543">
        <v>4</v>
      </c>
    </row>
    <row r="45" spans="1:12" ht="20.100000000000001" customHeight="1">
      <c r="A45" s="728"/>
      <c r="B45" s="542" t="s">
        <v>159</v>
      </c>
      <c r="C45" s="543">
        <v>14</v>
      </c>
      <c r="D45" s="543">
        <v>9</v>
      </c>
      <c r="E45" s="543">
        <v>10</v>
      </c>
      <c r="F45" s="543">
        <v>6</v>
      </c>
      <c r="G45" s="543">
        <v>7</v>
      </c>
      <c r="H45" s="543">
        <v>6</v>
      </c>
      <c r="I45" s="543">
        <v>3</v>
      </c>
      <c r="J45" s="543">
        <v>5</v>
      </c>
      <c r="K45" s="543">
        <v>3</v>
      </c>
      <c r="L45" s="543">
        <v>4</v>
      </c>
    </row>
    <row r="46" spans="1:12" ht="20.100000000000001" customHeight="1">
      <c r="A46" s="728"/>
      <c r="B46" s="542" t="s">
        <v>153</v>
      </c>
      <c r="C46" s="543">
        <v>6</v>
      </c>
      <c r="D46" s="543">
        <v>5</v>
      </c>
      <c r="E46" s="543">
        <v>3</v>
      </c>
      <c r="F46" s="543">
        <v>8</v>
      </c>
      <c r="G46" s="543">
        <v>6</v>
      </c>
      <c r="H46" s="543">
        <v>3</v>
      </c>
      <c r="I46" s="543">
        <v>3</v>
      </c>
      <c r="J46" s="543">
        <v>5</v>
      </c>
      <c r="K46" s="543">
        <v>1</v>
      </c>
      <c r="L46" s="543">
        <v>4</v>
      </c>
    </row>
    <row r="47" spans="1:12" ht="20.100000000000001" customHeight="1">
      <c r="A47" s="728"/>
      <c r="B47" s="542" t="s">
        <v>885</v>
      </c>
      <c r="C47" s="543">
        <v>2</v>
      </c>
      <c r="D47" s="543">
        <v>2</v>
      </c>
      <c r="E47" s="543">
        <v>1</v>
      </c>
      <c r="F47" s="543">
        <v>1</v>
      </c>
      <c r="G47" s="543">
        <v>2</v>
      </c>
      <c r="H47" s="543">
        <v>1</v>
      </c>
      <c r="I47" s="543">
        <v>2</v>
      </c>
      <c r="J47" s="543">
        <v>2</v>
      </c>
      <c r="K47" s="543">
        <v>1</v>
      </c>
      <c r="L47" s="543">
        <v>3</v>
      </c>
    </row>
    <row r="48" spans="1:12" ht="20.100000000000001" customHeight="1">
      <c r="A48" s="728"/>
      <c r="B48" s="542" t="s">
        <v>117</v>
      </c>
      <c r="C48" s="543">
        <v>2</v>
      </c>
      <c r="D48" s="543">
        <v>6</v>
      </c>
      <c r="E48" s="543">
        <v>4</v>
      </c>
      <c r="F48" s="543">
        <v>7</v>
      </c>
      <c r="G48" s="543">
        <v>5</v>
      </c>
      <c r="H48" s="543">
        <v>5</v>
      </c>
      <c r="I48" s="543">
        <v>7</v>
      </c>
      <c r="J48" s="543">
        <v>7</v>
      </c>
      <c r="K48" s="543">
        <v>4</v>
      </c>
      <c r="L48" s="543">
        <v>3</v>
      </c>
    </row>
    <row r="49" spans="1:12" ht="20.100000000000001" customHeight="1">
      <c r="A49" s="728"/>
      <c r="B49" s="542" t="s">
        <v>894</v>
      </c>
      <c r="C49" s="543">
        <v>5</v>
      </c>
      <c r="D49" s="543">
        <v>4</v>
      </c>
      <c r="E49" s="543">
        <v>7</v>
      </c>
      <c r="F49" s="543">
        <v>4</v>
      </c>
      <c r="G49" s="543">
        <v>5</v>
      </c>
      <c r="H49" s="543">
        <v>5</v>
      </c>
      <c r="I49" s="543">
        <v>6</v>
      </c>
      <c r="J49" s="543">
        <v>5</v>
      </c>
      <c r="K49" s="543">
        <v>4</v>
      </c>
      <c r="L49" s="543">
        <v>3</v>
      </c>
    </row>
    <row r="50" spans="1:12" ht="20.100000000000001" customHeight="1">
      <c r="A50" s="728"/>
      <c r="B50" s="542" t="s">
        <v>138</v>
      </c>
      <c r="C50" s="543">
        <v>9</v>
      </c>
      <c r="D50" s="543">
        <v>7</v>
      </c>
      <c r="E50" s="543">
        <v>5</v>
      </c>
      <c r="F50" s="543">
        <v>6</v>
      </c>
      <c r="G50" s="543">
        <v>7</v>
      </c>
      <c r="H50" s="543">
        <v>3</v>
      </c>
      <c r="I50" s="543">
        <v>5</v>
      </c>
      <c r="J50" s="543">
        <v>3</v>
      </c>
      <c r="K50" s="543">
        <v>0</v>
      </c>
      <c r="L50" s="543">
        <v>3</v>
      </c>
    </row>
    <row r="51" spans="1:12" ht="20.100000000000001" customHeight="1">
      <c r="A51" s="728"/>
      <c r="B51" s="542" t="s">
        <v>122</v>
      </c>
      <c r="C51" s="543">
        <v>0</v>
      </c>
      <c r="D51" s="543">
        <v>0</v>
      </c>
      <c r="E51" s="543">
        <v>0</v>
      </c>
      <c r="F51" s="543">
        <v>0</v>
      </c>
      <c r="G51" s="543">
        <v>0</v>
      </c>
      <c r="H51" s="543">
        <v>0</v>
      </c>
      <c r="I51" s="543">
        <v>0</v>
      </c>
      <c r="J51" s="543">
        <v>4</v>
      </c>
      <c r="K51" s="543">
        <v>2</v>
      </c>
      <c r="L51" s="543">
        <v>2</v>
      </c>
    </row>
    <row r="52" spans="1:12" ht="20.100000000000001" customHeight="1">
      <c r="A52" s="728"/>
      <c r="B52" s="542" t="s">
        <v>140</v>
      </c>
      <c r="C52" s="543">
        <v>3</v>
      </c>
      <c r="D52" s="543">
        <v>4</v>
      </c>
      <c r="E52" s="543">
        <v>6</v>
      </c>
      <c r="F52" s="543">
        <v>10</v>
      </c>
      <c r="G52" s="543">
        <v>6</v>
      </c>
      <c r="H52" s="543">
        <v>4</v>
      </c>
      <c r="I52" s="543">
        <v>5</v>
      </c>
      <c r="J52" s="543">
        <v>11</v>
      </c>
      <c r="K52" s="543">
        <v>8</v>
      </c>
      <c r="L52" s="543">
        <v>2</v>
      </c>
    </row>
    <row r="53" spans="1:12" ht="20.100000000000001" customHeight="1">
      <c r="A53" s="728"/>
      <c r="B53" s="542" t="s">
        <v>63</v>
      </c>
      <c r="C53" s="543">
        <v>0</v>
      </c>
      <c r="D53" s="543">
        <v>0</v>
      </c>
      <c r="E53" s="543">
        <v>0</v>
      </c>
      <c r="F53" s="543">
        <v>0</v>
      </c>
      <c r="G53" s="543">
        <v>0</v>
      </c>
      <c r="H53" s="543">
        <v>0</v>
      </c>
      <c r="I53" s="543">
        <v>0</v>
      </c>
      <c r="J53" s="543">
        <v>0</v>
      </c>
      <c r="K53" s="543">
        <v>0</v>
      </c>
      <c r="L53" s="543">
        <v>1</v>
      </c>
    </row>
    <row r="54" spans="1:12" ht="20.100000000000001" customHeight="1">
      <c r="A54" s="728"/>
      <c r="B54" s="542" t="s">
        <v>158</v>
      </c>
      <c r="C54" s="543">
        <v>2</v>
      </c>
      <c r="D54" s="543">
        <v>0</v>
      </c>
      <c r="E54" s="543">
        <v>1</v>
      </c>
      <c r="F54" s="543">
        <v>0</v>
      </c>
      <c r="G54" s="543">
        <v>1</v>
      </c>
      <c r="H54" s="543">
        <v>1</v>
      </c>
      <c r="I54" s="543">
        <v>1</v>
      </c>
      <c r="J54" s="543">
        <v>0</v>
      </c>
      <c r="K54" s="543">
        <v>1</v>
      </c>
      <c r="L54" s="543">
        <v>1</v>
      </c>
    </row>
    <row r="55" spans="1:12" ht="20.100000000000001" customHeight="1">
      <c r="A55" s="728"/>
      <c r="B55" s="542" t="s">
        <v>142</v>
      </c>
      <c r="C55" s="543">
        <v>0</v>
      </c>
      <c r="D55" s="543">
        <v>0</v>
      </c>
      <c r="E55" s="543">
        <v>0</v>
      </c>
      <c r="F55" s="543">
        <v>1</v>
      </c>
      <c r="G55" s="543">
        <v>0</v>
      </c>
      <c r="H55" s="543">
        <v>1</v>
      </c>
      <c r="I55" s="543">
        <v>1</v>
      </c>
      <c r="J55" s="543">
        <v>2</v>
      </c>
      <c r="K55" s="543">
        <v>0</v>
      </c>
      <c r="L55" s="543">
        <v>1</v>
      </c>
    </row>
    <row r="56" spans="1:12" ht="20.100000000000001" customHeight="1">
      <c r="A56" s="728"/>
      <c r="B56" s="542" t="s">
        <v>129</v>
      </c>
      <c r="C56" s="543">
        <v>2</v>
      </c>
      <c r="D56" s="543">
        <v>2</v>
      </c>
      <c r="E56" s="543">
        <v>1</v>
      </c>
      <c r="F56" s="543">
        <v>0</v>
      </c>
      <c r="G56" s="543">
        <v>1</v>
      </c>
      <c r="H56" s="543">
        <v>1</v>
      </c>
      <c r="I56" s="543">
        <v>5</v>
      </c>
      <c r="J56" s="543">
        <v>2</v>
      </c>
      <c r="K56" s="543">
        <v>3</v>
      </c>
      <c r="L56" s="543">
        <v>1</v>
      </c>
    </row>
    <row r="57" spans="1:12" ht="20.100000000000001" customHeight="1">
      <c r="A57" s="728"/>
      <c r="B57" s="542" t="s">
        <v>368</v>
      </c>
      <c r="C57" s="543">
        <v>1</v>
      </c>
      <c r="D57" s="543">
        <v>1</v>
      </c>
      <c r="E57" s="543">
        <v>2</v>
      </c>
      <c r="F57" s="543">
        <v>2</v>
      </c>
      <c r="G57" s="543">
        <v>3</v>
      </c>
      <c r="H57" s="543">
        <v>0</v>
      </c>
      <c r="I57" s="543">
        <v>1</v>
      </c>
      <c r="J57" s="543">
        <v>2</v>
      </c>
      <c r="K57" s="543">
        <v>3</v>
      </c>
      <c r="L57" s="543">
        <v>0</v>
      </c>
    </row>
    <row r="58" spans="1:12" ht="20.100000000000001" customHeight="1">
      <c r="A58" s="728"/>
      <c r="B58" s="542" t="s">
        <v>612</v>
      </c>
      <c r="C58" s="543">
        <v>0</v>
      </c>
      <c r="D58" s="543">
        <v>1</v>
      </c>
      <c r="E58" s="543">
        <v>1</v>
      </c>
      <c r="F58" s="543">
        <v>0</v>
      </c>
      <c r="G58" s="543">
        <v>2</v>
      </c>
      <c r="H58" s="543">
        <v>0</v>
      </c>
      <c r="I58" s="543">
        <v>1</v>
      </c>
      <c r="J58" s="543">
        <v>0</v>
      </c>
      <c r="K58" s="543">
        <v>1</v>
      </c>
      <c r="L58" s="543">
        <v>0</v>
      </c>
    </row>
    <row r="59" spans="1:12" ht="20.100000000000001" customHeight="1">
      <c r="A59" s="728"/>
      <c r="B59" s="542" t="s">
        <v>130</v>
      </c>
      <c r="C59" s="543">
        <v>0</v>
      </c>
      <c r="D59" s="543">
        <v>1</v>
      </c>
      <c r="E59" s="543">
        <v>1</v>
      </c>
      <c r="F59" s="543">
        <v>1</v>
      </c>
      <c r="G59" s="543">
        <v>0</v>
      </c>
      <c r="H59" s="543">
        <v>1</v>
      </c>
      <c r="I59" s="543">
        <v>0</v>
      </c>
      <c r="J59" s="543">
        <v>0</v>
      </c>
      <c r="K59" s="543">
        <v>1</v>
      </c>
      <c r="L59" s="543">
        <v>0</v>
      </c>
    </row>
    <row r="60" spans="1:12" ht="20.100000000000001" customHeight="1">
      <c r="A60" s="728"/>
      <c r="B60" s="542" t="s">
        <v>156</v>
      </c>
      <c r="C60" s="543">
        <v>1</v>
      </c>
      <c r="D60" s="543">
        <v>1</v>
      </c>
      <c r="E60" s="543">
        <v>1</v>
      </c>
      <c r="F60" s="543">
        <v>1</v>
      </c>
      <c r="G60" s="543">
        <v>2</v>
      </c>
      <c r="H60" s="543">
        <v>0</v>
      </c>
      <c r="I60" s="543">
        <v>0</v>
      </c>
      <c r="J60" s="543">
        <v>2</v>
      </c>
      <c r="K60" s="543">
        <v>1</v>
      </c>
      <c r="L60" s="543">
        <v>0</v>
      </c>
    </row>
    <row r="61" spans="1:12" ht="20.100000000000001" customHeight="1">
      <c r="A61" s="728"/>
      <c r="B61" s="542" t="s">
        <v>136</v>
      </c>
      <c r="C61" s="543">
        <v>0</v>
      </c>
      <c r="D61" s="543">
        <v>1</v>
      </c>
      <c r="E61" s="543">
        <v>1</v>
      </c>
      <c r="F61" s="543">
        <v>1</v>
      </c>
      <c r="G61" s="543">
        <v>1</v>
      </c>
      <c r="H61" s="543">
        <v>0</v>
      </c>
      <c r="I61" s="543">
        <v>2</v>
      </c>
      <c r="J61" s="543">
        <v>1</v>
      </c>
      <c r="K61" s="543">
        <v>1</v>
      </c>
      <c r="L61" s="543">
        <v>0</v>
      </c>
    </row>
    <row r="62" spans="1:12" ht="20.100000000000001" customHeight="1">
      <c r="A62" s="728"/>
      <c r="B62" s="723" t="s">
        <v>43</v>
      </c>
      <c r="C62" s="543">
        <v>3</v>
      </c>
      <c r="D62" s="543">
        <v>1</v>
      </c>
      <c r="E62" s="543">
        <v>3</v>
      </c>
      <c r="F62" s="543">
        <v>3</v>
      </c>
      <c r="G62" s="543">
        <v>1</v>
      </c>
      <c r="H62" s="543">
        <v>0</v>
      </c>
      <c r="I62" s="543">
        <v>1</v>
      </c>
      <c r="J62" s="543">
        <v>0</v>
      </c>
      <c r="K62" s="543">
        <v>1</v>
      </c>
      <c r="L62" s="543">
        <v>0</v>
      </c>
    </row>
    <row r="63" spans="1:12" ht="20.100000000000001" customHeight="1">
      <c r="A63" s="728"/>
      <c r="B63" s="542" t="s">
        <v>160</v>
      </c>
      <c r="C63" s="543">
        <v>0</v>
      </c>
      <c r="D63" s="543">
        <v>0</v>
      </c>
      <c r="E63" s="543">
        <v>1</v>
      </c>
      <c r="F63" s="543">
        <v>0</v>
      </c>
      <c r="G63" s="543">
        <v>1</v>
      </c>
      <c r="H63" s="543">
        <v>1</v>
      </c>
      <c r="I63" s="543">
        <v>0</v>
      </c>
      <c r="J63" s="543">
        <v>0</v>
      </c>
      <c r="K63" s="543">
        <v>1</v>
      </c>
      <c r="L63" s="543">
        <v>0</v>
      </c>
    </row>
    <row r="64" spans="1:12" ht="20.100000000000001" customHeight="1">
      <c r="A64" s="728"/>
      <c r="B64" s="542" t="s">
        <v>45</v>
      </c>
      <c r="C64" s="543">
        <v>1</v>
      </c>
      <c r="D64" s="543">
        <v>0</v>
      </c>
      <c r="E64" s="543">
        <v>0</v>
      </c>
      <c r="F64" s="543">
        <v>0</v>
      </c>
      <c r="G64" s="543">
        <v>0</v>
      </c>
      <c r="H64" s="543">
        <v>0</v>
      </c>
      <c r="I64" s="543">
        <v>2</v>
      </c>
      <c r="J64" s="543">
        <v>2</v>
      </c>
      <c r="K64" s="543">
        <v>0</v>
      </c>
      <c r="L64" s="543">
        <v>0</v>
      </c>
    </row>
    <row r="65" spans="1:13" ht="20.100000000000001" customHeight="1">
      <c r="A65" s="728"/>
      <c r="B65" s="542" t="s">
        <v>124</v>
      </c>
      <c r="C65" s="543">
        <v>0</v>
      </c>
      <c r="D65" s="543">
        <v>0</v>
      </c>
      <c r="E65" s="543">
        <v>0</v>
      </c>
      <c r="F65" s="543">
        <v>0</v>
      </c>
      <c r="G65" s="543">
        <v>0</v>
      </c>
      <c r="H65" s="543">
        <v>0</v>
      </c>
      <c r="I65" s="543">
        <v>1</v>
      </c>
      <c r="J65" s="543">
        <v>1</v>
      </c>
      <c r="K65" s="543">
        <v>0</v>
      </c>
      <c r="L65" s="543">
        <v>0</v>
      </c>
    </row>
    <row r="66" spans="1:13" ht="20.100000000000001" customHeight="1">
      <c r="A66" s="728"/>
      <c r="B66" s="542" t="s">
        <v>131</v>
      </c>
      <c r="C66" s="543">
        <v>3</v>
      </c>
      <c r="D66" s="543">
        <v>0</v>
      </c>
      <c r="E66" s="543">
        <v>0</v>
      </c>
      <c r="F66" s="543">
        <v>0</v>
      </c>
      <c r="G66" s="543">
        <v>0</v>
      </c>
      <c r="H66" s="543">
        <v>1</v>
      </c>
      <c r="I66" s="543">
        <v>2</v>
      </c>
      <c r="J66" s="543">
        <v>1</v>
      </c>
      <c r="K66" s="543">
        <v>0</v>
      </c>
      <c r="L66" s="543">
        <v>0</v>
      </c>
    </row>
    <row r="67" spans="1:13" ht="20.100000000000001" customHeight="1">
      <c r="A67" s="728"/>
      <c r="B67" s="542" t="s">
        <v>126</v>
      </c>
      <c r="C67" s="543">
        <v>0</v>
      </c>
      <c r="D67" s="543">
        <v>0</v>
      </c>
      <c r="E67" s="543">
        <v>0</v>
      </c>
      <c r="F67" s="543">
        <v>0</v>
      </c>
      <c r="G67" s="543">
        <v>0</v>
      </c>
      <c r="H67" s="543">
        <v>0</v>
      </c>
      <c r="I67" s="543">
        <v>1</v>
      </c>
      <c r="J67" s="543">
        <v>1</v>
      </c>
      <c r="K67" s="543">
        <v>0</v>
      </c>
      <c r="L67" s="543">
        <v>0</v>
      </c>
    </row>
    <row r="68" spans="1:13" ht="20.100000000000001" customHeight="1">
      <c r="A68" s="728"/>
      <c r="B68" s="723" t="s">
        <v>46</v>
      </c>
      <c r="C68" s="543">
        <v>3</v>
      </c>
      <c r="D68" s="543">
        <v>9</v>
      </c>
      <c r="E68" s="543">
        <v>6</v>
      </c>
      <c r="F68" s="543">
        <v>2</v>
      </c>
      <c r="G68" s="543">
        <v>11</v>
      </c>
      <c r="H68" s="543">
        <v>3</v>
      </c>
      <c r="I68" s="543">
        <v>3</v>
      </c>
      <c r="J68" s="543">
        <v>1</v>
      </c>
      <c r="K68" s="543">
        <v>0</v>
      </c>
      <c r="L68" s="543">
        <v>0</v>
      </c>
    </row>
    <row r="69" spans="1:13" ht="20.100000000000001" customHeight="1">
      <c r="A69" s="728"/>
      <c r="B69" s="542" t="s">
        <v>145</v>
      </c>
      <c r="C69" s="543">
        <v>0</v>
      </c>
      <c r="D69" s="543">
        <v>0</v>
      </c>
      <c r="E69" s="543">
        <v>1</v>
      </c>
      <c r="F69" s="543">
        <v>0</v>
      </c>
      <c r="G69" s="543">
        <v>0</v>
      </c>
      <c r="H69" s="543">
        <v>3</v>
      </c>
      <c r="I69" s="543">
        <v>2</v>
      </c>
      <c r="J69" s="543">
        <v>0</v>
      </c>
      <c r="K69" s="543">
        <v>0</v>
      </c>
      <c r="L69" s="543">
        <v>0</v>
      </c>
    </row>
    <row r="70" spans="1:13" ht="20.100000000000001" customHeight="1">
      <c r="A70" s="728"/>
      <c r="B70" s="542" t="s">
        <v>163</v>
      </c>
      <c r="C70" s="543">
        <v>1</v>
      </c>
      <c r="D70" s="543">
        <v>2</v>
      </c>
      <c r="E70" s="543">
        <v>3</v>
      </c>
      <c r="F70" s="543">
        <v>4</v>
      </c>
      <c r="G70" s="543">
        <v>0</v>
      </c>
      <c r="H70" s="543">
        <v>2</v>
      </c>
      <c r="I70" s="543">
        <v>1</v>
      </c>
      <c r="J70" s="543">
        <v>0</v>
      </c>
      <c r="K70" s="543">
        <v>0</v>
      </c>
      <c r="L70" s="543">
        <v>0</v>
      </c>
    </row>
    <row r="71" spans="1:13" ht="20.100000000000001" customHeight="1">
      <c r="A71" s="728"/>
      <c r="B71" s="723" t="s">
        <v>135</v>
      </c>
      <c r="C71" s="543">
        <v>0</v>
      </c>
      <c r="D71" s="543">
        <v>0</v>
      </c>
      <c r="E71" s="543">
        <v>0</v>
      </c>
      <c r="F71" s="543">
        <v>0</v>
      </c>
      <c r="G71" s="543">
        <v>0</v>
      </c>
      <c r="H71" s="543">
        <v>0</v>
      </c>
      <c r="I71" s="543">
        <v>1</v>
      </c>
      <c r="J71" s="543">
        <v>0</v>
      </c>
      <c r="K71" s="543">
        <v>0</v>
      </c>
      <c r="L71" s="543">
        <v>0</v>
      </c>
    </row>
    <row r="72" spans="1:13" s="548" customFormat="1" ht="20.100000000000001" customHeight="1">
      <c r="A72" s="728"/>
      <c r="B72" s="723" t="s">
        <v>147</v>
      </c>
      <c r="C72" s="543">
        <v>0</v>
      </c>
      <c r="D72" s="543">
        <v>0</v>
      </c>
      <c r="E72" s="543">
        <v>0</v>
      </c>
      <c r="F72" s="543">
        <v>0</v>
      </c>
      <c r="G72" s="543">
        <v>0</v>
      </c>
      <c r="H72" s="543">
        <v>0</v>
      </c>
      <c r="I72" s="543">
        <v>1</v>
      </c>
      <c r="J72" s="543">
        <v>0</v>
      </c>
      <c r="K72" s="543">
        <v>0</v>
      </c>
      <c r="L72" s="543">
        <v>0</v>
      </c>
    </row>
    <row r="73" spans="1:13" ht="20.100000000000001" customHeight="1">
      <c r="A73" s="728"/>
      <c r="B73" s="542" t="s">
        <v>110</v>
      </c>
      <c r="C73" s="543">
        <v>0</v>
      </c>
      <c r="D73" s="543">
        <v>0</v>
      </c>
      <c r="E73" s="543">
        <v>1</v>
      </c>
      <c r="F73" s="543">
        <v>0</v>
      </c>
      <c r="G73" s="543">
        <v>0</v>
      </c>
      <c r="H73" s="543">
        <v>1</v>
      </c>
      <c r="I73" s="543">
        <v>0</v>
      </c>
      <c r="J73" s="543">
        <v>0</v>
      </c>
      <c r="K73" s="543">
        <v>0</v>
      </c>
      <c r="L73" s="543">
        <v>0</v>
      </c>
    </row>
    <row r="74" spans="1:13" ht="20.100000000000001" customHeight="1">
      <c r="A74" s="728"/>
      <c r="B74" s="542" t="s">
        <v>112</v>
      </c>
      <c r="C74" s="543">
        <v>0</v>
      </c>
      <c r="D74" s="543">
        <v>0</v>
      </c>
      <c r="E74" s="543">
        <v>1</v>
      </c>
      <c r="F74" s="543">
        <v>2</v>
      </c>
      <c r="G74" s="543">
        <v>0</v>
      </c>
      <c r="H74" s="543">
        <v>0</v>
      </c>
      <c r="I74" s="543">
        <v>0</v>
      </c>
      <c r="J74" s="543">
        <v>0</v>
      </c>
      <c r="K74" s="543">
        <v>0</v>
      </c>
      <c r="L74" s="543">
        <v>0</v>
      </c>
    </row>
    <row r="75" spans="1:13" ht="20.100000000000001" customHeight="1">
      <c r="A75" s="728"/>
      <c r="B75" s="542" t="s">
        <v>895</v>
      </c>
      <c r="C75" s="543">
        <v>0</v>
      </c>
      <c r="D75" s="543">
        <v>0</v>
      </c>
      <c r="E75" s="543">
        <v>0</v>
      </c>
      <c r="F75" s="543">
        <v>1</v>
      </c>
      <c r="G75" s="543">
        <v>0</v>
      </c>
      <c r="H75" s="543">
        <v>0</v>
      </c>
      <c r="I75" s="543">
        <v>0</v>
      </c>
      <c r="J75" s="543">
        <v>0</v>
      </c>
      <c r="K75" s="543">
        <v>0</v>
      </c>
      <c r="L75" s="543">
        <v>0</v>
      </c>
    </row>
    <row r="76" spans="1:13" ht="20.100000000000001" customHeight="1">
      <c r="A76" s="728"/>
      <c r="B76" s="542" t="s">
        <v>154</v>
      </c>
      <c r="C76" s="543">
        <v>0</v>
      </c>
      <c r="D76" s="543">
        <v>0</v>
      </c>
      <c r="E76" s="543">
        <v>0</v>
      </c>
      <c r="F76" s="543">
        <v>1</v>
      </c>
      <c r="G76" s="543">
        <v>0</v>
      </c>
      <c r="H76" s="543">
        <v>0</v>
      </c>
      <c r="I76" s="543">
        <v>0</v>
      </c>
      <c r="J76" s="543">
        <v>0</v>
      </c>
      <c r="K76" s="543">
        <v>0</v>
      </c>
      <c r="L76" s="543">
        <v>0</v>
      </c>
    </row>
    <row r="77" spans="1:13" ht="20.100000000000001" customHeight="1">
      <c r="A77" s="728"/>
      <c r="B77" s="542" t="s">
        <v>118</v>
      </c>
      <c r="C77" s="543">
        <v>0</v>
      </c>
      <c r="D77" s="543">
        <v>1</v>
      </c>
      <c r="E77" s="543">
        <v>1</v>
      </c>
      <c r="F77" s="543">
        <v>0</v>
      </c>
      <c r="G77" s="543">
        <v>0</v>
      </c>
      <c r="H77" s="543">
        <v>0</v>
      </c>
      <c r="I77" s="543">
        <v>0</v>
      </c>
      <c r="J77" s="543">
        <v>0</v>
      </c>
      <c r="K77" s="543">
        <v>0</v>
      </c>
      <c r="L77" s="543">
        <v>0</v>
      </c>
    </row>
    <row r="78" spans="1:13" ht="20.100000000000001" customHeight="1">
      <c r="A78" s="732"/>
      <c r="B78" s="725" t="s">
        <v>341</v>
      </c>
      <c r="C78" s="551">
        <v>22</v>
      </c>
      <c r="D78" s="551">
        <v>17</v>
      </c>
      <c r="E78" s="551">
        <v>14</v>
      </c>
      <c r="F78" s="551">
        <v>30</v>
      </c>
      <c r="G78" s="551">
        <v>27</v>
      </c>
      <c r="H78" s="551">
        <v>34</v>
      </c>
      <c r="I78" s="551">
        <v>20</v>
      </c>
      <c r="J78" s="551">
        <v>21</v>
      </c>
      <c r="K78" s="551">
        <v>16</v>
      </c>
      <c r="L78" s="551">
        <v>17</v>
      </c>
      <c r="M78" s="549"/>
    </row>
    <row r="79" spans="1:13" s="552" customFormat="1" ht="15">
      <c r="A79" s="1209" t="s">
        <v>148</v>
      </c>
      <c r="B79" s="1209"/>
      <c r="C79" s="1209"/>
      <c r="D79" s="1209"/>
      <c r="E79" s="1209"/>
      <c r="F79" s="1209"/>
      <c r="G79" s="1209"/>
      <c r="H79" s="1209"/>
      <c r="I79" s="1209"/>
      <c r="J79" s="1209"/>
      <c r="K79" s="1209"/>
      <c r="L79" s="1209"/>
    </row>
    <row r="80" spans="1:13" s="553" customFormat="1" ht="61.5" customHeight="1">
      <c r="A80" s="1210" t="s">
        <v>897</v>
      </c>
      <c r="B80" s="1210"/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699"/>
    </row>
    <row r="81" spans="1:13" s="553" customFormat="1" ht="15">
      <c r="A81" s="1204"/>
      <c r="B81" s="1204"/>
      <c r="C81" s="1204"/>
      <c r="D81" s="1204"/>
      <c r="E81" s="1204"/>
      <c r="F81" s="1204"/>
      <c r="G81" s="1204"/>
      <c r="H81" s="1204"/>
      <c r="I81" s="1204"/>
      <c r="J81" s="1204"/>
      <c r="K81" s="1204"/>
      <c r="L81" s="1204"/>
      <c r="M81" s="700"/>
    </row>
  </sheetData>
  <sortState ref="A77:L84">
    <sortCondition descending="1" ref="E77:E84"/>
  </sortState>
  <mergeCells count="6">
    <mergeCell ref="A81:L81"/>
    <mergeCell ref="A1:L1"/>
    <mergeCell ref="K2:L2"/>
    <mergeCell ref="A3:L3"/>
    <mergeCell ref="A79:L79"/>
    <mergeCell ref="A80:L80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32"/>
  <sheetViews>
    <sheetView showGridLines="0" workbookViewId="0">
      <selection sqref="A1:N1"/>
    </sheetView>
  </sheetViews>
  <sheetFormatPr defaultColWidth="8.875" defaultRowHeight="15.75"/>
  <cols>
    <col min="1" max="1" width="13.625" style="555" customWidth="1"/>
    <col min="2" max="14" width="8.125" style="271" customWidth="1"/>
    <col min="15" max="15" width="12.625" style="271" bestFit="1" customWidth="1"/>
    <col min="16" max="16384" width="8.875" style="271"/>
  </cols>
  <sheetData>
    <row r="1" spans="1:27" ht="20.100000000000001" customHeight="1">
      <c r="A1" s="1212" t="s">
        <v>935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595" t="s">
        <v>670</v>
      </c>
      <c r="Y1" s="554"/>
    </row>
    <row r="2" spans="1:27" ht="14.1" customHeight="1">
      <c r="N2" s="280" t="s">
        <v>333</v>
      </c>
      <c r="Y2" s="556"/>
    </row>
    <row r="3" spans="1:27" ht="27" customHeight="1">
      <c r="A3" s="1165"/>
      <c r="B3" s="1213" t="s">
        <v>456</v>
      </c>
      <c r="C3" s="1214"/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1214"/>
      <c r="Y3" s="556"/>
    </row>
    <row r="4" spans="1:27" ht="26.1" customHeight="1">
      <c r="A4" s="1166"/>
      <c r="B4" s="1215" t="s">
        <v>2</v>
      </c>
      <c r="C4" s="1215" t="s">
        <v>457</v>
      </c>
      <c r="D4" s="1218" t="s">
        <v>458</v>
      </c>
      <c r="E4" s="1218"/>
      <c r="F4" s="1218"/>
      <c r="G4" s="1218"/>
      <c r="H4" s="1218"/>
      <c r="I4" s="1218"/>
      <c r="J4" s="1218"/>
      <c r="K4" s="1218"/>
      <c r="L4" s="1215" t="s">
        <v>342</v>
      </c>
      <c r="M4" s="1215" t="s">
        <v>459</v>
      </c>
      <c r="N4" s="1219" t="s">
        <v>460</v>
      </c>
    </row>
    <row r="5" spans="1:27" ht="17.100000000000001" customHeight="1">
      <c r="A5" s="1166"/>
      <c r="B5" s="1216"/>
      <c r="C5" s="1216"/>
      <c r="D5" s="1173" t="s">
        <v>319</v>
      </c>
      <c r="E5" s="1173" t="s">
        <v>461</v>
      </c>
      <c r="F5" s="1173" t="s">
        <v>462</v>
      </c>
      <c r="G5" s="1173" t="s">
        <v>463</v>
      </c>
      <c r="H5" s="1173" t="s">
        <v>464</v>
      </c>
      <c r="I5" s="1173" t="s">
        <v>465</v>
      </c>
      <c r="J5" s="1215" t="s">
        <v>595</v>
      </c>
      <c r="K5" s="1173" t="s">
        <v>466</v>
      </c>
      <c r="L5" s="1216"/>
      <c r="M5" s="1216"/>
      <c r="N5" s="1220"/>
    </row>
    <row r="6" spans="1:27" ht="17.100000000000001" customHeight="1">
      <c r="A6" s="1166"/>
      <c r="B6" s="1216"/>
      <c r="C6" s="1216"/>
      <c r="D6" s="1180"/>
      <c r="E6" s="1180"/>
      <c r="F6" s="1180"/>
      <c r="G6" s="1180"/>
      <c r="H6" s="1180"/>
      <c r="I6" s="1180"/>
      <c r="J6" s="1180"/>
      <c r="K6" s="1180"/>
      <c r="L6" s="1216"/>
      <c r="M6" s="1216"/>
      <c r="N6" s="1220"/>
    </row>
    <row r="7" spans="1:27" ht="17.100000000000001" customHeight="1">
      <c r="A7" s="1166"/>
      <c r="B7" s="1216"/>
      <c r="C7" s="1216"/>
      <c r="D7" s="1180"/>
      <c r="E7" s="1180"/>
      <c r="F7" s="1180"/>
      <c r="G7" s="1180"/>
      <c r="H7" s="1180"/>
      <c r="I7" s="1180"/>
      <c r="J7" s="1180"/>
      <c r="K7" s="1180"/>
      <c r="L7" s="1216"/>
      <c r="M7" s="1216"/>
      <c r="N7" s="1220"/>
    </row>
    <row r="8" spans="1:27" ht="17.100000000000001" customHeight="1">
      <c r="A8" s="1166"/>
      <c r="B8" s="1216"/>
      <c r="C8" s="1216"/>
      <c r="D8" s="1180"/>
      <c r="E8" s="1180"/>
      <c r="F8" s="1180"/>
      <c r="G8" s="1180"/>
      <c r="H8" s="1180"/>
      <c r="I8" s="1180"/>
      <c r="J8" s="1180"/>
      <c r="K8" s="1180"/>
      <c r="L8" s="1216"/>
      <c r="M8" s="1216"/>
      <c r="N8" s="1220"/>
    </row>
    <row r="9" spans="1:27" ht="17.100000000000001" customHeight="1">
      <c r="A9" s="1166"/>
      <c r="B9" s="1216"/>
      <c r="C9" s="1216"/>
      <c r="D9" s="1180"/>
      <c r="E9" s="1180"/>
      <c r="F9" s="1180"/>
      <c r="G9" s="1180"/>
      <c r="H9" s="1180"/>
      <c r="I9" s="1180"/>
      <c r="J9" s="1180"/>
      <c r="K9" s="1180"/>
      <c r="L9" s="1216"/>
      <c r="M9" s="1216"/>
      <c r="N9" s="1220"/>
    </row>
    <row r="10" spans="1:27" ht="27" customHeight="1">
      <c r="A10" s="1166"/>
      <c r="B10" s="1217"/>
      <c r="C10" s="1217"/>
      <c r="D10" s="1181"/>
      <c r="E10" s="1181"/>
      <c r="F10" s="1181"/>
      <c r="G10" s="1181"/>
      <c r="H10" s="1181"/>
      <c r="I10" s="1181"/>
      <c r="J10" s="1181"/>
      <c r="K10" s="1181"/>
      <c r="L10" s="1217"/>
      <c r="M10" s="1217"/>
      <c r="N10" s="1221"/>
    </row>
    <row r="11" spans="1:27" ht="20.100000000000001" customHeight="1">
      <c r="A11" s="557" t="s">
        <v>740</v>
      </c>
      <c r="B11" s="558">
        <v>34442</v>
      </c>
      <c r="C11" s="558">
        <v>22</v>
      </c>
      <c r="D11" s="558">
        <v>16995</v>
      </c>
      <c r="E11" s="558">
        <v>6821</v>
      </c>
      <c r="F11" s="558">
        <v>3208</v>
      </c>
      <c r="G11" s="558">
        <v>1692</v>
      </c>
      <c r="H11" s="558">
        <v>451</v>
      </c>
      <c r="I11" s="558">
        <v>877</v>
      </c>
      <c r="J11" s="558">
        <v>201</v>
      </c>
      <c r="K11" s="558">
        <v>180</v>
      </c>
      <c r="L11" s="558">
        <v>2750</v>
      </c>
      <c r="M11" s="558">
        <v>1240</v>
      </c>
      <c r="N11" s="559">
        <v>5</v>
      </c>
    </row>
    <row r="12" spans="1:27" ht="20.100000000000001" customHeight="1">
      <c r="A12" s="557" t="s">
        <v>741</v>
      </c>
      <c r="B12" s="558">
        <v>33949</v>
      </c>
      <c r="C12" s="558">
        <v>34</v>
      </c>
      <c r="D12" s="558">
        <v>17577</v>
      </c>
      <c r="E12" s="558">
        <v>6509</v>
      </c>
      <c r="F12" s="558">
        <v>3225</v>
      </c>
      <c r="G12" s="558">
        <v>1662</v>
      </c>
      <c r="H12" s="558">
        <v>412</v>
      </c>
      <c r="I12" s="558">
        <v>731</v>
      </c>
      <c r="J12" s="558">
        <v>179</v>
      </c>
      <c r="K12" s="558">
        <v>137</v>
      </c>
      <c r="L12" s="558">
        <v>2513</v>
      </c>
      <c r="M12" s="558">
        <v>964</v>
      </c>
      <c r="N12" s="560">
        <v>6</v>
      </c>
    </row>
    <row r="13" spans="1:27" ht="20.100000000000001" customHeight="1">
      <c r="A13" s="557" t="s">
        <v>420</v>
      </c>
      <c r="B13" s="558">
        <v>34585</v>
      </c>
      <c r="C13" s="558">
        <v>18</v>
      </c>
      <c r="D13" s="558">
        <v>18353</v>
      </c>
      <c r="E13" s="558">
        <v>6428</v>
      </c>
      <c r="F13" s="558">
        <v>3313</v>
      </c>
      <c r="G13" s="558">
        <v>1495</v>
      </c>
      <c r="H13" s="558">
        <v>366</v>
      </c>
      <c r="I13" s="558">
        <v>663</v>
      </c>
      <c r="J13" s="558">
        <v>126</v>
      </c>
      <c r="K13" s="558">
        <v>111</v>
      </c>
      <c r="L13" s="558">
        <v>2803</v>
      </c>
      <c r="M13" s="558">
        <v>908</v>
      </c>
      <c r="N13" s="560">
        <v>1</v>
      </c>
    </row>
    <row r="14" spans="1:27" ht="20.100000000000001" customHeight="1">
      <c r="A14" s="557" t="s">
        <v>421</v>
      </c>
      <c r="B14" s="558">
        <v>36294</v>
      </c>
      <c r="C14" s="558">
        <v>24</v>
      </c>
      <c r="D14" s="558">
        <v>19186</v>
      </c>
      <c r="E14" s="558">
        <v>6450</v>
      </c>
      <c r="F14" s="558">
        <v>3624</v>
      </c>
      <c r="G14" s="558">
        <v>1659</v>
      </c>
      <c r="H14" s="558">
        <v>352</v>
      </c>
      <c r="I14" s="558">
        <v>688</v>
      </c>
      <c r="J14" s="558">
        <v>130</v>
      </c>
      <c r="K14" s="558">
        <v>110</v>
      </c>
      <c r="L14" s="558">
        <v>3180</v>
      </c>
      <c r="M14" s="558">
        <v>891</v>
      </c>
      <c r="N14" s="560" t="s">
        <v>197</v>
      </c>
    </row>
    <row r="15" spans="1:27" ht="20.100000000000001" customHeight="1">
      <c r="A15" s="557" t="s">
        <v>422</v>
      </c>
      <c r="B15" s="558">
        <v>36161</v>
      </c>
      <c r="C15" s="558">
        <v>17</v>
      </c>
      <c r="D15" s="558">
        <v>18684</v>
      </c>
      <c r="E15" s="558">
        <v>6060</v>
      </c>
      <c r="F15" s="558">
        <v>4023</v>
      </c>
      <c r="G15" s="558">
        <v>1783</v>
      </c>
      <c r="H15" s="558">
        <v>328</v>
      </c>
      <c r="I15" s="558">
        <v>748</v>
      </c>
      <c r="J15" s="558">
        <v>125</v>
      </c>
      <c r="K15" s="558">
        <v>89</v>
      </c>
      <c r="L15" s="558">
        <v>3455</v>
      </c>
      <c r="M15" s="558">
        <v>848</v>
      </c>
      <c r="N15" s="329">
        <v>1</v>
      </c>
    </row>
    <row r="16" spans="1:27" ht="20.100000000000001" customHeight="1">
      <c r="A16" s="557" t="s">
        <v>423</v>
      </c>
      <c r="B16" s="558">
        <v>34771</v>
      </c>
      <c r="C16" s="328">
        <v>20</v>
      </c>
      <c r="D16" s="328">
        <v>17291</v>
      </c>
      <c r="E16" s="328">
        <v>5734</v>
      </c>
      <c r="F16" s="328">
        <v>4056</v>
      </c>
      <c r="G16" s="328">
        <v>1752</v>
      </c>
      <c r="H16" s="328">
        <v>359</v>
      </c>
      <c r="I16" s="328">
        <v>741</v>
      </c>
      <c r="J16" s="328">
        <v>112</v>
      </c>
      <c r="K16" s="328">
        <v>78</v>
      </c>
      <c r="L16" s="328">
        <v>3561</v>
      </c>
      <c r="M16" s="328">
        <v>1067</v>
      </c>
      <c r="N16" s="329" t="s">
        <v>197</v>
      </c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</row>
    <row r="17" spans="1:27" ht="20.100000000000001" customHeight="1">
      <c r="A17" s="557" t="s">
        <v>424</v>
      </c>
      <c r="B17" s="558">
        <v>32547</v>
      </c>
      <c r="C17" s="328">
        <v>34</v>
      </c>
      <c r="D17" s="328">
        <v>15536</v>
      </c>
      <c r="E17" s="328">
        <v>4784</v>
      </c>
      <c r="F17" s="328">
        <v>4209</v>
      </c>
      <c r="G17" s="328">
        <v>1994</v>
      </c>
      <c r="H17" s="328">
        <v>337</v>
      </c>
      <c r="I17" s="328">
        <v>748</v>
      </c>
      <c r="J17" s="328">
        <v>141</v>
      </c>
      <c r="K17" s="328">
        <v>103</v>
      </c>
      <c r="L17" s="328">
        <v>3624</v>
      </c>
      <c r="M17" s="328">
        <v>1036</v>
      </c>
      <c r="N17" s="329">
        <v>1</v>
      </c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</row>
    <row r="18" spans="1:27" ht="20.100000000000001" customHeight="1">
      <c r="A18" s="557" t="s">
        <v>425</v>
      </c>
      <c r="B18" s="558">
        <v>25221</v>
      </c>
      <c r="C18" s="328">
        <v>25</v>
      </c>
      <c r="D18" s="328">
        <v>10851</v>
      </c>
      <c r="E18" s="328">
        <v>2933</v>
      </c>
      <c r="F18" s="328">
        <v>4011</v>
      </c>
      <c r="G18" s="328">
        <v>1864</v>
      </c>
      <c r="H18" s="328">
        <v>388</v>
      </c>
      <c r="I18" s="328">
        <v>681</v>
      </c>
      <c r="J18" s="328">
        <v>112</v>
      </c>
      <c r="K18" s="328">
        <v>90</v>
      </c>
      <c r="L18" s="328">
        <v>3185</v>
      </c>
      <c r="M18" s="328">
        <v>1081</v>
      </c>
      <c r="N18" s="329" t="s">
        <v>197</v>
      </c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</row>
    <row r="19" spans="1:27" ht="20.100000000000001" customHeight="1">
      <c r="A19" s="557" t="s">
        <v>426</v>
      </c>
      <c r="B19" s="558">
        <v>30196</v>
      </c>
      <c r="C19" s="328">
        <v>14</v>
      </c>
      <c r="D19" s="328">
        <v>14960</v>
      </c>
      <c r="E19" s="328">
        <v>3010</v>
      </c>
      <c r="F19" s="328">
        <v>4441</v>
      </c>
      <c r="G19" s="328">
        <v>1658</v>
      </c>
      <c r="H19" s="328">
        <v>685</v>
      </c>
      <c r="I19" s="328">
        <v>670</v>
      </c>
      <c r="J19" s="328">
        <v>135</v>
      </c>
      <c r="K19" s="328">
        <v>71</v>
      </c>
      <c r="L19" s="328">
        <v>3637</v>
      </c>
      <c r="M19" s="328">
        <v>915</v>
      </c>
      <c r="N19" s="329" t="s">
        <v>197</v>
      </c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</row>
    <row r="20" spans="1:27" ht="20.100000000000001" customHeight="1">
      <c r="A20" s="747" t="s">
        <v>742</v>
      </c>
      <c r="B20" s="564">
        <v>31763</v>
      </c>
      <c r="C20" s="331">
        <v>20</v>
      </c>
      <c r="D20" s="331">
        <v>16531</v>
      </c>
      <c r="E20" s="331">
        <v>3256</v>
      </c>
      <c r="F20" s="331">
        <v>4469</v>
      </c>
      <c r="G20" s="331">
        <v>1436</v>
      </c>
      <c r="H20" s="331">
        <v>849</v>
      </c>
      <c r="I20" s="331">
        <v>612</v>
      </c>
      <c r="J20" s="331">
        <v>177</v>
      </c>
      <c r="K20" s="331">
        <v>75</v>
      </c>
      <c r="L20" s="562">
        <v>3443</v>
      </c>
      <c r="M20" s="598">
        <v>895</v>
      </c>
      <c r="N20" s="330" t="s">
        <v>197</v>
      </c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</row>
    <row r="21" spans="1:27" ht="47.25" customHeight="1">
      <c r="A21" s="1211" t="s">
        <v>936</v>
      </c>
      <c r="B21" s="1211"/>
      <c r="C21" s="1211"/>
      <c r="D21" s="1211"/>
      <c r="E21" s="1211"/>
      <c r="F21" s="1211"/>
      <c r="G21" s="1211"/>
      <c r="H21" s="1211"/>
      <c r="I21" s="1211"/>
      <c r="J21" s="1211"/>
      <c r="K21" s="1211"/>
      <c r="L21" s="1211"/>
      <c r="M21" s="1211"/>
      <c r="N21" s="1211"/>
    </row>
    <row r="22" spans="1:27" ht="26.1" customHeight="1"/>
    <row r="23" spans="1:27">
      <c r="A23" s="565" t="s">
        <v>467</v>
      </c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</row>
    <row r="24" spans="1:27">
      <c r="D24" s="565"/>
      <c r="E24" s="565"/>
      <c r="F24" s="565"/>
      <c r="G24" s="565"/>
      <c r="H24" s="565"/>
      <c r="I24" s="565"/>
      <c r="J24" s="565"/>
      <c r="K24" s="565"/>
      <c r="L24" s="565"/>
      <c r="M24" s="565"/>
    </row>
    <row r="25" spans="1:27">
      <c r="D25" s="565"/>
      <c r="E25" s="565"/>
      <c r="F25" s="565"/>
      <c r="G25" s="565"/>
      <c r="H25" s="565"/>
      <c r="I25" s="565"/>
      <c r="J25" s="565"/>
      <c r="K25" s="565"/>
      <c r="L25" s="565"/>
      <c r="M25" s="565"/>
    </row>
    <row r="26" spans="1:27">
      <c r="D26" s="565"/>
      <c r="E26" s="565"/>
      <c r="F26" s="565"/>
      <c r="G26" s="565"/>
      <c r="H26" s="565"/>
      <c r="I26" s="565"/>
      <c r="J26" s="565"/>
      <c r="K26" s="565"/>
      <c r="L26" s="565"/>
      <c r="M26" s="565"/>
    </row>
    <row r="27" spans="1:27">
      <c r="D27" s="565"/>
      <c r="E27" s="565"/>
      <c r="F27" s="565"/>
      <c r="G27" s="565"/>
      <c r="H27" s="565"/>
      <c r="I27" s="565"/>
      <c r="J27" s="565"/>
      <c r="K27" s="565"/>
      <c r="L27" s="565"/>
      <c r="M27" s="565"/>
    </row>
    <row r="28" spans="1:27">
      <c r="D28" s="565"/>
      <c r="E28" s="565"/>
      <c r="F28" s="565"/>
      <c r="G28" s="565"/>
      <c r="H28" s="565"/>
      <c r="I28" s="565"/>
      <c r="J28" s="565"/>
      <c r="K28" s="565"/>
      <c r="L28" s="565"/>
      <c r="M28" s="565"/>
    </row>
    <row r="29" spans="1:27">
      <c r="D29" s="565"/>
      <c r="E29" s="565"/>
      <c r="F29" s="565"/>
      <c r="G29" s="565"/>
      <c r="H29" s="565"/>
      <c r="I29" s="565"/>
      <c r="J29" s="565"/>
      <c r="K29" s="565"/>
      <c r="L29" s="565"/>
      <c r="M29" s="565"/>
    </row>
    <row r="30" spans="1:27">
      <c r="D30" s="565"/>
      <c r="E30" s="565"/>
      <c r="F30" s="565"/>
      <c r="G30" s="565"/>
      <c r="H30" s="565"/>
      <c r="I30" s="565"/>
      <c r="J30" s="565"/>
      <c r="K30" s="565"/>
      <c r="L30" s="565"/>
      <c r="M30" s="565"/>
    </row>
    <row r="31" spans="1:27">
      <c r="D31" s="565"/>
      <c r="E31" s="565"/>
      <c r="F31" s="565"/>
      <c r="G31" s="565"/>
      <c r="H31" s="565"/>
      <c r="I31" s="565"/>
      <c r="J31" s="565"/>
      <c r="K31" s="565"/>
      <c r="L31" s="565"/>
      <c r="M31" s="565"/>
    </row>
    <row r="32" spans="1:27">
      <c r="D32" s="565"/>
      <c r="E32" s="565"/>
      <c r="F32" s="565"/>
      <c r="G32" s="565"/>
      <c r="H32" s="565"/>
      <c r="I32" s="565"/>
      <c r="J32" s="565"/>
      <c r="K32" s="565"/>
      <c r="L32" s="565"/>
      <c r="M32" s="565"/>
    </row>
  </sheetData>
  <mergeCells count="18">
    <mergeCell ref="G5:G10"/>
    <mergeCell ref="H5:H10"/>
    <mergeCell ref="I5:I10"/>
    <mergeCell ref="A21:N21"/>
    <mergeCell ref="A1:N1"/>
    <mergeCell ref="A3:A10"/>
    <mergeCell ref="B3:N3"/>
    <mergeCell ref="B4:B10"/>
    <mergeCell ref="C4:C10"/>
    <mergeCell ref="D4:K4"/>
    <mergeCell ref="L4:L10"/>
    <mergeCell ref="M4:M10"/>
    <mergeCell ref="N4:N10"/>
    <mergeCell ref="D5:D10"/>
    <mergeCell ref="K5:K10"/>
    <mergeCell ref="E5:E10"/>
    <mergeCell ref="F5:F10"/>
    <mergeCell ref="J5:J10"/>
  </mergeCells>
  <phoneticPr fontId="2" type="noConversion"/>
  <hyperlinks>
    <hyperlink ref="O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8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2"/>
  <sheetViews>
    <sheetView showGridLines="0" workbookViewId="0">
      <selection sqref="A1:N1"/>
    </sheetView>
  </sheetViews>
  <sheetFormatPr defaultColWidth="8.875" defaultRowHeight="15.75"/>
  <cols>
    <col min="1" max="1" width="13.625" style="555" customWidth="1"/>
    <col min="2" max="14" width="8.125" style="271" customWidth="1"/>
    <col min="15" max="15" width="12.625" style="271" bestFit="1" customWidth="1"/>
    <col min="16" max="16384" width="8.875" style="271"/>
  </cols>
  <sheetData>
    <row r="1" spans="1:27" ht="20.100000000000001" customHeight="1">
      <c r="A1" s="1212" t="s">
        <v>939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595" t="s">
        <v>670</v>
      </c>
      <c r="Y1" s="554"/>
    </row>
    <row r="2" spans="1:27" ht="14.1" customHeight="1">
      <c r="N2" s="280" t="s">
        <v>333</v>
      </c>
      <c r="Y2" s="556"/>
    </row>
    <row r="3" spans="1:27" ht="27" customHeight="1">
      <c r="A3" s="1165"/>
      <c r="B3" s="1213" t="s">
        <v>937</v>
      </c>
      <c r="C3" s="1214"/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1214"/>
      <c r="Y3" s="556"/>
    </row>
    <row r="4" spans="1:27" ht="26.1" customHeight="1">
      <c r="A4" s="1166"/>
      <c r="B4" s="1215" t="s">
        <v>2</v>
      </c>
      <c r="C4" s="1215" t="s">
        <v>457</v>
      </c>
      <c r="D4" s="1218" t="s">
        <v>458</v>
      </c>
      <c r="E4" s="1218"/>
      <c r="F4" s="1218"/>
      <c r="G4" s="1218"/>
      <c r="H4" s="1218"/>
      <c r="I4" s="1218"/>
      <c r="J4" s="1218"/>
      <c r="K4" s="1218"/>
      <c r="L4" s="1215" t="s">
        <v>342</v>
      </c>
      <c r="M4" s="1215" t="s">
        <v>459</v>
      </c>
      <c r="N4" s="1219" t="s">
        <v>460</v>
      </c>
    </row>
    <row r="5" spans="1:27" ht="17.100000000000001" customHeight="1">
      <c r="A5" s="1166"/>
      <c r="B5" s="1216"/>
      <c r="C5" s="1216"/>
      <c r="D5" s="1173" t="s">
        <v>319</v>
      </c>
      <c r="E5" s="1173" t="s">
        <v>461</v>
      </c>
      <c r="F5" s="1173" t="s">
        <v>462</v>
      </c>
      <c r="G5" s="1173" t="s">
        <v>463</v>
      </c>
      <c r="H5" s="1173" t="s">
        <v>464</v>
      </c>
      <c r="I5" s="1173" t="s">
        <v>465</v>
      </c>
      <c r="J5" s="1215" t="s">
        <v>595</v>
      </c>
      <c r="K5" s="1173" t="s">
        <v>466</v>
      </c>
      <c r="L5" s="1216"/>
      <c r="M5" s="1216"/>
      <c r="N5" s="1220"/>
    </row>
    <row r="6" spans="1:27" ht="17.100000000000001" customHeight="1">
      <c r="A6" s="1166"/>
      <c r="B6" s="1216"/>
      <c r="C6" s="1216"/>
      <c r="D6" s="1180"/>
      <c r="E6" s="1180"/>
      <c r="F6" s="1180"/>
      <c r="G6" s="1180"/>
      <c r="H6" s="1180"/>
      <c r="I6" s="1180"/>
      <c r="J6" s="1180"/>
      <c r="K6" s="1180"/>
      <c r="L6" s="1216"/>
      <c r="M6" s="1216"/>
      <c r="N6" s="1220"/>
    </row>
    <row r="7" spans="1:27" ht="17.100000000000001" customHeight="1">
      <c r="A7" s="1166"/>
      <c r="B7" s="1216"/>
      <c r="C7" s="1216"/>
      <c r="D7" s="1180"/>
      <c r="E7" s="1180"/>
      <c r="F7" s="1180"/>
      <c r="G7" s="1180"/>
      <c r="H7" s="1180"/>
      <c r="I7" s="1180"/>
      <c r="J7" s="1180"/>
      <c r="K7" s="1180"/>
      <c r="L7" s="1216"/>
      <c r="M7" s="1216"/>
      <c r="N7" s="1220"/>
    </row>
    <row r="8" spans="1:27" ht="17.100000000000001" customHeight="1">
      <c r="A8" s="1166"/>
      <c r="B8" s="1216"/>
      <c r="C8" s="1216"/>
      <c r="D8" s="1180"/>
      <c r="E8" s="1180"/>
      <c r="F8" s="1180"/>
      <c r="G8" s="1180"/>
      <c r="H8" s="1180"/>
      <c r="I8" s="1180"/>
      <c r="J8" s="1180"/>
      <c r="K8" s="1180"/>
      <c r="L8" s="1216"/>
      <c r="M8" s="1216"/>
      <c r="N8" s="1220"/>
    </row>
    <row r="9" spans="1:27" ht="17.100000000000001" customHeight="1">
      <c r="A9" s="1166"/>
      <c r="B9" s="1216"/>
      <c r="C9" s="1216"/>
      <c r="D9" s="1180"/>
      <c r="E9" s="1180"/>
      <c r="F9" s="1180"/>
      <c r="G9" s="1180"/>
      <c r="H9" s="1180"/>
      <c r="I9" s="1180"/>
      <c r="J9" s="1180"/>
      <c r="K9" s="1180"/>
      <c r="L9" s="1216"/>
      <c r="M9" s="1216"/>
      <c r="N9" s="1220"/>
    </row>
    <row r="10" spans="1:27" ht="27" customHeight="1">
      <c r="A10" s="1166"/>
      <c r="B10" s="1217"/>
      <c r="C10" s="1217"/>
      <c r="D10" s="1181"/>
      <c r="E10" s="1181"/>
      <c r="F10" s="1181"/>
      <c r="G10" s="1181"/>
      <c r="H10" s="1181"/>
      <c r="I10" s="1181"/>
      <c r="J10" s="1181"/>
      <c r="K10" s="1181"/>
      <c r="L10" s="1217"/>
      <c r="M10" s="1217"/>
      <c r="N10" s="1221"/>
    </row>
    <row r="11" spans="1:27" ht="20.100000000000001" customHeight="1">
      <c r="A11" s="563" t="s">
        <v>740</v>
      </c>
      <c r="B11" s="558">
        <v>57633</v>
      </c>
      <c r="C11" s="558">
        <v>1452</v>
      </c>
      <c r="D11" s="558">
        <v>3814</v>
      </c>
      <c r="E11" s="558">
        <v>3752</v>
      </c>
      <c r="F11" s="558">
        <v>9745</v>
      </c>
      <c r="G11" s="558">
        <v>8067</v>
      </c>
      <c r="H11" s="558">
        <v>5703</v>
      </c>
      <c r="I11" s="558">
        <v>8052</v>
      </c>
      <c r="J11" s="558">
        <v>8197</v>
      </c>
      <c r="K11" s="558">
        <v>8421</v>
      </c>
      <c r="L11" s="558">
        <v>258</v>
      </c>
      <c r="M11" s="558">
        <v>172</v>
      </c>
      <c r="N11" s="559" t="s">
        <v>197</v>
      </c>
    </row>
    <row r="12" spans="1:27" ht="20.100000000000001" customHeight="1">
      <c r="A12" s="563" t="s">
        <v>741</v>
      </c>
      <c r="B12" s="558">
        <v>56948</v>
      </c>
      <c r="C12" s="558">
        <v>1458</v>
      </c>
      <c r="D12" s="558">
        <v>4060</v>
      </c>
      <c r="E12" s="558">
        <v>3816</v>
      </c>
      <c r="F12" s="558">
        <v>9666</v>
      </c>
      <c r="G12" s="558">
        <v>7425</v>
      </c>
      <c r="H12" s="558">
        <v>5355</v>
      </c>
      <c r="I12" s="558">
        <v>7696</v>
      </c>
      <c r="J12" s="558">
        <v>8073</v>
      </c>
      <c r="K12" s="558">
        <v>8921</v>
      </c>
      <c r="L12" s="558">
        <v>300</v>
      </c>
      <c r="M12" s="558">
        <v>178</v>
      </c>
      <c r="N12" s="560" t="s">
        <v>197</v>
      </c>
    </row>
    <row r="13" spans="1:27" ht="20.100000000000001" customHeight="1">
      <c r="A13" s="563" t="s">
        <v>420</v>
      </c>
      <c r="B13" s="558">
        <v>56066</v>
      </c>
      <c r="C13" s="558">
        <v>1420</v>
      </c>
      <c r="D13" s="558">
        <v>4143</v>
      </c>
      <c r="E13" s="558">
        <v>3806</v>
      </c>
      <c r="F13" s="558">
        <v>9844</v>
      </c>
      <c r="G13" s="558">
        <v>7037</v>
      </c>
      <c r="H13" s="558">
        <v>5107</v>
      </c>
      <c r="I13" s="558">
        <v>7157</v>
      </c>
      <c r="J13" s="558">
        <v>7865</v>
      </c>
      <c r="K13" s="558">
        <v>9161</v>
      </c>
      <c r="L13" s="558">
        <v>363</v>
      </c>
      <c r="M13" s="558">
        <v>163</v>
      </c>
      <c r="N13" s="560" t="s">
        <v>197</v>
      </c>
    </row>
    <row r="14" spans="1:27" ht="20.100000000000001" customHeight="1">
      <c r="A14" s="563" t="s">
        <v>421</v>
      </c>
      <c r="B14" s="558">
        <v>56560</v>
      </c>
      <c r="C14" s="558">
        <v>1359</v>
      </c>
      <c r="D14" s="558">
        <v>4331</v>
      </c>
      <c r="E14" s="558">
        <v>3991</v>
      </c>
      <c r="F14" s="558">
        <v>10355</v>
      </c>
      <c r="G14" s="558">
        <v>7197</v>
      </c>
      <c r="H14" s="558">
        <v>5004</v>
      </c>
      <c r="I14" s="558">
        <v>6851</v>
      </c>
      <c r="J14" s="558">
        <v>7688</v>
      </c>
      <c r="K14" s="558">
        <v>9292</v>
      </c>
      <c r="L14" s="558">
        <v>341</v>
      </c>
      <c r="M14" s="558">
        <v>151</v>
      </c>
      <c r="N14" s="560" t="s">
        <v>197</v>
      </c>
    </row>
    <row r="15" spans="1:27" ht="20.100000000000001" customHeight="1">
      <c r="A15" s="563" t="s">
        <v>422</v>
      </c>
      <c r="B15" s="558">
        <v>58059</v>
      </c>
      <c r="C15" s="558">
        <v>1342</v>
      </c>
      <c r="D15" s="558">
        <v>4170</v>
      </c>
      <c r="E15" s="558">
        <v>3878</v>
      </c>
      <c r="F15" s="558">
        <v>10846</v>
      </c>
      <c r="G15" s="558">
        <v>7716</v>
      </c>
      <c r="H15" s="558">
        <v>5260</v>
      </c>
      <c r="I15" s="558">
        <v>6932</v>
      </c>
      <c r="J15" s="558">
        <v>7817</v>
      </c>
      <c r="K15" s="558">
        <v>9649</v>
      </c>
      <c r="L15" s="558">
        <v>342</v>
      </c>
      <c r="M15" s="558">
        <v>107</v>
      </c>
      <c r="N15" s="329" t="s">
        <v>197</v>
      </c>
    </row>
    <row r="16" spans="1:27" ht="20.100000000000001" customHeight="1">
      <c r="A16" s="563" t="s">
        <v>423</v>
      </c>
      <c r="B16" s="558">
        <v>56289</v>
      </c>
      <c r="C16" s="328">
        <v>1327</v>
      </c>
      <c r="D16" s="328">
        <v>3797</v>
      </c>
      <c r="E16" s="328">
        <v>3485</v>
      </c>
      <c r="F16" s="328">
        <v>10101</v>
      </c>
      <c r="G16" s="328">
        <v>7800</v>
      </c>
      <c r="H16" s="328">
        <v>5353</v>
      </c>
      <c r="I16" s="328">
        <v>6781</v>
      </c>
      <c r="J16" s="328">
        <v>7375</v>
      </c>
      <c r="K16" s="328">
        <v>9660</v>
      </c>
      <c r="L16" s="328">
        <v>380</v>
      </c>
      <c r="M16" s="328">
        <v>230</v>
      </c>
      <c r="N16" s="329" t="s">
        <v>197</v>
      </c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</row>
    <row r="17" spans="1:27" ht="20.100000000000001" customHeight="1">
      <c r="A17" s="563" t="s">
        <v>424</v>
      </c>
      <c r="B17" s="558">
        <v>53493</v>
      </c>
      <c r="C17" s="328">
        <v>1219</v>
      </c>
      <c r="D17" s="328">
        <v>3500</v>
      </c>
      <c r="E17" s="328">
        <v>3103</v>
      </c>
      <c r="F17" s="328">
        <v>9079</v>
      </c>
      <c r="G17" s="328">
        <v>7365</v>
      </c>
      <c r="H17" s="328">
        <v>5270</v>
      </c>
      <c r="I17" s="328">
        <v>6706</v>
      </c>
      <c r="J17" s="328">
        <v>7156</v>
      </c>
      <c r="K17" s="328">
        <v>9628</v>
      </c>
      <c r="L17" s="328">
        <v>340</v>
      </c>
      <c r="M17" s="328">
        <v>127</v>
      </c>
      <c r="N17" s="329" t="s">
        <v>197</v>
      </c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</row>
    <row r="18" spans="1:27" ht="20.100000000000001" customHeight="1">
      <c r="A18" s="563" t="s">
        <v>425</v>
      </c>
      <c r="B18" s="558">
        <v>47783</v>
      </c>
      <c r="C18" s="328">
        <v>1109</v>
      </c>
      <c r="D18" s="328">
        <v>2986</v>
      </c>
      <c r="E18" s="328">
        <v>2179</v>
      </c>
      <c r="F18" s="328">
        <v>7010</v>
      </c>
      <c r="G18" s="328">
        <v>6466</v>
      </c>
      <c r="H18" s="328">
        <v>4844</v>
      </c>
      <c r="I18" s="328">
        <v>6530</v>
      </c>
      <c r="J18" s="328">
        <v>6759</v>
      </c>
      <c r="K18" s="328">
        <v>9375</v>
      </c>
      <c r="L18" s="328">
        <v>355</v>
      </c>
      <c r="M18" s="328">
        <v>170</v>
      </c>
      <c r="N18" s="329" t="s">
        <v>197</v>
      </c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</row>
    <row r="19" spans="1:27" ht="20.100000000000001" customHeight="1">
      <c r="A19" s="563" t="s">
        <v>426</v>
      </c>
      <c r="B19" s="558">
        <v>49720</v>
      </c>
      <c r="C19" s="328">
        <v>1039</v>
      </c>
      <c r="D19" s="328">
        <v>4390</v>
      </c>
      <c r="E19" s="328">
        <v>2580</v>
      </c>
      <c r="F19" s="328">
        <v>7412</v>
      </c>
      <c r="G19" s="328">
        <v>6447</v>
      </c>
      <c r="H19" s="328">
        <v>4960</v>
      </c>
      <c r="I19" s="328">
        <v>6570</v>
      </c>
      <c r="J19" s="328">
        <v>6692</v>
      </c>
      <c r="K19" s="328">
        <v>9126</v>
      </c>
      <c r="L19" s="328">
        <v>390</v>
      </c>
      <c r="M19" s="328">
        <v>114</v>
      </c>
      <c r="N19" s="329" t="s">
        <v>197</v>
      </c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</row>
    <row r="20" spans="1:27" ht="20.100000000000001" customHeight="1">
      <c r="A20" s="563" t="s">
        <v>742</v>
      </c>
      <c r="B20" s="564">
        <v>50664</v>
      </c>
      <c r="C20" s="331">
        <v>996</v>
      </c>
      <c r="D20" s="331">
        <v>4409</v>
      </c>
      <c r="E20" s="331">
        <v>2706</v>
      </c>
      <c r="F20" s="331">
        <v>8152</v>
      </c>
      <c r="G20" s="331">
        <v>6527</v>
      </c>
      <c r="H20" s="331">
        <v>5064</v>
      </c>
      <c r="I20" s="331">
        <v>6568</v>
      </c>
      <c r="J20" s="331">
        <v>6815</v>
      </c>
      <c r="K20" s="331">
        <v>8964</v>
      </c>
      <c r="L20" s="562">
        <v>325</v>
      </c>
      <c r="M20" s="598">
        <v>138</v>
      </c>
      <c r="N20" s="330" t="s">
        <v>197</v>
      </c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</row>
    <row r="21" spans="1:27" ht="47.25" customHeight="1">
      <c r="A21" s="1211" t="s">
        <v>938</v>
      </c>
      <c r="B21" s="1211"/>
      <c r="C21" s="1211"/>
      <c r="D21" s="1211"/>
      <c r="E21" s="1211"/>
      <c r="F21" s="1211"/>
      <c r="G21" s="1211"/>
      <c r="H21" s="1211"/>
      <c r="I21" s="1211"/>
      <c r="J21" s="1211"/>
      <c r="K21" s="1211"/>
      <c r="L21" s="1211"/>
      <c r="M21" s="1211"/>
      <c r="N21" s="1211"/>
    </row>
    <row r="22" spans="1:27" ht="26.1" customHeight="1"/>
  </sheetData>
  <mergeCells count="18">
    <mergeCell ref="A21:N21"/>
    <mergeCell ref="E5:E10"/>
    <mergeCell ref="F5:F10"/>
    <mergeCell ref="G5:G10"/>
    <mergeCell ref="H5:H10"/>
    <mergeCell ref="I5:I10"/>
    <mergeCell ref="J5:J10"/>
    <mergeCell ref="A1:N1"/>
    <mergeCell ref="A3:A10"/>
    <mergeCell ref="B3:N3"/>
    <mergeCell ref="B4:B10"/>
    <mergeCell ref="C4:C10"/>
    <mergeCell ref="D4:K4"/>
    <mergeCell ref="L4:L10"/>
    <mergeCell ref="M4:M10"/>
    <mergeCell ref="N4:N10"/>
    <mergeCell ref="D5:D10"/>
    <mergeCell ref="K5:K10"/>
  </mergeCells>
  <phoneticPr fontId="2" type="noConversion"/>
  <hyperlinks>
    <hyperlink ref="O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8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showGridLines="0" workbookViewId="0">
      <selection sqref="A1:J1"/>
    </sheetView>
  </sheetViews>
  <sheetFormatPr defaultColWidth="9" defaultRowHeight="20.100000000000001" customHeight="1"/>
  <cols>
    <col min="1" max="1" width="11.875" style="291" customWidth="1"/>
    <col min="2" max="10" width="12.125" style="291" customWidth="1"/>
    <col min="11" max="11" width="12.625" style="291" bestFit="1" customWidth="1"/>
    <col min="12" max="16384" width="9" style="291"/>
  </cols>
  <sheetData>
    <row r="1" spans="1:15" ht="24.75" customHeight="1">
      <c r="A1" s="1233" t="s">
        <v>747</v>
      </c>
      <c r="B1" s="1234"/>
      <c r="C1" s="1234"/>
      <c r="D1" s="1234"/>
      <c r="E1" s="1234"/>
      <c r="F1" s="1234"/>
      <c r="G1" s="1234"/>
      <c r="H1" s="1234"/>
      <c r="I1" s="1234"/>
      <c r="J1" s="1234"/>
      <c r="K1" s="595" t="s">
        <v>670</v>
      </c>
    </row>
    <row r="2" spans="1:15" s="332" customFormat="1" ht="26.1" customHeight="1">
      <c r="A2" s="802"/>
      <c r="B2" s="1235" t="s">
        <v>468</v>
      </c>
      <c r="C2" s="1235"/>
      <c r="D2" s="1235"/>
      <c r="E2" s="803"/>
      <c r="F2" s="803"/>
      <c r="G2" s="804"/>
      <c r="H2" s="1236" t="s">
        <v>945</v>
      </c>
      <c r="I2" s="1237"/>
      <c r="J2" s="1237"/>
    </row>
    <row r="3" spans="1:15" s="332" customFormat="1" ht="26.1" customHeight="1">
      <c r="B3" s="333"/>
      <c r="C3" s="1240" t="s">
        <v>469</v>
      </c>
      <c r="D3" s="1240"/>
      <c r="E3" s="805"/>
      <c r="F3" s="806"/>
      <c r="G3" s="807"/>
      <c r="H3" s="1238"/>
      <c r="I3" s="1239"/>
      <c r="J3" s="1239"/>
    </row>
    <row r="4" spans="1:15" s="332" customFormat="1" ht="26.1" customHeight="1">
      <c r="B4" s="333"/>
      <c r="C4" s="1241"/>
      <c r="D4" s="1241"/>
      <c r="E4" s="1242" t="s">
        <v>470</v>
      </c>
      <c r="F4" s="1242"/>
      <c r="G4" s="808" t="s">
        <v>471</v>
      </c>
      <c r="H4" s="750"/>
      <c r="I4" s="1243" t="s">
        <v>946</v>
      </c>
      <c r="J4" s="1243"/>
    </row>
    <row r="5" spans="1:15" s="332" customFormat="1" ht="27.95" customHeight="1">
      <c r="B5" s="334"/>
      <c r="C5" s="809" t="s">
        <v>472</v>
      </c>
      <c r="D5" s="753" t="s">
        <v>473</v>
      </c>
      <c r="E5" s="809" t="s">
        <v>474</v>
      </c>
      <c r="F5" s="753" t="s">
        <v>475</v>
      </c>
      <c r="G5" s="753" t="s">
        <v>476</v>
      </c>
      <c r="H5" s="751"/>
      <c r="I5" s="801" t="s">
        <v>932</v>
      </c>
      <c r="J5" s="753" t="s">
        <v>933</v>
      </c>
    </row>
    <row r="6" spans="1:15" ht="16.5" customHeight="1">
      <c r="A6" s="21" t="s">
        <v>709</v>
      </c>
      <c r="B6" s="335">
        <v>31216</v>
      </c>
      <c r="C6" s="335">
        <v>13564</v>
      </c>
      <c r="D6" s="336">
        <v>43.452075858534087</v>
      </c>
      <c r="E6" s="335">
        <v>10963</v>
      </c>
      <c r="F6" s="336">
        <v>80.824240636980235</v>
      </c>
      <c r="G6" s="336">
        <v>35.119810353664789</v>
      </c>
      <c r="H6" s="755">
        <v>35444</v>
      </c>
      <c r="I6" s="810">
        <v>11384</v>
      </c>
      <c r="J6" s="336">
        <f>I6/H6*100</f>
        <v>32.118271075499379</v>
      </c>
    </row>
    <row r="7" spans="1:15" ht="16.5" customHeight="1">
      <c r="A7" s="21" t="s">
        <v>710</v>
      </c>
      <c r="B7" s="335">
        <v>30697</v>
      </c>
      <c r="C7" s="335">
        <v>13923</v>
      </c>
      <c r="D7" s="336">
        <v>45.356223735218428</v>
      </c>
      <c r="E7" s="335">
        <v>10800</v>
      </c>
      <c r="F7" s="336">
        <v>77.569489334195225</v>
      </c>
      <c r="G7" s="336">
        <v>35.182591132683974</v>
      </c>
      <c r="H7" s="337">
        <v>34963</v>
      </c>
      <c r="I7" s="810">
        <v>11054</v>
      </c>
      <c r="J7" s="336">
        <f t="shared" ref="J7:J15" si="0">I7/H7*100</f>
        <v>31.616280067499929</v>
      </c>
      <c r="O7" s="754"/>
    </row>
    <row r="8" spans="1:15" ht="16.5" customHeight="1">
      <c r="A8" s="21" t="s">
        <v>191</v>
      </c>
      <c r="B8" s="335">
        <v>29639</v>
      </c>
      <c r="C8" s="335">
        <v>14720</v>
      </c>
      <c r="D8" s="336">
        <v>49.664293667127772</v>
      </c>
      <c r="E8" s="335">
        <v>11861</v>
      </c>
      <c r="F8" s="336">
        <v>80.577445652173921</v>
      </c>
      <c r="G8" s="336">
        <v>40.018219238165933</v>
      </c>
      <c r="H8" s="337">
        <v>35749</v>
      </c>
      <c r="I8" s="810">
        <v>11426</v>
      </c>
      <c r="J8" s="336">
        <f t="shared" si="0"/>
        <v>31.961733195334137</v>
      </c>
      <c r="O8" s="754"/>
    </row>
    <row r="9" spans="1:15" ht="16.5" customHeight="1">
      <c r="A9" s="21" t="s">
        <v>94</v>
      </c>
      <c r="B9" s="335">
        <v>26890</v>
      </c>
      <c r="C9" s="335">
        <v>14062</v>
      </c>
      <c r="D9" s="336">
        <v>52.294533283748599</v>
      </c>
      <c r="E9" s="335">
        <v>11623</v>
      </c>
      <c r="F9" s="336">
        <v>82.655383302517421</v>
      </c>
      <c r="G9" s="336">
        <v>43.224246931944961</v>
      </c>
      <c r="H9" s="337">
        <v>36292</v>
      </c>
      <c r="I9" s="810">
        <v>11563</v>
      </c>
      <c r="J9" s="336">
        <f t="shared" si="0"/>
        <v>31.861016201917781</v>
      </c>
      <c r="O9" s="754"/>
    </row>
    <row r="10" spans="1:15" ht="16.5" customHeight="1">
      <c r="A10" s="21" t="s">
        <v>25</v>
      </c>
      <c r="B10" s="335">
        <v>28446</v>
      </c>
      <c r="C10" s="335">
        <v>14274</v>
      </c>
      <c r="D10" s="336">
        <v>50.179287070238345</v>
      </c>
      <c r="E10" s="335">
        <v>10313</v>
      </c>
      <c r="F10" s="336">
        <v>72.250245201064871</v>
      </c>
      <c r="G10" s="336">
        <v>36.254657948393451</v>
      </c>
      <c r="H10" s="337">
        <v>35399</v>
      </c>
      <c r="I10" s="810">
        <v>10052</v>
      </c>
      <c r="J10" s="336">
        <f t="shared" si="0"/>
        <v>28.396282380858217</v>
      </c>
      <c r="O10" s="754"/>
    </row>
    <row r="11" spans="1:15" ht="16.5" customHeight="1">
      <c r="A11" s="21" t="s">
        <v>26</v>
      </c>
      <c r="B11" s="335">
        <v>32249</v>
      </c>
      <c r="C11" s="335">
        <v>15620</v>
      </c>
      <c r="D11" s="336">
        <v>48.435610406524233</v>
      </c>
      <c r="E11" s="335">
        <v>11533</v>
      </c>
      <c r="F11" s="336">
        <v>73.834827144686301</v>
      </c>
      <c r="G11" s="336">
        <v>35.762349220130858</v>
      </c>
      <c r="H11" s="337">
        <v>37126</v>
      </c>
      <c r="I11" s="810">
        <v>11643</v>
      </c>
      <c r="J11" s="336">
        <f t="shared" si="0"/>
        <v>31.360771427032269</v>
      </c>
      <c r="O11" s="754"/>
    </row>
    <row r="12" spans="1:15" ht="16.5" customHeight="1">
      <c r="A12" s="21" t="s">
        <v>27</v>
      </c>
      <c r="B12" s="335">
        <v>29670</v>
      </c>
      <c r="C12" s="335">
        <v>14465</v>
      </c>
      <c r="D12" s="336">
        <v>48.752949106841925</v>
      </c>
      <c r="E12" s="335">
        <v>11964</v>
      </c>
      <c r="F12" s="336">
        <v>82.70998963014172</v>
      </c>
      <c r="G12" s="336">
        <v>40.323559150657232</v>
      </c>
      <c r="H12" s="337">
        <v>35446</v>
      </c>
      <c r="I12" s="810">
        <v>11380</v>
      </c>
      <c r="J12" s="336">
        <f t="shared" si="0"/>
        <v>32.105174067595783</v>
      </c>
      <c r="O12" s="754"/>
    </row>
    <row r="13" spans="1:15" ht="16.5" customHeight="1">
      <c r="A13" s="21" t="s">
        <v>28</v>
      </c>
      <c r="B13" s="335">
        <v>28495</v>
      </c>
      <c r="C13" s="335">
        <v>14467</v>
      </c>
      <c r="D13" s="336">
        <v>50.770310580803645</v>
      </c>
      <c r="E13" s="335">
        <v>11153</v>
      </c>
      <c r="F13" s="336">
        <v>77.092693716734644</v>
      </c>
      <c r="G13" s="336">
        <v>39.140200035093876</v>
      </c>
      <c r="H13" s="337">
        <v>30808</v>
      </c>
      <c r="I13" s="810">
        <v>10931</v>
      </c>
      <c r="J13" s="336">
        <f t="shared" si="0"/>
        <v>35.481043884705272</v>
      </c>
      <c r="O13" s="754"/>
    </row>
    <row r="14" spans="1:15" ht="16.5" customHeight="1">
      <c r="A14" s="21" t="s">
        <v>711</v>
      </c>
      <c r="B14" s="335">
        <v>27808</v>
      </c>
      <c r="C14" s="335">
        <v>13689</v>
      </c>
      <c r="D14" s="336">
        <v>49.226841196777904</v>
      </c>
      <c r="E14" s="335">
        <v>8385</v>
      </c>
      <c r="F14" s="336">
        <v>61.253561253561251</v>
      </c>
      <c r="G14" s="336">
        <v>30.153193325661682</v>
      </c>
      <c r="H14" s="337">
        <v>29000</v>
      </c>
      <c r="I14" s="810">
        <v>8296</v>
      </c>
      <c r="J14" s="336">
        <f t="shared" si="0"/>
        <v>28.606896551724137</v>
      </c>
      <c r="O14" s="754"/>
    </row>
    <row r="15" spans="1:15" ht="16.5" customHeight="1">
      <c r="A15" s="25" t="s">
        <v>712</v>
      </c>
      <c r="B15" s="338">
        <v>29118</v>
      </c>
      <c r="C15" s="338">
        <v>14176</v>
      </c>
      <c r="D15" s="339">
        <v>48.684662408132425</v>
      </c>
      <c r="E15" s="338">
        <v>7356</v>
      </c>
      <c r="F15" s="339">
        <v>51.890519187358919</v>
      </c>
      <c r="G15" s="339">
        <v>25.262724088192872</v>
      </c>
      <c r="H15" s="340">
        <v>31120</v>
      </c>
      <c r="I15" s="752">
        <v>7439</v>
      </c>
      <c r="J15" s="339">
        <f t="shared" si="0"/>
        <v>23.904241645244216</v>
      </c>
      <c r="O15" s="754"/>
    </row>
    <row r="16" spans="1:15" ht="20.25" customHeight="1">
      <c r="A16" s="1230" t="s">
        <v>951</v>
      </c>
      <c r="B16" s="1230"/>
      <c r="C16" s="1230"/>
      <c r="D16" s="1230"/>
      <c r="E16" s="1230"/>
      <c r="F16" s="1230"/>
      <c r="G16" s="1230"/>
      <c r="H16" s="1230"/>
      <c r="I16" s="1230"/>
      <c r="J16" s="1230"/>
      <c r="O16" s="754"/>
    </row>
    <row r="17" spans="1:10" ht="19.5">
      <c r="A17" s="1231" t="s">
        <v>944</v>
      </c>
      <c r="B17" s="1231"/>
      <c r="C17" s="1231"/>
      <c r="D17" s="1231"/>
      <c r="E17" s="1231"/>
      <c r="F17" s="1231"/>
      <c r="G17" s="1231"/>
      <c r="H17" s="1231"/>
      <c r="I17" s="1231"/>
      <c r="J17" s="1231"/>
    </row>
    <row r="18" spans="1:10" ht="20.100000000000001" customHeight="1">
      <c r="A18" s="756"/>
      <c r="B18" s="800" t="s">
        <v>950</v>
      </c>
      <c r="C18" s="1232" t="s">
        <v>940</v>
      </c>
      <c r="D18" s="1232"/>
      <c r="E18" s="1232"/>
      <c r="F18" s="1232"/>
      <c r="G18" s="1198" t="s">
        <v>941</v>
      </c>
      <c r="H18" s="1198"/>
      <c r="I18" s="1198"/>
      <c r="J18" s="1198"/>
    </row>
    <row r="19" spans="1:10" ht="20.100000000000001" customHeight="1">
      <c r="B19" s="799" t="s">
        <v>932</v>
      </c>
      <c r="C19" s="1198" t="s">
        <v>942</v>
      </c>
      <c r="D19" s="1198"/>
      <c r="E19" s="1198" t="s">
        <v>286</v>
      </c>
      <c r="F19" s="1198"/>
      <c r="G19" s="1198" t="s">
        <v>942</v>
      </c>
      <c r="H19" s="1198"/>
      <c r="I19" s="1198" t="s">
        <v>286</v>
      </c>
      <c r="J19" s="1198"/>
    </row>
    <row r="20" spans="1:10" ht="20.100000000000001" customHeight="1">
      <c r="A20" s="21" t="s">
        <v>705</v>
      </c>
      <c r="B20" s="757">
        <f t="shared" ref="B20:B27" si="1">SUM(C20,G20)</f>
        <v>2025</v>
      </c>
      <c r="C20" s="1228">
        <v>664</v>
      </c>
      <c r="D20" s="1228"/>
      <c r="E20" s="1227">
        <f t="shared" ref="E20:E29" si="2">C20/B20*100</f>
        <v>32.79012345679012</v>
      </c>
      <c r="F20" s="1227"/>
      <c r="G20" s="1228">
        <v>1361</v>
      </c>
      <c r="H20" s="1228"/>
      <c r="I20" s="1229">
        <f t="shared" ref="I20:I29" si="3">G20/B20*100</f>
        <v>67.209876543209873</v>
      </c>
      <c r="J20" s="1229"/>
    </row>
    <row r="21" spans="1:10" ht="20.100000000000001" customHeight="1">
      <c r="A21" s="21" t="s">
        <v>949</v>
      </c>
      <c r="B21" s="757">
        <f t="shared" si="1"/>
        <v>1926</v>
      </c>
      <c r="C21" s="1226">
        <v>736</v>
      </c>
      <c r="D21" s="1226"/>
      <c r="E21" s="1227">
        <f t="shared" si="2"/>
        <v>38.213914849428868</v>
      </c>
      <c r="F21" s="1227"/>
      <c r="G21" s="1226">
        <v>1190</v>
      </c>
      <c r="H21" s="1226"/>
      <c r="I21" s="1227">
        <f t="shared" si="3"/>
        <v>61.786085150571132</v>
      </c>
      <c r="J21" s="1227"/>
    </row>
    <row r="22" spans="1:10" ht="20.100000000000001" customHeight="1">
      <c r="A22" s="21" t="s">
        <v>290</v>
      </c>
      <c r="B22" s="757">
        <f t="shared" si="1"/>
        <v>1901</v>
      </c>
      <c r="C22" s="1226">
        <v>781</v>
      </c>
      <c r="D22" s="1226"/>
      <c r="E22" s="1227">
        <f t="shared" si="2"/>
        <v>41.083640189374016</v>
      </c>
      <c r="F22" s="1227"/>
      <c r="G22" s="1226">
        <v>1120</v>
      </c>
      <c r="H22" s="1226"/>
      <c r="I22" s="1227">
        <f t="shared" si="3"/>
        <v>58.916359810625984</v>
      </c>
      <c r="J22" s="1227"/>
    </row>
    <row r="23" spans="1:10" ht="20.100000000000001" customHeight="1">
      <c r="A23" s="21" t="s">
        <v>291</v>
      </c>
      <c r="B23" s="757">
        <f t="shared" si="1"/>
        <v>2312</v>
      </c>
      <c r="C23" s="1226">
        <v>968</v>
      </c>
      <c r="D23" s="1226"/>
      <c r="E23" s="1227">
        <f t="shared" si="2"/>
        <v>41.868512110726641</v>
      </c>
      <c r="F23" s="1227"/>
      <c r="G23" s="1226">
        <v>1344</v>
      </c>
      <c r="H23" s="1226"/>
      <c r="I23" s="1227">
        <f t="shared" si="3"/>
        <v>58.131487889273359</v>
      </c>
      <c r="J23" s="1227"/>
    </row>
    <row r="24" spans="1:10" ht="20.100000000000001" customHeight="1">
      <c r="A24" s="21" t="s">
        <v>267</v>
      </c>
      <c r="B24" s="757">
        <f t="shared" si="1"/>
        <v>2213</v>
      </c>
      <c r="C24" s="1226">
        <v>893</v>
      </c>
      <c r="D24" s="1226"/>
      <c r="E24" s="1227">
        <f t="shared" si="2"/>
        <v>40.352462720289203</v>
      </c>
      <c r="F24" s="1227"/>
      <c r="G24" s="1226">
        <v>1320</v>
      </c>
      <c r="H24" s="1226"/>
      <c r="I24" s="1227">
        <f t="shared" si="3"/>
        <v>59.647537279710804</v>
      </c>
      <c r="J24" s="1227"/>
    </row>
    <row r="25" spans="1:10" ht="20.100000000000001" customHeight="1">
      <c r="A25" s="21" t="s">
        <v>268</v>
      </c>
      <c r="B25" s="757">
        <f t="shared" si="1"/>
        <v>2115</v>
      </c>
      <c r="C25" s="1226">
        <v>812</v>
      </c>
      <c r="D25" s="1226"/>
      <c r="E25" s="1227">
        <f t="shared" si="2"/>
        <v>38.392434988179666</v>
      </c>
      <c r="F25" s="1227"/>
      <c r="G25" s="1226">
        <v>1303</v>
      </c>
      <c r="H25" s="1226"/>
      <c r="I25" s="1227">
        <f t="shared" si="3"/>
        <v>61.607565011820334</v>
      </c>
      <c r="J25" s="1227"/>
    </row>
    <row r="26" spans="1:10" ht="20.100000000000001" customHeight="1">
      <c r="A26" s="21" t="s">
        <v>226</v>
      </c>
      <c r="B26" s="757">
        <f t="shared" si="1"/>
        <v>1855</v>
      </c>
      <c r="C26" s="1226">
        <v>845</v>
      </c>
      <c r="D26" s="1226"/>
      <c r="E26" s="1227">
        <f t="shared" si="2"/>
        <v>45.552560646900268</v>
      </c>
      <c r="F26" s="1227"/>
      <c r="G26" s="1226">
        <v>1010</v>
      </c>
      <c r="H26" s="1226"/>
      <c r="I26" s="1227">
        <f t="shared" si="3"/>
        <v>54.447439353099739</v>
      </c>
      <c r="J26" s="1227"/>
    </row>
    <row r="27" spans="1:10" ht="20.100000000000001" customHeight="1">
      <c r="A27" s="21" t="s">
        <v>227</v>
      </c>
      <c r="B27" s="757">
        <f t="shared" si="1"/>
        <v>1075</v>
      </c>
      <c r="C27" s="1226">
        <v>711</v>
      </c>
      <c r="D27" s="1226"/>
      <c r="E27" s="1227">
        <f t="shared" si="2"/>
        <v>66.139534883720927</v>
      </c>
      <c r="F27" s="1227"/>
      <c r="G27" s="1226">
        <v>364</v>
      </c>
      <c r="H27" s="1226"/>
      <c r="I27" s="1227">
        <f t="shared" si="3"/>
        <v>33.860465116279073</v>
      </c>
      <c r="J27" s="1227"/>
    </row>
    <row r="28" spans="1:10" ht="20.100000000000001" customHeight="1">
      <c r="A28" s="21" t="s">
        <v>707</v>
      </c>
      <c r="B28" s="811">
        <v>1371</v>
      </c>
      <c r="C28" s="1222">
        <v>918</v>
      </c>
      <c r="D28" s="1222"/>
      <c r="E28" s="1223">
        <f t="shared" si="2"/>
        <v>66.958424507658648</v>
      </c>
      <c r="F28" s="1223"/>
      <c r="G28" s="1222">
        <v>453</v>
      </c>
      <c r="H28" s="1222"/>
      <c r="I28" s="1223">
        <f t="shared" si="3"/>
        <v>33.041575492341359</v>
      </c>
      <c r="J28" s="1223"/>
    </row>
    <row r="29" spans="1:10" ht="20.100000000000001" customHeight="1">
      <c r="A29" s="25" t="s">
        <v>708</v>
      </c>
      <c r="B29" s="758">
        <v>1068</v>
      </c>
      <c r="C29" s="1224">
        <v>647</v>
      </c>
      <c r="D29" s="1224"/>
      <c r="E29" s="1225">
        <f t="shared" si="2"/>
        <v>60.580524344569284</v>
      </c>
      <c r="F29" s="1225"/>
      <c r="G29" s="1224">
        <v>421</v>
      </c>
      <c r="H29" s="1224"/>
      <c r="I29" s="1225">
        <f t="shared" si="3"/>
        <v>39.419475655430716</v>
      </c>
      <c r="J29" s="1225"/>
    </row>
    <row r="30" spans="1:10" ht="15.75">
      <c r="A30" s="749" t="s">
        <v>943</v>
      </c>
    </row>
  </sheetData>
  <mergeCells count="54">
    <mergeCell ref="A1:J1"/>
    <mergeCell ref="B2:D2"/>
    <mergeCell ref="H2:J3"/>
    <mergeCell ref="C3:D4"/>
    <mergeCell ref="E4:F4"/>
    <mergeCell ref="I4:J4"/>
    <mergeCell ref="A16:J16"/>
    <mergeCell ref="A17:J17"/>
    <mergeCell ref="C18:F18"/>
    <mergeCell ref="G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"/>
  <sheetViews>
    <sheetView showGridLines="0" zoomScaleNormal="100" workbookViewId="0">
      <selection sqref="A1:K1"/>
    </sheetView>
  </sheetViews>
  <sheetFormatPr defaultColWidth="9" defaultRowHeight="15.75"/>
  <cols>
    <col min="1" max="1" width="15.125" style="292" customWidth="1"/>
    <col min="2" max="4" width="9.5" style="292" bestFit="1" customWidth="1"/>
    <col min="5" max="5" width="9.5" style="292" customWidth="1"/>
    <col min="6" max="11" width="9.5" style="292" bestFit="1" customWidth="1"/>
    <col min="12" max="12" width="12.625" style="292" bestFit="1" customWidth="1"/>
    <col min="13" max="16384" width="9" style="292"/>
  </cols>
  <sheetData>
    <row r="1" spans="1:12" s="341" customFormat="1" ht="38.1" customHeight="1">
      <c r="A1" s="1189" t="s">
        <v>959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595" t="s">
        <v>670</v>
      </c>
    </row>
    <row r="2" spans="1:12" s="298" customFormat="1" ht="59.1" customHeight="1">
      <c r="A2" s="1197"/>
      <c r="B2" s="1245" t="s">
        <v>739</v>
      </c>
      <c r="C2" s="1245"/>
      <c r="D2" s="1245" t="s">
        <v>738</v>
      </c>
      <c r="E2" s="1245"/>
      <c r="F2" s="1245" t="s">
        <v>227</v>
      </c>
      <c r="G2" s="1245"/>
      <c r="H2" s="1245" t="s">
        <v>707</v>
      </c>
      <c r="I2" s="1245"/>
      <c r="J2" s="1245" t="s">
        <v>708</v>
      </c>
      <c r="K2" s="1245"/>
    </row>
    <row r="3" spans="1:12" s="298" customFormat="1" ht="59.1" customHeight="1">
      <c r="A3" s="1244"/>
      <c r="B3" s="293" t="s">
        <v>91</v>
      </c>
      <c r="C3" s="293" t="s">
        <v>1</v>
      </c>
      <c r="D3" s="293" t="s">
        <v>91</v>
      </c>
      <c r="E3" s="293" t="s">
        <v>1</v>
      </c>
      <c r="F3" s="293" t="s">
        <v>91</v>
      </c>
      <c r="G3" s="293" t="s">
        <v>1</v>
      </c>
      <c r="H3" s="293" t="s">
        <v>91</v>
      </c>
      <c r="I3" s="293" t="s">
        <v>1</v>
      </c>
      <c r="J3" s="293" t="s">
        <v>91</v>
      </c>
      <c r="K3" s="293" t="s">
        <v>1</v>
      </c>
    </row>
    <row r="4" spans="1:12" s="291" customFormat="1" ht="59.1" customHeight="1">
      <c r="A4" s="342" t="s">
        <v>29</v>
      </c>
      <c r="B4" s="343">
        <v>37126</v>
      </c>
      <c r="C4" s="344">
        <v>100</v>
      </c>
      <c r="D4" s="343">
        <v>35446</v>
      </c>
      <c r="E4" s="344">
        <v>100</v>
      </c>
      <c r="F4" s="343">
        <v>30808</v>
      </c>
      <c r="G4" s="344">
        <v>100</v>
      </c>
      <c r="H4" s="343">
        <v>29000</v>
      </c>
      <c r="I4" s="344">
        <v>100</v>
      </c>
      <c r="J4" s="343">
        <v>31120</v>
      </c>
      <c r="K4" s="344">
        <v>100</v>
      </c>
    </row>
    <row r="5" spans="1:12" s="291" customFormat="1" ht="59.1" customHeight="1">
      <c r="A5" s="342" t="s">
        <v>477</v>
      </c>
      <c r="B5" s="343">
        <v>0</v>
      </c>
      <c r="C5" s="343">
        <v>0</v>
      </c>
      <c r="D5" s="343">
        <v>1</v>
      </c>
      <c r="E5" s="345">
        <v>2.8211928003159734E-3</v>
      </c>
      <c r="F5" s="343">
        <v>0</v>
      </c>
      <c r="G5" s="343">
        <v>0</v>
      </c>
      <c r="H5" s="343">
        <v>0</v>
      </c>
      <c r="I5" s="343">
        <v>0</v>
      </c>
      <c r="J5" s="343">
        <v>0</v>
      </c>
      <c r="K5" s="343">
        <v>0</v>
      </c>
    </row>
    <row r="6" spans="1:12" s="291" customFormat="1" ht="59.1" customHeight="1">
      <c r="A6" s="346" t="s">
        <v>478</v>
      </c>
      <c r="B6" s="343">
        <v>25483</v>
      </c>
      <c r="C6" s="345">
        <v>68.639228572967738</v>
      </c>
      <c r="D6" s="343">
        <v>24065</v>
      </c>
      <c r="E6" s="345">
        <v>67.892004739603905</v>
      </c>
      <c r="F6" s="343">
        <v>19877</v>
      </c>
      <c r="G6" s="345">
        <v>64.518956115294728</v>
      </c>
      <c r="H6" s="343">
        <v>20704</v>
      </c>
      <c r="I6" s="345">
        <v>71.393103448275866</v>
      </c>
      <c r="J6" s="343">
        <v>23681</v>
      </c>
      <c r="K6" s="345">
        <v>76.095758354755787</v>
      </c>
    </row>
    <row r="7" spans="1:12" s="291" customFormat="1" ht="59.1" customHeight="1">
      <c r="A7" s="347" t="s">
        <v>479</v>
      </c>
      <c r="B7" s="348">
        <v>11643</v>
      </c>
      <c r="C7" s="349">
        <v>31.360771427032269</v>
      </c>
      <c r="D7" s="348">
        <v>11380</v>
      </c>
      <c r="E7" s="349">
        <v>32.105174067595783</v>
      </c>
      <c r="F7" s="348">
        <v>10931</v>
      </c>
      <c r="G7" s="349">
        <v>35.481043884705272</v>
      </c>
      <c r="H7" s="348">
        <v>8296</v>
      </c>
      <c r="I7" s="349">
        <v>28.606896551724137</v>
      </c>
      <c r="J7" s="348">
        <v>7439</v>
      </c>
      <c r="K7" s="349">
        <v>23.904241645244216</v>
      </c>
    </row>
    <row r="8" spans="1:12" s="303" customFormat="1" ht="21.75" customHeight="1">
      <c r="A8" s="279" t="s">
        <v>11</v>
      </c>
    </row>
  </sheetData>
  <mergeCells count="7">
    <mergeCell ref="A1:K1"/>
    <mergeCell ref="A2:A3"/>
    <mergeCell ref="B2:C2"/>
    <mergeCell ref="D2:E2"/>
    <mergeCell ref="F2:G2"/>
    <mergeCell ref="H2:I2"/>
    <mergeCell ref="J2:K2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9"/>
  <sheetViews>
    <sheetView showGridLines="0" zoomScaleNormal="100" workbookViewId="0">
      <selection sqref="A1:K1"/>
    </sheetView>
  </sheetViews>
  <sheetFormatPr defaultColWidth="8.875" defaultRowHeight="20.25"/>
  <cols>
    <col min="1" max="1" width="10" style="769" customWidth="1"/>
    <col min="2" max="2" width="11.125" style="769" bestFit="1" customWidth="1"/>
    <col min="3" max="11" width="9.625" style="769" customWidth="1"/>
    <col min="12" max="12" width="12.625" style="769" bestFit="1" customWidth="1"/>
    <col min="13" max="248" width="8.875" style="769"/>
    <col min="249" max="250" width="7.375" style="769" customWidth="1"/>
    <col min="251" max="259" width="13.125" style="769" customWidth="1"/>
    <col min="260" max="504" width="8.875" style="769"/>
    <col min="505" max="506" width="7.375" style="769" customWidth="1"/>
    <col min="507" max="515" width="13.125" style="769" customWidth="1"/>
    <col min="516" max="760" width="8.875" style="769"/>
    <col min="761" max="762" width="7.375" style="769" customWidth="1"/>
    <col min="763" max="771" width="13.125" style="769" customWidth="1"/>
    <col min="772" max="1016" width="8.875" style="769"/>
    <col min="1017" max="1018" width="7.375" style="769" customWidth="1"/>
    <col min="1019" max="1027" width="13.125" style="769" customWidth="1"/>
    <col min="1028" max="1272" width="8.875" style="769"/>
    <col min="1273" max="1274" width="7.375" style="769" customWidth="1"/>
    <col min="1275" max="1283" width="13.125" style="769" customWidth="1"/>
    <col min="1284" max="1528" width="8.875" style="769"/>
    <col min="1529" max="1530" width="7.375" style="769" customWidth="1"/>
    <col min="1531" max="1539" width="13.125" style="769" customWidth="1"/>
    <col min="1540" max="1784" width="8.875" style="769"/>
    <col min="1785" max="1786" width="7.375" style="769" customWidth="1"/>
    <col min="1787" max="1795" width="13.125" style="769" customWidth="1"/>
    <col min="1796" max="2040" width="8.875" style="769"/>
    <col min="2041" max="2042" width="7.375" style="769" customWidth="1"/>
    <col min="2043" max="2051" width="13.125" style="769" customWidth="1"/>
    <col min="2052" max="2296" width="8.875" style="769"/>
    <col min="2297" max="2298" width="7.375" style="769" customWidth="1"/>
    <col min="2299" max="2307" width="13.125" style="769" customWidth="1"/>
    <col min="2308" max="2552" width="8.875" style="769"/>
    <col min="2553" max="2554" width="7.375" style="769" customWidth="1"/>
    <col min="2555" max="2563" width="13.125" style="769" customWidth="1"/>
    <col min="2564" max="2808" width="8.875" style="769"/>
    <col min="2809" max="2810" width="7.375" style="769" customWidth="1"/>
    <col min="2811" max="2819" width="13.125" style="769" customWidth="1"/>
    <col min="2820" max="3064" width="8.875" style="769"/>
    <col min="3065" max="3066" width="7.375" style="769" customWidth="1"/>
    <col min="3067" max="3075" width="13.125" style="769" customWidth="1"/>
    <col min="3076" max="3320" width="8.875" style="769"/>
    <col min="3321" max="3322" width="7.375" style="769" customWidth="1"/>
    <col min="3323" max="3331" width="13.125" style="769" customWidth="1"/>
    <col min="3332" max="3576" width="8.875" style="769"/>
    <col min="3577" max="3578" width="7.375" style="769" customWidth="1"/>
    <col min="3579" max="3587" width="13.125" style="769" customWidth="1"/>
    <col min="3588" max="3832" width="8.875" style="769"/>
    <col min="3833" max="3834" width="7.375" style="769" customWidth="1"/>
    <col min="3835" max="3843" width="13.125" style="769" customWidth="1"/>
    <col min="3844" max="4088" width="8.875" style="769"/>
    <col min="4089" max="4090" width="7.375" style="769" customWidth="1"/>
    <col min="4091" max="4099" width="13.125" style="769" customWidth="1"/>
    <col min="4100" max="4344" width="8.875" style="769"/>
    <col min="4345" max="4346" width="7.375" style="769" customWidth="1"/>
    <col min="4347" max="4355" width="13.125" style="769" customWidth="1"/>
    <col min="4356" max="4600" width="8.875" style="769"/>
    <col min="4601" max="4602" width="7.375" style="769" customWidth="1"/>
    <col min="4603" max="4611" width="13.125" style="769" customWidth="1"/>
    <col min="4612" max="4856" width="8.875" style="769"/>
    <col min="4857" max="4858" width="7.375" style="769" customWidth="1"/>
    <col min="4859" max="4867" width="13.125" style="769" customWidth="1"/>
    <col min="4868" max="5112" width="8.875" style="769"/>
    <col min="5113" max="5114" width="7.375" style="769" customWidth="1"/>
    <col min="5115" max="5123" width="13.125" style="769" customWidth="1"/>
    <col min="5124" max="5368" width="8.875" style="769"/>
    <col min="5369" max="5370" width="7.375" style="769" customWidth="1"/>
    <col min="5371" max="5379" width="13.125" style="769" customWidth="1"/>
    <col min="5380" max="5624" width="8.875" style="769"/>
    <col min="5625" max="5626" width="7.375" style="769" customWidth="1"/>
    <col min="5627" max="5635" width="13.125" style="769" customWidth="1"/>
    <col min="5636" max="5880" width="8.875" style="769"/>
    <col min="5881" max="5882" width="7.375" style="769" customWidth="1"/>
    <col min="5883" max="5891" width="13.125" style="769" customWidth="1"/>
    <col min="5892" max="6136" width="8.875" style="769"/>
    <col min="6137" max="6138" width="7.375" style="769" customWidth="1"/>
    <col min="6139" max="6147" width="13.125" style="769" customWidth="1"/>
    <col min="6148" max="6392" width="8.875" style="769"/>
    <col min="6393" max="6394" width="7.375" style="769" customWidth="1"/>
    <col min="6395" max="6403" width="13.125" style="769" customWidth="1"/>
    <col min="6404" max="6648" width="8.875" style="769"/>
    <col min="6649" max="6650" width="7.375" style="769" customWidth="1"/>
    <col min="6651" max="6659" width="13.125" style="769" customWidth="1"/>
    <col min="6660" max="6904" width="8.875" style="769"/>
    <col min="6905" max="6906" width="7.375" style="769" customWidth="1"/>
    <col min="6907" max="6915" width="13.125" style="769" customWidth="1"/>
    <col min="6916" max="7160" width="8.875" style="769"/>
    <col min="7161" max="7162" width="7.375" style="769" customWidth="1"/>
    <col min="7163" max="7171" width="13.125" style="769" customWidth="1"/>
    <col min="7172" max="7416" width="8.875" style="769"/>
    <col min="7417" max="7418" width="7.375" style="769" customWidth="1"/>
    <col min="7419" max="7427" width="13.125" style="769" customWidth="1"/>
    <col min="7428" max="7672" width="8.875" style="769"/>
    <col min="7673" max="7674" width="7.375" style="769" customWidth="1"/>
    <col min="7675" max="7683" width="13.125" style="769" customWidth="1"/>
    <col min="7684" max="7928" width="8.875" style="769"/>
    <col min="7929" max="7930" width="7.375" style="769" customWidth="1"/>
    <col min="7931" max="7939" width="13.125" style="769" customWidth="1"/>
    <col min="7940" max="8184" width="8.875" style="769"/>
    <col min="8185" max="8186" width="7.375" style="769" customWidth="1"/>
    <col min="8187" max="8195" width="13.125" style="769" customWidth="1"/>
    <col min="8196" max="8440" width="8.875" style="769"/>
    <col min="8441" max="8442" width="7.375" style="769" customWidth="1"/>
    <col min="8443" max="8451" width="13.125" style="769" customWidth="1"/>
    <col min="8452" max="8696" width="8.875" style="769"/>
    <col min="8697" max="8698" width="7.375" style="769" customWidth="1"/>
    <col min="8699" max="8707" width="13.125" style="769" customWidth="1"/>
    <col min="8708" max="8952" width="8.875" style="769"/>
    <col min="8953" max="8954" width="7.375" style="769" customWidth="1"/>
    <col min="8955" max="8963" width="13.125" style="769" customWidth="1"/>
    <col min="8964" max="9208" width="8.875" style="769"/>
    <col min="9209" max="9210" width="7.375" style="769" customWidth="1"/>
    <col min="9211" max="9219" width="13.125" style="769" customWidth="1"/>
    <col min="9220" max="9464" width="8.875" style="769"/>
    <col min="9465" max="9466" width="7.375" style="769" customWidth="1"/>
    <col min="9467" max="9475" width="13.125" style="769" customWidth="1"/>
    <col min="9476" max="9720" width="8.875" style="769"/>
    <col min="9721" max="9722" width="7.375" style="769" customWidth="1"/>
    <col min="9723" max="9731" width="13.125" style="769" customWidth="1"/>
    <col min="9732" max="9976" width="8.875" style="769"/>
    <col min="9977" max="9978" width="7.375" style="769" customWidth="1"/>
    <col min="9979" max="9987" width="13.125" style="769" customWidth="1"/>
    <col min="9988" max="10232" width="8.875" style="769"/>
    <col min="10233" max="10234" width="7.375" style="769" customWidth="1"/>
    <col min="10235" max="10243" width="13.125" style="769" customWidth="1"/>
    <col min="10244" max="10488" width="8.875" style="769"/>
    <col min="10489" max="10490" width="7.375" style="769" customWidth="1"/>
    <col min="10491" max="10499" width="13.125" style="769" customWidth="1"/>
    <col min="10500" max="10744" width="8.875" style="769"/>
    <col min="10745" max="10746" width="7.375" style="769" customWidth="1"/>
    <col min="10747" max="10755" width="13.125" style="769" customWidth="1"/>
    <col min="10756" max="11000" width="8.875" style="769"/>
    <col min="11001" max="11002" width="7.375" style="769" customWidth="1"/>
    <col min="11003" max="11011" width="13.125" style="769" customWidth="1"/>
    <col min="11012" max="11256" width="8.875" style="769"/>
    <col min="11257" max="11258" width="7.375" style="769" customWidth="1"/>
    <col min="11259" max="11267" width="13.125" style="769" customWidth="1"/>
    <col min="11268" max="11512" width="8.875" style="769"/>
    <col min="11513" max="11514" width="7.375" style="769" customWidth="1"/>
    <col min="11515" max="11523" width="13.125" style="769" customWidth="1"/>
    <col min="11524" max="11768" width="8.875" style="769"/>
    <col min="11769" max="11770" width="7.375" style="769" customWidth="1"/>
    <col min="11771" max="11779" width="13.125" style="769" customWidth="1"/>
    <col min="11780" max="12024" width="8.875" style="769"/>
    <col min="12025" max="12026" width="7.375" style="769" customWidth="1"/>
    <col min="12027" max="12035" width="13.125" style="769" customWidth="1"/>
    <col min="12036" max="12280" width="8.875" style="769"/>
    <col min="12281" max="12282" width="7.375" style="769" customWidth="1"/>
    <col min="12283" max="12291" width="13.125" style="769" customWidth="1"/>
    <col min="12292" max="12536" width="8.875" style="769"/>
    <col min="12537" max="12538" width="7.375" style="769" customWidth="1"/>
    <col min="12539" max="12547" width="13.125" style="769" customWidth="1"/>
    <col min="12548" max="12792" width="8.875" style="769"/>
    <col min="12793" max="12794" width="7.375" style="769" customWidth="1"/>
    <col min="12795" max="12803" width="13.125" style="769" customWidth="1"/>
    <col min="12804" max="13048" width="8.875" style="769"/>
    <col min="13049" max="13050" width="7.375" style="769" customWidth="1"/>
    <col min="13051" max="13059" width="13.125" style="769" customWidth="1"/>
    <col min="13060" max="13304" width="8.875" style="769"/>
    <col min="13305" max="13306" width="7.375" style="769" customWidth="1"/>
    <col min="13307" max="13315" width="13.125" style="769" customWidth="1"/>
    <col min="13316" max="13560" width="8.875" style="769"/>
    <col min="13561" max="13562" width="7.375" style="769" customWidth="1"/>
    <col min="13563" max="13571" width="13.125" style="769" customWidth="1"/>
    <col min="13572" max="13816" width="8.875" style="769"/>
    <col min="13817" max="13818" width="7.375" style="769" customWidth="1"/>
    <col min="13819" max="13827" width="13.125" style="769" customWidth="1"/>
    <col min="13828" max="14072" width="8.875" style="769"/>
    <col min="14073" max="14074" width="7.375" style="769" customWidth="1"/>
    <col min="14075" max="14083" width="13.125" style="769" customWidth="1"/>
    <col min="14084" max="14328" width="8.875" style="769"/>
    <col min="14329" max="14330" width="7.375" style="769" customWidth="1"/>
    <col min="14331" max="14339" width="13.125" style="769" customWidth="1"/>
    <col min="14340" max="14584" width="8.875" style="769"/>
    <col min="14585" max="14586" width="7.375" style="769" customWidth="1"/>
    <col min="14587" max="14595" width="13.125" style="769" customWidth="1"/>
    <col min="14596" max="14840" width="8.875" style="769"/>
    <col min="14841" max="14842" width="7.375" style="769" customWidth="1"/>
    <col min="14843" max="14851" width="13.125" style="769" customWidth="1"/>
    <col min="14852" max="15096" width="8.875" style="769"/>
    <col min="15097" max="15098" width="7.375" style="769" customWidth="1"/>
    <col min="15099" max="15107" width="13.125" style="769" customWidth="1"/>
    <col min="15108" max="15352" width="8.875" style="769"/>
    <col min="15353" max="15354" width="7.375" style="769" customWidth="1"/>
    <col min="15355" max="15363" width="13.125" style="769" customWidth="1"/>
    <col min="15364" max="15608" width="8.875" style="769"/>
    <col min="15609" max="15610" width="7.375" style="769" customWidth="1"/>
    <col min="15611" max="15619" width="13.125" style="769" customWidth="1"/>
    <col min="15620" max="15864" width="8.875" style="769"/>
    <col min="15865" max="15866" width="7.375" style="769" customWidth="1"/>
    <col min="15867" max="15875" width="13.125" style="769" customWidth="1"/>
    <col min="15876" max="16120" width="8.875" style="769"/>
    <col min="16121" max="16122" width="7.375" style="769" customWidth="1"/>
    <col min="16123" max="16131" width="13.125" style="769" customWidth="1"/>
    <col min="16132" max="16384" width="8.875" style="769"/>
  </cols>
  <sheetData>
    <row r="1" spans="1:12" s="763" customFormat="1">
      <c r="A1" s="1246" t="s">
        <v>960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603" t="s">
        <v>762</v>
      </c>
    </row>
    <row r="2" spans="1:12" s="764" customFormat="1" ht="15.75" customHeight="1">
      <c r="A2" s="1248" t="s">
        <v>952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</row>
    <row r="3" spans="1:12" s="765" customFormat="1" ht="21" customHeight="1">
      <c r="A3" s="1255"/>
      <c r="B3" s="1255"/>
      <c r="C3" s="1259" t="s">
        <v>954</v>
      </c>
      <c r="D3" s="1263" t="s">
        <v>480</v>
      </c>
      <c r="E3" s="1263"/>
      <c r="F3" s="1263"/>
      <c r="G3" s="1263"/>
      <c r="H3" s="1263"/>
      <c r="I3" s="1263"/>
      <c r="J3" s="1263"/>
      <c r="K3" s="1263"/>
    </row>
    <row r="4" spans="1:12" s="765" customFormat="1" ht="16.5" customHeight="1">
      <c r="A4" s="1256"/>
      <c r="B4" s="1256"/>
      <c r="C4" s="1260"/>
      <c r="D4" s="1262" t="s">
        <v>955</v>
      </c>
      <c r="E4" s="1262"/>
      <c r="F4" s="1262" t="s">
        <v>481</v>
      </c>
      <c r="G4" s="1262"/>
      <c r="H4" s="1261" t="s">
        <v>956</v>
      </c>
      <c r="I4" s="1261"/>
      <c r="J4" s="1261" t="s">
        <v>957</v>
      </c>
      <c r="K4" s="1261"/>
      <c r="L4" s="766"/>
    </row>
    <row r="5" spans="1:12" s="765" customFormat="1" ht="16.5">
      <c r="A5" s="767"/>
      <c r="B5" s="767"/>
      <c r="C5" s="762" t="s">
        <v>958</v>
      </c>
      <c r="D5" s="762" t="s">
        <v>958</v>
      </c>
      <c r="E5" s="762" t="s">
        <v>948</v>
      </c>
      <c r="F5" s="762" t="s">
        <v>958</v>
      </c>
      <c r="G5" s="762" t="s">
        <v>948</v>
      </c>
      <c r="H5" s="762" t="s">
        <v>958</v>
      </c>
      <c r="I5" s="762" t="s">
        <v>948</v>
      </c>
      <c r="J5" s="762" t="s">
        <v>958</v>
      </c>
      <c r="K5" s="762" t="s">
        <v>948</v>
      </c>
    </row>
    <row r="6" spans="1:12" s="764" customFormat="1" ht="18" customHeight="1">
      <c r="A6" s="1253" t="s">
        <v>880</v>
      </c>
      <c r="B6" s="770" t="s">
        <v>2</v>
      </c>
      <c r="C6" s="350">
        <v>37126</v>
      </c>
      <c r="D6" s="350">
        <v>11679</v>
      </c>
      <c r="E6" s="760">
        <f>D6/C6*100</f>
        <v>31.457738512093954</v>
      </c>
      <c r="F6" s="350">
        <v>4747</v>
      </c>
      <c r="G6" s="760">
        <f>F6/$C6*100</f>
        <v>12.786187577438993</v>
      </c>
      <c r="H6" s="350">
        <v>3751</v>
      </c>
      <c r="I6" s="760">
        <f>H6/$C6*100</f>
        <v>10.103431557399126</v>
      </c>
      <c r="J6" s="350">
        <v>3181</v>
      </c>
      <c r="K6" s="760">
        <f>J6/$C6*100</f>
        <v>8.5681193772558313</v>
      </c>
    </row>
    <row r="7" spans="1:12" s="764" customFormat="1" ht="18" customHeight="1">
      <c r="A7" s="1253"/>
      <c r="B7" s="770" t="s">
        <v>482</v>
      </c>
      <c r="C7" s="350">
        <v>25483</v>
      </c>
      <c r="D7" s="350">
        <v>8845</v>
      </c>
      <c r="E7" s="760">
        <f t="shared" ref="E7:E20" si="0">D7/C7*100</f>
        <v>34.709414119216731</v>
      </c>
      <c r="F7" s="350">
        <v>3856</v>
      </c>
      <c r="G7" s="760">
        <f t="shared" ref="G7:I20" si="1">F7/$C7*100</f>
        <v>15.131656398383237</v>
      </c>
      <c r="H7" s="350">
        <v>2724</v>
      </c>
      <c r="I7" s="760">
        <f t="shared" si="1"/>
        <v>10.689479260683592</v>
      </c>
      <c r="J7" s="350">
        <v>2265</v>
      </c>
      <c r="K7" s="760">
        <f t="shared" ref="K7" si="2">J7/$C7*100</f>
        <v>8.8882784601499036</v>
      </c>
    </row>
    <row r="8" spans="1:12" s="764" customFormat="1" ht="18" customHeight="1">
      <c r="A8" s="1254"/>
      <c r="B8" s="771" t="s">
        <v>479</v>
      </c>
      <c r="C8" s="351">
        <v>11643</v>
      </c>
      <c r="D8" s="351">
        <v>2834</v>
      </c>
      <c r="E8" s="761">
        <f t="shared" si="0"/>
        <v>24.340805634286696</v>
      </c>
      <c r="F8" s="351">
        <v>891</v>
      </c>
      <c r="G8" s="761">
        <f t="shared" si="1"/>
        <v>7.6526668384437002</v>
      </c>
      <c r="H8" s="351">
        <v>1027</v>
      </c>
      <c r="I8" s="761">
        <f t="shared" si="1"/>
        <v>8.8207506656360035</v>
      </c>
      <c r="J8" s="351">
        <v>916</v>
      </c>
      <c r="K8" s="761">
        <f t="shared" ref="K8" si="3">J8/$C8*100</f>
        <v>7.867388130206991</v>
      </c>
    </row>
    <row r="9" spans="1:12" s="764" customFormat="1" ht="18" customHeight="1">
      <c r="A9" s="1252" t="s">
        <v>738</v>
      </c>
      <c r="B9" s="770" t="s">
        <v>2</v>
      </c>
      <c r="C9" s="352">
        <v>35445</v>
      </c>
      <c r="D9" s="350">
        <v>10452</v>
      </c>
      <c r="E9" s="760">
        <f t="shared" si="0"/>
        <v>29.487939060516293</v>
      </c>
      <c r="F9" s="350">
        <v>3827</v>
      </c>
      <c r="G9" s="760">
        <f t="shared" si="1"/>
        <v>10.79700945126252</v>
      </c>
      <c r="H9" s="350">
        <v>3078</v>
      </c>
      <c r="I9" s="760">
        <f t="shared" si="1"/>
        <v>8.6838764282691496</v>
      </c>
      <c r="J9" s="350">
        <v>3547</v>
      </c>
      <c r="K9" s="760">
        <f t="shared" ref="K9" si="4">J9/$C9*100</f>
        <v>10.007053180984624</v>
      </c>
    </row>
    <row r="10" spans="1:12" s="764" customFormat="1" ht="18" customHeight="1">
      <c r="A10" s="1253"/>
      <c r="B10" s="770" t="s">
        <v>482</v>
      </c>
      <c r="C10" s="350">
        <v>24065</v>
      </c>
      <c r="D10" s="350">
        <v>8031</v>
      </c>
      <c r="E10" s="760">
        <f t="shared" si="0"/>
        <v>33.372117182630376</v>
      </c>
      <c r="F10" s="350">
        <v>3240</v>
      </c>
      <c r="G10" s="760">
        <f t="shared" si="1"/>
        <v>13.463536255973404</v>
      </c>
      <c r="H10" s="350">
        <v>2298</v>
      </c>
      <c r="I10" s="760">
        <f t="shared" si="1"/>
        <v>9.5491377519218776</v>
      </c>
      <c r="J10" s="350">
        <v>2493</v>
      </c>
      <c r="K10" s="760">
        <f t="shared" ref="K10" si="5">J10/$C10*100</f>
        <v>10.359443174735091</v>
      </c>
    </row>
    <row r="11" spans="1:12" s="764" customFormat="1" ht="18" customHeight="1">
      <c r="A11" s="1254"/>
      <c r="B11" s="771" t="s">
        <v>479</v>
      </c>
      <c r="C11" s="351">
        <v>11380</v>
      </c>
      <c r="D11" s="351">
        <v>2421</v>
      </c>
      <c r="E11" s="761">
        <f t="shared" si="0"/>
        <v>21.274165202108964</v>
      </c>
      <c r="F11" s="351">
        <v>587</v>
      </c>
      <c r="G11" s="761">
        <f t="shared" si="1"/>
        <v>5.1581722319859402</v>
      </c>
      <c r="H11" s="351">
        <v>780</v>
      </c>
      <c r="I11" s="761">
        <f t="shared" si="1"/>
        <v>6.854130052724078</v>
      </c>
      <c r="J11" s="351">
        <v>1054</v>
      </c>
      <c r="K11" s="761">
        <f t="shared" ref="K11" si="6">J11/$C11*100</f>
        <v>9.2618629173989451</v>
      </c>
    </row>
    <row r="12" spans="1:12" s="764" customFormat="1" ht="18" customHeight="1">
      <c r="A12" s="1252" t="s">
        <v>881</v>
      </c>
      <c r="B12" s="770" t="s">
        <v>2</v>
      </c>
      <c r="C12" s="352">
        <v>30808</v>
      </c>
      <c r="D12" s="350">
        <v>9541</v>
      </c>
      <c r="E12" s="760">
        <f t="shared" si="0"/>
        <v>30.969228771747598</v>
      </c>
      <c r="F12" s="350">
        <v>3117</v>
      </c>
      <c r="G12" s="760">
        <f t="shared" si="1"/>
        <v>10.117501947546092</v>
      </c>
      <c r="H12" s="350">
        <v>3119</v>
      </c>
      <c r="I12" s="760">
        <f t="shared" si="1"/>
        <v>10.123993767852506</v>
      </c>
      <c r="J12" s="350">
        <v>3305</v>
      </c>
      <c r="K12" s="760">
        <f t="shared" ref="K12" si="7">J12/$C12*100</f>
        <v>10.727733056349001</v>
      </c>
    </row>
    <row r="13" spans="1:12" s="764" customFormat="1" ht="18" customHeight="1">
      <c r="A13" s="1253"/>
      <c r="B13" s="770" t="s">
        <v>482</v>
      </c>
      <c r="C13" s="350">
        <v>19877</v>
      </c>
      <c r="D13" s="350">
        <v>7222</v>
      </c>
      <c r="E13" s="760">
        <f t="shared" si="0"/>
        <v>36.333450721939933</v>
      </c>
      <c r="F13" s="350">
        <v>2637</v>
      </c>
      <c r="G13" s="760">
        <f t="shared" si="1"/>
        <v>13.266589525582331</v>
      </c>
      <c r="H13" s="350">
        <v>2307</v>
      </c>
      <c r="I13" s="760">
        <f t="shared" si="1"/>
        <v>11.606379232278513</v>
      </c>
      <c r="J13" s="350">
        <v>2278</v>
      </c>
      <c r="K13" s="760">
        <f t="shared" ref="K13" si="8">J13/$C13*100</f>
        <v>11.460481964079086</v>
      </c>
    </row>
    <row r="14" spans="1:12" s="764" customFormat="1" ht="18" customHeight="1">
      <c r="A14" s="1254"/>
      <c r="B14" s="771" t="s">
        <v>479</v>
      </c>
      <c r="C14" s="351">
        <v>10931</v>
      </c>
      <c r="D14" s="351">
        <v>2319</v>
      </c>
      <c r="E14" s="761">
        <f t="shared" si="0"/>
        <v>21.214893422376726</v>
      </c>
      <c r="F14" s="351">
        <v>480</v>
      </c>
      <c r="G14" s="761">
        <f t="shared" si="1"/>
        <v>4.3911810447351565</v>
      </c>
      <c r="H14" s="351">
        <v>812</v>
      </c>
      <c r="I14" s="761">
        <f t="shared" si="1"/>
        <v>7.4284146006769731</v>
      </c>
      <c r="J14" s="351">
        <v>1027</v>
      </c>
      <c r="K14" s="761">
        <f t="shared" ref="K14" si="9">J14/$C14*100</f>
        <v>9.3952977769645969</v>
      </c>
    </row>
    <row r="15" spans="1:12" s="764" customFormat="1" ht="18" customHeight="1">
      <c r="A15" s="1249" t="s">
        <v>961</v>
      </c>
      <c r="B15" s="772" t="s">
        <v>2</v>
      </c>
      <c r="C15" s="773">
        <v>29000</v>
      </c>
      <c r="D15" s="773">
        <v>5282</v>
      </c>
      <c r="E15" s="774">
        <f t="shared" si="0"/>
        <v>18.213793103448275</v>
      </c>
      <c r="F15" s="773">
        <v>2947</v>
      </c>
      <c r="G15" s="774">
        <f t="shared" si="1"/>
        <v>10.162068965517241</v>
      </c>
      <c r="H15" s="773">
        <v>1831</v>
      </c>
      <c r="I15" s="774">
        <f t="shared" si="1"/>
        <v>6.3137931034482762</v>
      </c>
      <c r="J15" s="773">
        <v>504</v>
      </c>
      <c r="K15" s="774">
        <f t="shared" ref="K15" si="10">J15/$C15*100</f>
        <v>1.7379310344827585</v>
      </c>
    </row>
    <row r="16" spans="1:12" s="764" customFormat="1" ht="18" customHeight="1">
      <c r="A16" s="1250"/>
      <c r="B16" s="772" t="s">
        <v>962</v>
      </c>
      <c r="C16" s="773">
        <v>20704</v>
      </c>
      <c r="D16" s="773">
        <v>4450</v>
      </c>
      <c r="E16" s="774">
        <f t="shared" si="0"/>
        <v>21.493431221020092</v>
      </c>
      <c r="F16" s="773">
        <v>2641</v>
      </c>
      <c r="G16" s="774">
        <f t="shared" si="1"/>
        <v>12.75598918083462</v>
      </c>
      <c r="H16" s="773">
        <v>1455</v>
      </c>
      <c r="I16" s="774">
        <f t="shared" si="1"/>
        <v>7.0276275115919633</v>
      </c>
      <c r="J16" s="773">
        <v>354</v>
      </c>
      <c r="K16" s="774">
        <f t="shared" ref="K16" si="11">J16/$C16*100</f>
        <v>1.7098145285935087</v>
      </c>
    </row>
    <row r="17" spans="1:11" s="764" customFormat="1" ht="18" customHeight="1">
      <c r="A17" s="1251"/>
      <c r="B17" s="775" t="s">
        <v>963</v>
      </c>
      <c r="C17" s="776">
        <v>8296</v>
      </c>
      <c r="D17" s="776">
        <v>832</v>
      </c>
      <c r="E17" s="777">
        <f t="shared" si="0"/>
        <v>10.028929604628736</v>
      </c>
      <c r="F17" s="776">
        <v>306</v>
      </c>
      <c r="G17" s="777">
        <f t="shared" si="1"/>
        <v>3.6885245901639343</v>
      </c>
      <c r="H17" s="776">
        <v>376</v>
      </c>
      <c r="I17" s="777">
        <f t="shared" si="1"/>
        <v>4.532304725168756</v>
      </c>
      <c r="J17" s="776">
        <v>150</v>
      </c>
      <c r="K17" s="777">
        <f t="shared" ref="K17" si="12">J17/$C17*100</f>
        <v>1.808100289296046</v>
      </c>
    </row>
    <row r="18" spans="1:11" s="764" customFormat="1" ht="18" customHeight="1">
      <c r="A18" s="1249" t="s">
        <v>964</v>
      </c>
      <c r="B18" s="772" t="s">
        <v>2</v>
      </c>
      <c r="C18" s="773">
        <v>31120</v>
      </c>
      <c r="D18" s="773">
        <v>852</v>
      </c>
      <c r="E18" s="774">
        <f t="shared" si="0"/>
        <v>2.7377892030848328</v>
      </c>
      <c r="F18" s="773">
        <v>791</v>
      </c>
      <c r="G18" s="774">
        <f t="shared" si="1"/>
        <v>2.5417737789203083</v>
      </c>
      <c r="H18" s="773">
        <v>61</v>
      </c>
      <c r="I18" s="774">
        <f t="shared" si="1"/>
        <v>0.19601542416452442</v>
      </c>
      <c r="J18" s="773">
        <v>0</v>
      </c>
      <c r="K18" s="774">
        <f t="shared" ref="K18" si="13">J18/$C18*100</f>
        <v>0</v>
      </c>
    </row>
    <row r="19" spans="1:11" s="764" customFormat="1" ht="18" customHeight="1">
      <c r="A19" s="1250"/>
      <c r="B19" s="772" t="s">
        <v>962</v>
      </c>
      <c r="C19" s="773">
        <v>23681</v>
      </c>
      <c r="D19" s="773">
        <v>779</v>
      </c>
      <c r="E19" s="774">
        <f t="shared" si="0"/>
        <v>3.2895570288416871</v>
      </c>
      <c r="F19" s="773">
        <v>731</v>
      </c>
      <c r="G19" s="774">
        <f t="shared" si="1"/>
        <v>3.0868628858578608</v>
      </c>
      <c r="H19" s="773">
        <v>48</v>
      </c>
      <c r="I19" s="774">
        <f t="shared" si="1"/>
        <v>0.20269414298382671</v>
      </c>
      <c r="J19" s="773">
        <v>0</v>
      </c>
      <c r="K19" s="774">
        <f t="shared" ref="K19" si="14">J19/$C19*100</f>
        <v>0</v>
      </c>
    </row>
    <row r="20" spans="1:11" s="764" customFormat="1" ht="18" customHeight="1">
      <c r="A20" s="1251"/>
      <c r="B20" s="772" t="s">
        <v>963</v>
      </c>
      <c r="C20" s="773">
        <v>7439</v>
      </c>
      <c r="D20" s="773">
        <v>73</v>
      </c>
      <c r="E20" s="774">
        <f t="shared" si="0"/>
        <v>0.98131469283505834</v>
      </c>
      <c r="F20" s="773">
        <v>60</v>
      </c>
      <c r="G20" s="774">
        <f t="shared" si="1"/>
        <v>0.80656002150826733</v>
      </c>
      <c r="H20" s="773">
        <v>13</v>
      </c>
      <c r="I20" s="774">
        <f t="shared" si="1"/>
        <v>0.17475467132679123</v>
      </c>
      <c r="J20" s="773">
        <v>0</v>
      </c>
      <c r="K20" s="776">
        <v>0</v>
      </c>
    </row>
    <row r="21" spans="1:11" s="764" customFormat="1" ht="14.25">
      <c r="A21" s="1257" t="s">
        <v>483</v>
      </c>
      <c r="B21" s="1257"/>
      <c r="C21" s="1257"/>
      <c r="D21" s="1257"/>
      <c r="E21" s="1258"/>
      <c r="F21" s="1257"/>
      <c r="G21" s="1258"/>
      <c r="H21" s="1257"/>
      <c r="I21" s="1258"/>
      <c r="J21" s="1257"/>
      <c r="K21" s="759"/>
    </row>
    <row r="22" spans="1:11" s="768" customFormat="1" ht="60.95" customHeight="1">
      <c r="A22" s="1247" t="s">
        <v>953</v>
      </c>
      <c r="B22" s="1247"/>
      <c r="C22" s="1247"/>
      <c r="D22" s="1247"/>
      <c r="E22" s="1247"/>
      <c r="F22" s="1247"/>
      <c r="G22" s="1247"/>
      <c r="H22" s="1247"/>
      <c r="I22" s="1247"/>
      <c r="J22" s="1247"/>
      <c r="K22" s="1247"/>
    </row>
    <row r="23" spans="1:11" s="768" customFormat="1" ht="12.7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s="768" customFormat="1" ht="12.7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s="768" customFormat="1" ht="12.7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s="768" customFormat="1" ht="12.75">
      <c r="A26" s="354"/>
      <c r="B26" s="353"/>
      <c r="C26" s="353"/>
      <c r="D26" s="778"/>
      <c r="E26" s="353"/>
      <c r="F26" s="353"/>
      <c r="G26" s="353"/>
      <c r="H26" s="353"/>
      <c r="I26" s="353"/>
      <c r="J26" s="353"/>
      <c r="K26" s="353"/>
    </row>
    <row r="27" spans="1:11">
      <c r="D27" s="779"/>
    </row>
    <row r="28" spans="1:11">
      <c r="D28" s="779"/>
    </row>
    <row r="29" spans="1:11">
      <c r="D29" s="769" t="s">
        <v>484</v>
      </c>
      <c r="H29" s="769" t="s">
        <v>484</v>
      </c>
    </row>
  </sheetData>
  <mergeCells count="16">
    <mergeCell ref="A1:K1"/>
    <mergeCell ref="A22:K22"/>
    <mergeCell ref="A2:K2"/>
    <mergeCell ref="A18:A20"/>
    <mergeCell ref="A15:A17"/>
    <mergeCell ref="A12:A14"/>
    <mergeCell ref="A9:A11"/>
    <mergeCell ref="A6:A8"/>
    <mergeCell ref="A3:B4"/>
    <mergeCell ref="A21:J21"/>
    <mergeCell ref="C3:C4"/>
    <mergeCell ref="J4:K4"/>
    <mergeCell ref="H4:I4"/>
    <mergeCell ref="F4:G4"/>
    <mergeCell ref="D4:E4"/>
    <mergeCell ref="D3:K3"/>
  </mergeCells>
  <phoneticPr fontId="2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9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7"/>
  <sheetViews>
    <sheetView showGridLines="0" zoomScaleNormal="100" workbookViewId="0">
      <pane xSplit="1" ySplit="5" topLeftCell="B8" activePane="bottomRight" state="frozen"/>
      <selection pane="topRight" activeCell="B1" sqref="B1"/>
      <selection pane="bottomLeft" activeCell="A6" sqref="A6"/>
      <selection pane="bottomRight" sqref="A1:R1"/>
    </sheetView>
  </sheetViews>
  <sheetFormatPr defaultColWidth="9" defaultRowHeight="15.75"/>
  <cols>
    <col min="1" max="1" width="9.625" style="355" customWidth="1"/>
    <col min="2" max="2" width="9.875" style="355" customWidth="1"/>
    <col min="3" max="8" width="7.625" style="355" customWidth="1"/>
    <col min="9" max="10" width="8.625" style="355" customWidth="1"/>
    <col min="11" max="16" width="7.625" style="355" customWidth="1"/>
    <col min="17" max="18" width="8.625" style="355" customWidth="1"/>
    <col min="19" max="19" width="13.375" style="355" bestFit="1" customWidth="1"/>
    <col min="20" max="21" width="6.625" style="355" customWidth="1"/>
    <col min="22" max="16384" width="9" style="355"/>
  </cols>
  <sheetData>
    <row r="1" spans="1:19" ht="27.95" customHeight="1">
      <c r="A1" s="1271" t="s">
        <v>965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1271"/>
      <c r="N1" s="1271"/>
      <c r="O1" s="1271"/>
      <c r="P1" s="1271"/>
      <c r="Q1" s="1271"/>
      <c r="R1" s="1271"/>
      <c r="S1" s="595" t="s">
        <v>670</v>
      </c>
    </row>
    <row r="2" spans="1:19" ht="21.95" customHeight="1">
      <c r="A2" s="1272"/>
      <c r="B2" s="1274" t="s">
        <v>485</v>
      </c>
      <c r="C2" s="356"/>
      <c r="D2" s="1277" t="s">
        <v>486</v>
      </c>
      <c r="E2" s="1278"/>
      <c r="F2" s="1278"/>
      <c r="G2" s="1278"/>
      <c r="H2" s="1278"/>
      <c r="I2" s="1278"/>
      <c r="J2" s="358"/>
      <c r="K2" s="357"/>
      <c r="L2" s="1277" t="s">
        <v>487</v>
      </c>
      <c r="M2" s="1278"/>
      <c r="N2" s="1278"/>
      <c r="O2" s="1278"/>
      <c r="P2" s="1278"/>
      <c r="Q2" s="1278"/>
      <c r="R2" s="357"/>
    </row>
    <row r="3" spans="1:19" ht="29.1" customHeight="1">
      <c r="A3" s="1273"/>
      <c r="B3" s="1275"/>
      <c r="C3" s="1279" t="s">
        <v>488</v>
      </c>
      <c r="D3" s="1280"/>
      <c r="E3" s="1266" t="s">
        <v>489</v>
      </c>
      <c r="F3" s="1267"/>
      <c r="G3" s="1267"/>
      <c r="H3" s="1267"/>
      <c r="I3" s="1282" t="s">
        <v>490</v>
      </c>
      <c r="J3" s="1283"/>
      <c r="K3" s="1279" t="s">
        <v>491</v>
      </c>
      <c r="L3" s="1280"/>
      <c r="M3" s="1266" t="s">
        <v>489</v>
      </c>
      <c r="N3" s="1267"/>
      <c r="O3" s="1267"/>
      <c r="P3" s="1267"/>
      <c r="Q3" s="1266" t="s">
        <v>490</v>
      </c>
      <c r="R3" s="1267"/>
    </row>
    <row r="4" spans="1:19" ht="56.1" customHeight="1">
      <c r="A4" s="1273"/>
      <c r="B4" s="1276"/>
      <c r="C4" s="1281"/>
      <c r="D4" s="1281"/>
      <c r="E4" s="1268" t="s">
        <v>492</v>
      </c>
      <c r="F4" s="1268"/>
      <c r="G4" s="1268" t="s">
        <v>493</v>
      </c>
      <c r="H4" s="1268"/>
      <c r="I4" s="359" t="s">
        <v>494</v>
      </c>
      <c r="J4" s="360" t="s">
        <v>495</v>
      </c>
      <c r="K4" s="1281"/>
      <c r="L4" s="1281"/>
      <c r="M4" s="1268" t="s">
        <v>492</v>
      </c>
      <c r="N4" s="1268"/>
      <c r="O4" s="1268" t="s">
        <v>493</v>
      </c>
      <c r="P4" s="1268"/>
      <c r="Q4" s="361" t="s">
        <v>496</v>
      </c>
      <c r="R4" s="361" t="s">
        <v>495</v>
      </c>
    </row>
    <row r="5" spans="1:19" ht="24.95" customHeight="1">
      <c r="A5" s="1273"/>
      <c r="B5" s="362" t="s">
        <v>497</v>
      </c>
      <c r="C5" s="362" t="s">
        <v>497</v>
      </c>
      <c r="D5" s="362" t="s">
        <v>498</v>
      </c>
      <c r="E5" s="362" t="s">
        <v>497</v>
      </c>
      <c r="F5" s="362" t="s">
        <v>498</v>
      </c>
      <c r="G5" s="362" t="s">
        <v>497</v>
      </c>
      <c r="H5" s="362" t="s">
        <v>498</v>
      </c>
      <c r="I5" s="362" t="s">
        <v>497</v>
      </c>
      <c r="J5" s="362" t="s">
        <v>497</v>
      </c>
      <c r="K5" s="362" t="s">
        <v>497</v>
      </c>
      <c r="L5" s="362" t="s">
        <v>498</v>
      </c>
      <c r="M5" s="362" t="s">
        <v>497</v>
      </c>
      <c r="N5" s="362" t="s">
        <v>498</v>
      </c>
      <c r="O5" s="362" t="s">
        <v>497</v>
      </c>
      <c r="P5" s="362" t="s">
        <v>498</v>
      </c>
      <c r="Q5" s="362" t="s">
        <v>497</v>
      </c>
      <c r="R5" s="362" t="s">
        <v>497</v>
      </c>
      <c r="S5" s="363"/>
    </row>
    <row r="6" spans="1:19" ht="37.5" customHeight="1">
      <c r="A6" s="21" t="s">
        <v>723</v>
      </c>
      <c r="B6" s="350">
        <v>5978</v>
      </c>
      <c r="C6" s="350">
        <v>5855</v>
      </c>
      <c r="D6" s="364">
        <v>100</v>
      </c>
      <c r="E6" s="350">
        <v>4950</v>
      </c>
      <c r="F6" s="364">
        <v>84.543125533731853</v>
      </c>
      <c r="G6" s="350">
        <v>905</v>
      </c>
      <c r="H6" s="364">
        <v>15.456874466268147</v>
      </c>
      <c r="I6" s="350">
        <v>602</v>
      </c>
      <c r="J6" s="350">
        <v>5253</v>
      </c>
      <c r="K6" s="350">
        <v>123</v>
      </c>
      <c r="L6" s="364">
        <v>100</v>
      </c>
      <c r="M6" s="350">
        <v>95</v>
      </c>
      <c r="N6" s="364">
        <v>77.235772357723576</v>
      </c>
      <c r="O6" s="350">
        <v>28</v>
      </c>
      <c r="P6" s="364">
        <v>22.76422764227642</v>
      </c>
      <c r="Q6" s="350">
        <v>0</v>
      </c>
      <c r="R6" s="350">
        <v>123</v>
      </c>
      <c r="S6" s="566"/>
    </row>
    <row r="7" spans="1:19" ht="37.5" customHeight="1">
      <c r="A7" s="21" t="s">
        <v>724</v>
      </c>
      <c r="B7" s="350">
        <v>6715</v>
      </c>
      <c r="C7" s="350">
        <v>6642</v>
      </c>
      <c r="D7" s="364">
        <v>100</v>
      </c>
      <c r="E7" s="350">
        <v>5673</v>
      </c>
      <c r="F7" s="364">
        <v>85.411020776874437</v>
      </c>
      <c r="G7" s="350">
        <v>969</v>
      </c>
      <c r="H7" s="364">
        <v>14.588979223125564</v>
      </c>
      <c r="I7" s="350">
        <v>649</v>
      </c>
      <c r="J7" s="350">
        <v>5993</v>
      </c>
      <c r="K7" s="350">
        <v>73</v>
      </c>
      <c r="L7" s="364">
        <v>100</v>
      </c>
      <c r="M7" s="350">
        <v>63</v>
      </c>
      <c r="N7" s="364">
        <v>86.301369863013704</v>
      </c>
      <c r="O7" s="350">
        <v>10</v>
      </c>
      <c r="P7" s="364">
        <v>13.698630136986301</v>
      </c>
      <c r="Q7" s="350">
        <v>0</v>
      </c>
      <c r="R7" s="350">
        <v>73</v>
      </c>
      <c r="S7" s="566"/>
    </row>
    <row r="8" spans="1:19" ht="37.5" customHeight="1">
      <c r="A8" s="21" t="s">
        <v>191</v>
      </c>
      <c r="B8" s="350">
        <v>7714</v>
      </c>
      <c r="C8" s="350">
        <v>7650</v>
      </c>
      <c r="D8" s="364">
        <v>100</v>
      </c>
      <c r="E8" s="350">
        <v>6597</v>
      </c>
      <c r="F8" s="364">
        <v>86.235294117647058</v>
      </c>
      <c r="G8" s="350">
        <v>1053</v>
      </c>
      <c r="H8" s="364">
        <v>13.76470588235294</v>
      </c>
      <c r="I8" s="350">
        <v>699</v>
      </c>
      <c r="J8" s="350">
        <v>6951</v>
      </c>
      <c r="K8" s="350">
        <v>64</v>
      </c>
      <c r="L8" s="364">
        <v>100</v>
      </c>
      <c r="M8" s="350">
        <v>57</v>
      </c>
      <c r="N8" s="364">
        <v>89.0625</v>
      </c>
      <c r="O8" s="350">
        <v>7</v>
      </c>
      <c r="P8" s="364">
        <v>10.9375</v>
      </c>
      <c r="Q8" s="350">
        <v>1</v>
      </c>
      <c r="R8" s="350">
        <v>63</v>
      </c>
      <c r="S8" s="566"/>
    </row>
    <row r="9" spans="1:19" ht="37.5" customHeight="1">
      <c r="A9" s="21" t="s">
        <v>94</v>
      </c>
      <c r="B9" s="350">
        <v>6720</v>
      </c>
      <c r="C9" s="350">
        <v>6674</v>
      </c>
      <c r="D9" s="364">
        <v>100</v>
      </c>
      <c r="E9" s="350">
        <v>5672</v>
      </c>
      <c r="F9" s="364">
        <v>84.986514833682946</v>
      </c>
      <c r="G9" s="350">
        <v>1002</v>
      </c>
      <c r="H9" s="364">
        <v>15.01348516631705</v>
      </c>
      <c r="I9" s="350">
        <v>617</v>
      </c>
      <c r="J9" s="350">
        <v>6057</v>
      </c>
      <c r="K9" s="350">
        <v>46</v>
      </c>
      <c r="L9" s="364">
        <v>100</v>
      </c>
      <c r="M9" s="350">
        <v>41</v>
      </c>
      <c r="N9" s="364">
        <v>89.130434782608688</v>
      </c>
      <c r="O9" s="350">
        <v>5</v>
      </c>
      <c r="P9" s="364">
        <v>10.869565217391305</v>
      </c>
      <c r="Q9" s="350">
        <v>0</v>
      </c>
      <c r="R9" s="350">
        <v>46</v>
      </c>
      <c r="S9" s="566"/>
    </row>
    <row r="10" spans="1:19" ht="37.5" customHeight="1">
      <c r="A10" s="21" t="s">
        <v>25</v>
      </c>
      <c r="B10" s="350">
        <v>5011</v>
      </c>
      <c r="C10" s="350">
        <v>5001</v>
      </c>
      <c r="D10" s="364">
        <v>100</v>
      </c>
      <c r="E10" s="350">
        <v>4250</v>
      </c>
      <c r="F10" s="364">
        <v>84.98300339932014</v>
      </c>
      <c r="G10" s="350">
        <v>751</v>
      </c>
      <c r="H10" s="364">
        <v>15.016996600679864</v>
      </c>
      <c r="I10" s="350">
        <v>433</v>
      </c>
      <c r="J10" s="350">
        <v>4568</v>
      </c>
      <c r="K10" s="350">
        <v>10</v>
      </c>
      <c r="L10" s="364">
        <v>100</v>
      </c>
      <c r="M10" s="350">
        <v>10</v>
      </c>
      <c r="N10" s="364">
        <v>100</v>
      </c>
      <c r="O10" s="350">
        <v>0</v>
      </c>
      <c r="P10" s="350">
        <v>0</v>
      </c>
      <c r="Q10" s="350">
        <v>0</v>
      </c>
      <c r="R10" s="350">
        <v>10</v>
      </c>
      <c r="S10" s="566"/>
    </row>
    <row r="11" spans="1:19" ht="37.5" customHeight="1">
      <c r="A11" s="21" t="s">
        <v>26</v>
      </c>
      <c r="B11" s="350">
        <v>3786</v>
      </c>
      <c r="C11" s="350">
        <v>3784</v>
      </c>
      <c r="D11" s="364">
        <v>100</v>
      </c>
      <c r="E11" s="350">
        <v>3248</v>
      </c>
      <c r="F11" s="364">
        <v>85.835095137420709</v>
      </c>
      <c r="G11" s="350">
        <v>536</v>
      </c>
      <c r="H11" s="364">
        <v>14.164904862579281</v>
      </c>
      <c r="I11" s="350">
        <v>362</v>
      </c>
      <c r="J11" s="350">
        <v>3422</v>
      </c>
      <c r="K11" s="350">
        <v>2</v>
      </c>
      <c r="L11" s="364">
        <v>100</v>
      </c>
      <c r="M11" s="350">
        <v>2</v>
      </c>
      <c r="N11" s="364">
        <v>100</v>
      </c>
      <c r="O11" s="350">
        <v>0</v>
      </c>
      <c r="P11" s="350">
        <v>0</v>
      </c>
      <c r="Q11" s="350">
        <v>1</v>
      </c>
      <c r="R11" s="350">
        <v>1</v>
      </c>
      <c r="S11" s="566"/>
    </row>
    <row r="12" spans="1:19" ht="37.5" customHeight="1">
      <c r="A12" s="21" t="s">
        <v>27</v>
      </c>
      <c r="B12" s="350">
        <v>3681</v>
      </c>
      <c r="C12" s="350">
        <v>3674</v>
      </c>
      <c r="D12" s="364">
        <v>100</v>
      </c>
      <c r="E12" s="350">
        <v>3192</v>
      </c>
      <c r="F12" s="364">
        <v>86.880783886771908</v>
      </c>
      <c r="G12" s="350">
        <v>482</v>
      </c>
      <c r="H12" s="364">
        <v>13.119216113228088</v>
      </c>
      <c r="I12" s="350">
        <v>473</v>
      </c>
      <c r="J12" s="350">
        <v>3201</v>
      </c>
      <c r="K12" s="350">
        <v>7</v>
      </c>
      <c r="L12" s="364">
        <v>100</v>
      </c>
      <c r="M12" s="350">
        <v>6</v>
      </c>
      <c r="N12" s="364">
        <v>85.714285714285708</v>
      </c>
      <c r="O12" s="350">
        <v>1</v>
      </c>
      <c r="P12" s="364">
        <v>14.285714285714285</v>
      </c>
      <c r="Q12" s="350">
        <v>0</v>
      </c>
      <c r="R12" s="350">
        <v>7</v>
      </c>
      <c r="S12" s="566"/>
    </row>
    <row r="13" spans="1:19" ht="37.5" customHeight="1">
      <c r="A13" s="21" t="s">
        <v>28</v>
      </c>
      <c r="B13" s="350">
        <v>12562</v>
      </c>
      <c r="C13" s="350">
        <v>12559</v>
      </c>
      <c r="D13" s="364">
        <v>100</v>
      </c>
      <c r="E13" s="350">
        <v>11001</v>
      </c>
      <c r="F13" s="364">
        <v>87.594553706505295</v>
      </c>
      <c r="G13" s="350">
        <v>1558</v>
      </c>
      <c r="H13" s="364">
        <v>12.405446293494705</v>
      </c>
      <c r="I13" s="350">
        <v>2573</v>
      </c>
      <c r="J13" s="350">
        <v>9986</v>
      </c>
      <c r="K13" s="350">
        <v>3</v>
      </c>
      <c r="L13" s="364">
        <v>100</v>
      </c>
      <c r="M13" s="350">
        <v>3</v>
      </c>
      <c r="N13" s="364">
        <v>100</v>
      </c>
      <c r="O13" s="350">
        <v>0</v>
      </c>
      <c r="P13" s="350">
        <v>0</v>
      </c>
      <c r="Q13" s="350">
        <v>0</v>
      </c>
      <c r="R13" s="350">
        <v>3</v>
      </c>
      <c r="S13" s="566"/>
    </row>
    <row r="14" spans="1:19" ht="37.5" customHeight="1">
      <c r="A14" s="21" t="s">
        <v>711</v>
      </c>
      <c r="B14" s="350">
        <v>13499</v>
      </c>
      <c r="C14" s="350">
        <v>13497</v>
      </c>
      <c r="D14" s="364">
        <v>100</v>
      </c>
      <c r="E14" s="350">
        <v>11712</v>
      </c>
      <c r="F14" s="364">
        <v>86.774838853078464</v>
      </c>
      <c r="G14" s="350">
        <v>1785</v>
      </c>
      <c r="H14" s="364">
        <v>13.225161146921538</v>
      </c>
      <c r="I14" s="350">
        <v>2780</v>
      </c>
      <c r="J14" s="350">
        <v>10717</v>
      </c>
      <c r="K14" s="350">
        <v>2</v>
      </c>
      <c r="L14" s="364">
        <v>100</v>
      </c>
      <c r="M14" s="350">
        <v>2</v>
      </c>
      <c r="N14" s="364">
        <v>100</v>
      </c>
      <c r="O14" s="350">
        <v>0</v>
      </c>
      <c r="P14" s="350">
        <v>0</v>
      </c>
      <c r="Q14" s="350">
        <v>0</v>
      </c>
      <c r="R14" s="350">
        <v>2</v>
      </c>
      <c r="S14" s="566"/>
    </row>
    <row r="15" spans="1:19" ht="37.5" customHeight="1">
      <c r="A15" s="25" t="s">
        <v>712</v>
      </c>
      <c r="B15" s="351">
        <v>9042</v>
      </c>
      <c r="C15" s="351">
        <v>9039</v>
      </c>
      <c r="D15" s="365">
        <v>100</v>
      </c>
      <c r="E15" s="351">
        <v>7781</v>
      </c>
      <c r="F15" s="365">
        <v>86.082531253457233</v>
      </c>
      <c r="G15" s="351">
        <v>1258</v>
      </c>
      <c r="H15" s="365">
        <v>13.91746874654276</v>
      </c>
      <c r="I15" s="351">
        <v>1978</v>
      </c>
      <c r="J15" s="351">
        <v>7061</v>
      </c>
      <c r="K15" s="351">
        <v>3</v>
      </c>
      <c r="L15" s="365">
        <v>100</v>
      </c>
      <c r="M15" s="351">
        <v>3</v>
      </c>
      <c r="N15" s="365">
        <v>100</v>
      </c>
      <c r="O15" s="351">
        <v>0</v>
      </c>
      <c r="P15" s="351">
        <v>0</v>
      </c>
      <c r="Q15" s="351">
        <v>0</v>
      </c>
      <c r="R15" s="351">
        <v>3</v>
      </c>
      <c r="S15" s="566"/>
    </row>
    <row r="16" spans="1:19">
      <c r="A16" s="1269" t="s">
        <v>499</v>
      </c>
      <c r="B16" s="1270"/>
      <c r="C16" s="1270"/>
      <c r="D16" s="1270"/>
      <c r="E16" s="1270"/>
      <c r="F16" s="367"/>
      <c r="O16" s="368"/>
    </row>
    <row r="17" spans="1:8">
      <c r="A17" s="1264"/>
      <c r="B17" s="1264"/>
      <c r="C17" s="1264"/>
      <c r="D17" s="1264"/>
      <c r="E17" s="1264"/>
      <c r="F17" s="1265"/>
      <c r="G17" s="1265"/>
      <c r="H17" s="1265"/>
    </row>
  </sheetData>
  <mergeCells count="17">
    <mergeCell ref="A1:R1"/>
    <mergeCell ref="A2:A5"/>
    <mergeCell ref="B2:B4"/>
    <mergeCell ref="D2:I2"/>
    <mergeCell ref="L2:Q2"/>
    <mergeCell ref="C3:D4"/>
    <mergeCell ref="E3:H3"/>
    <mergeCell ref="I3:J3"/>
    <mergeCell ref="K3:L4"/>
    <mergeCell ref="M3:P3"/>
    <mergeCell ref="A17:H17"/>
    <mergeCell ref="Q3:R3"/>
    <mergeCell ref="E4:F4"/>
    <mergeCell ref="G4:H4"/>
    <mergeCell ref="M4:N4"/>
    <mergeCell ref="O4:P4"/>
    <mergeCell ref="A16:E16"/>
  </mergeCells>
  <phoneticPr fontId="2" type="noConversion"/>
  <hyperlinks>
    <hyperlink ref="S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"/>
  <sheetViews>
    <sheetView showGridLines="0" zoomScaleNormal="100" workbookViewId="0">
      <selection sqref="A1:J1"/>
    </sheetView>
  </sheetViews>
  <sheetFormatPr defaultColWidth="16" defaultRowHeight="15.75"/>
  <cols>
    <col min="1" max="10" width="11.625" style="355" customWidth="1"/>
    <col min="11" max="11" width="12.625" style="355" bestFit="1" customWidth="1"/>
    <col min="12" max="12" width="16" style="355" customWidth="1"/>
    <col min="13" max="16384" width="16" style="355"/>
  </cols>
  <sheetData>
    <row r="1" spans="1:11" s="369" customFormat="1" ht="29.1" customHeight="1">
      <c r="A1" s="1284" t="s">
        <v>966</v>
      </c>
      <c r="B1" s="1284"/>
      <c r="C1" s="1284"/>
      <c r="D1" s="1284"/>
      <c r="E1" s="1284"/>
      <c r="F1" s="1284"/>
      <c r="G1" s="1284"/>
      <c r="H1" s="1284"/>
      <c r="I1" s="1284"/>
      <c r="J1" s="1284"/>
      <c r="K1" s="595" t="s">
        <v>670</v>
      </c>
    </row>
    <row r="2" spans="1:11" ht="20.100000000000001" customHeight="1">
      <c r="A2" s="1272"/>
      <c r="B2" s="1286" t="s">
        <v>485</v>
      </c>
      <c r="C2" s="1288" t="s">
        <v>500</v>
      </c>
      <c r="D2" s="1288"/>
      <c r="E2" s="1288"/>
      <c r="F2" s="1288"/>
      <c r="G2" s="1289" t="s">
        <v>501</v>
      </c>
      <c r="H2" s="1289"/>
      <c r="I2" s="1289"/>
      <c r="J2" s="1289"/>
    </row>
    <row r="3" spans="1:11" ht="20.100000000000001" customHeight="1">
      <c r="A3" s="1273"/>
      <c r="B3" s="1287"/>
      <c r="C3" s="1291" t="s">
        <v>492</v>
      </c>
      <c r="D3" s="1291"/>
      <c r="E3" s="1291" t="s">
        <v>493</v>
      </c>
      <c r="F3" s="1291"/>
      <c r="G3" s="1290" t="s">
        <v>496</v>
      </c>
      <c r="H3" s="1290"/>
      <c r="I3" s="1290" t="s">
        <v>495</v>
      </c>
      <c r="J3" s="1290"/>
    </row>
    <row r="4" spans="1:11" ht="20.100000000000001" customHeight="1">
      <c r="A4" s="748"/>
      <c r="B4" s="781" t="s">
        <v>947</v>
      </c>
      <c r="C4" s="781" t="s">
        <v>947</v>
      </c>
      <c r="D4" s="782" t="s">
        <v>948</v>
      </c>
      <c r="E4" s="781" t="s">
        <v>947</v>
      </c>
      <c r="F4" s="782" t="s">
        <v>948</v>
      </c>
      <c r="G4" s="781" t="s">
        <v>947</v>
      </c>
      <c r="H4" s="782" t="s">
        <v>948</v>
      </c>
      <c r="I4" s="781" t="s">
        <v>947</v>
      </c>
      <c r="J4" s="782" t="s">
        <v>948</v>
      </c>
    </row>
    <row r="5" spans="1:11" ht="29.1" customHeight="1">
      <c r="A5" s="785" t="s">
        <v>82</v>
      </c>
      <c r="B5" s="370">
        <v>622</v>
      </c>
      <c r="C5" s="371">
        <v>552</v>
      </c>
      <c r="D5" s="788">
        <f>C5/$B5*100</f>
        <v>88.745980707395503</v>
      </c>
      <c r="E5" s="371">
        <v>70</v>
      </c>
      <c r="F5" s="788">
        <f>E5/$B5*100</f>
        <v>11.254019292604502</v>
      </c>
      <c r="G5" s="371">
        <v>278</v>
      </c>
      <c r="H5" s="788">
        <f>G5/$B5*100</f>
        <v>44.694533762057873</v>
      </c>
      <c r="I5" s="371">
        <v>344</v>
      </c>
      <c r="J5" s="788">
        <f>I5/$B5*100</f>
        <v>55.305466237942127</v>
      </c>
    </row>
    <row r="6" spans="1:11" ht="29.1" customHeight="1">
      <c r="A6" s="785" t="s">
        <v>748</v>
      </c>
      <c r="B6" s="370">
        <v>640</v>
      </c>
      <c r="C6" s="371">
        <v>550</v>
      </c>
      <c r="D6" s="787">
        <f t="shared" ref="D6:F14" si="0">C6/$B6*100</f>
        <v>85.9375</v>
      </c>
      <c r="E6" s="371">
        <v>90</v>
      </c>
      <c r="F6" s="787">
        <f t="shared" si="0"/>
        <v>14.0625</v>
      </c>
      <c r="G6" s="371">
        <v>273</v>
      </c>
      <c r="H6" s="787">
        <f t="shared" ref="H6" si="1">G6/$B6*100</f>
        <v>42.65625</v>
      </c>
      <c r="I6" s="371">
        <v>367</v>
      </c>
      <c r="J6" s="787">
        <f t="shared" ref="J6" si="2">I6/$B6*100</f>
        <v>57.343750000000007</v>
      </c>
    </row>
    <row r="7" spans="1:11" ht="29.1" customHeight="1">
      <c r="A7" s="785" t="s">
        <v>503</v>
      </c>
      <c r="B7" s="370">
        <v>710</v>
      </c>
      <c r="C7" s="371">
        <v>628</v>
      </c>
      <c r="D7" s="787">
        <f t="shared" si="0"/>
        <v>88.450704225352112</v>
      </c>
      <c r="E7" s="371">
        <v>82</v>
      </c>
      <c r="F7" s="787">
        <f t="shared" si="0"/>
        <v>11.549295774647888</v>
      </c>
      <c r="G7" s="371">
        <v>297</v>
      </c>
      <c r="H7" s="787">
        <f t="shared" ref="H7" si="3">G7/$B7*100</f>
        <v>41.83098591549296</v>
      </c>
      <c r="I7" s="371">
        <v>413</v>
      </c>
      <c r="J7" s="787">
        <f t="shared" ref="J7" si="4">I7/$B7*100</f>
        <v>58.16901408450704</v>
      </c>
    </row>
    <row r="8" spans="1:11" ht="29.1" customHeight="1">
      <c r="A8" s="785" t="s">
        <v>504</v>
      </c>
      <c r="B8" s="370">
        <v>620</v>
      </c>
      <c r="C8" s="371">
        <v>525</v>
      </c>
      <c r="D8" s="787">
        <f t="shared" si="0"/>
        <v>84.677419354838719</v>
      </c>
      <c r="E8" s="371">
        <v>95</v>
      </c>
      <c r="F8" s="787">
        <f t="shared" si="0"/>
        <v>15.32258064516129</v>
      </c>
      <c r="G8" s="371">
        <v>267</v>
      </c>
      <c r="H8" s="787">
        <f t="shared" ref="H8" si="5">G8/$B8*100</f>
        <v>43.064516129032256</v>
      </c>
      <c r="I8" s="371">
        <v>353</v>
      </c>
      <c r="J8" s="787">
        <f t="shared" ref="J8" si="6">I8/$B8*100</f>
        <v>56.935483870967744</v>
      </c>
    </row>
    <row r="9" spans="1:11" ht="29.1" customHeight="1">
      <c r="A9" s="785" t="s">
        <v>505</v>
      </c>
      <c r="B9" s="370">
        <v>481</v>
      </c>
      <c r="C9" s="371">
        <v>415</v>
      </c>
      <c r="D9" s="787">
        <f t="shared" si="0"/>
        <v>86.278586278586275</v>
      </c>
      <c r="E9" s="371">
        <v>66</v>
      </c>
      <c r="F9" s="787">
        <f t="shared" si="0"/>
        <v>13.721413721413722</v>
      </c>
      <c r="G9" s="371">
        <v>187</v>
      </c>
      <c r="H9" s="787">
        <f t="shared" ref="H9" si="7">G9/$B9*100</f>
        <v>38.877338877338879</v>
      </c>
      <c r="I9" s="371">
        <v>294</v>
      </c>
      <c r="J9" s="787">
        <f t="shared" ref="J9" si="8">I9/$B9*100</f>
        <v>61.122661122661128</v>
      </c>
    </row>
    <row r="10" spans="1:11" ht="29.1" customHeight="1">
      <c r="A10" s="785" t="s">
        <v>506</v>
      </c>
      <c r="B10" s="370">
        <v>397</v>
      </c>
      <c r="C10" s="371">
        <v>348</v>
      </c>
      <c r="D10" s="787">
        <f t="shared" si="0"/>
        <v>87.657430730478595</v>
      </c>
      <c r="E10" s="371">
        <v>49</v>
      </c>
      <c r="F10" s="787">
        <f t="shared" si="0"/>
        <v>12.342569269521411</v>
      </c>
      <c r="G10" s="371">
        <v>167</v>
      </c>
      <c r="H10" s="787">
        <f t="shared" ref="H10" si="9">G10/$B10*100</f>
        <v>42.065491183879097</v>
      </c>
      <c r="I10" s="371">
        <v>230</v>
      </c>
      <c r="J10" s="787">
        <f t="shared" ref="J10" si="10">I10/$B10*100</f>
        <v>57.934508816120911</v>
      </c>
    </row>
    <row r="11" spans="1:11" ht="29.1" customHeight="1">
      <c r="A11" s="785" t="s">
        <v>507</v>
      </c>
      <c r="B11" s="370">
        <v>346</v>
      </c>
      <c r="C11" s="371">
        <v>303</v>
      </c>
      <c r="D11" s="787">
        <f t="shared" si="0"/>
        <v>87.572254335260112</v>
      </c>
      <c r="E11" s="371">
        <v>43</v>
      </c>
      <c r="F11" s="787">
        <f t="shared" si="0"/>
        <v>12.427745664739884</v>
      </c>
      <c r="G11" s="371">
        <v>151</v>
      </c>
      <c r="H11" s="787">
        <f t="shared" ref="H11" si="11">G11/$B11*100</f>
        <v>43.641618497109825</v>
      </c>
      <c r="I11" s="371">
        <v>195</v>
      </c>
      <c r="J11" s="787">
        <f t="shared" ref="J11" si="12">I11/$B11*100</f>
        <v>56.358381502890175</v>
      </c>
    </row>
    <row r="12" spans="1:11" ht="29.1" customHeight="1">
      <c r="A12" s="785" t="s">
        <v>508</v>
      </c>
      <c r="B12" s="370">
        <v>2208</v>
      </c>
      <c r="C12" s="371">
        <v>1964</v>
      </c>
      <c r="D12" s="787">
        <f t="shared" si="0"/>
        <v>88.949275362318829</v>
      </c>
      <c r="E12" s="371">
        <v>244</v>
      </c>
      <c r="F12" s="787">
        <f t="shared" si="0"/>
        <v>11.05072463768116</v>
      </c>
      <c r="G12" s="371">
        <v>1091</v>
      </c>
      <c r="H12" s="787">
        <f t="shared" ref="H12" si="13">G12/$B12*100</f>
        <v>49.411231884057969</v>
      </c>
      <c r="I12" s="371">
        <v>1117</v>
      </c>
      <c r="J12" s="787">
        <f t="shared" ref="J12" si="14">I12/$B12*100</f>
        <v>50.588768115942031</v>
      </c>
    </row>
    <row r="13" spans="1:11" ht="29.1" customHeight="1">
      <c r="A13" s="785" t="s">
        <v>509</v>
      </c>
      <c r="B13" s="370">
        <v>1641</v>
      </c>
      <c r="C13" s="371">
        <v>1449</v>
      </c>
      <c r="D13" s="787">
        <f t="shared" si="0"/>
        <v>88.299817184643516</v>
      </c>
      <c r="E13" s="371">
        <v>192</v>
      </c>
      <c r="F13" s="787">
        <f t="shared" si="0"/>
        <v>11.70018281535649</v>
      </c>
      <c r="G13" s="371">
        <v>1086</v>
      </c>
      <c r="H13" s="787">
        <f t="shared" ref="H13" si="15">G13/$B13*100</f>
        <v>66.179159049360152</v>
      </c>
      <c r="I13" s="371">
        <v>555</v>
      </c>
      <c r="J13" s="787">
        <f t="shared" ref="J13" si="16">I13/$B13*100</f>
        <v>33.820840950639855</v>
      </c>
    </row>
    <row r="14" spans="1:11" ht="29.1" customHeight="1">
      <c r="A14" s="786" t="s">
        <v>716</v>
      </c>
      <c r="B14" s="783">
        <v>1094</v>
      </c>
      <c r="C14" s="784">
        <v>941</v>
      </c>
      <c r="D14" s="789">
        <f t="shared" si="0"/>
        <v>86.014625228519193</v>
      </c>
      <c r="E14" s="784">
        <v>153</v>
      </c>
      <c r="F14" s="789">
        <f t="shared" si="0"/>
        <v>13.985374771480805</v>
      </c>
      <c r="G14" s="784">
        <v>795</v>
      </c>
      <c r="H14" s="789">
        <f t="shared" ref="H14" si="17">G14/$B14*100</f>
        <v>72.669104204753197</v>
      </c>
      <c r="I14" s="784">
        <v>299</v>
      </c>
      <c r="J14" s="789">
        <f t="shared" ref="J14" si="18">I14/$B14*100</f>
        <v>27.3308957952468</v>
      </c>
    </row>
    <row r="15" spans="1:11" ht="30.75" customHeight="1">
      <c r="A15" s="1285" t="s">
        <v>502</v>
      </c>
      <c r="B15" s="1285"/>
      <c r="C15" s="1285"/>
      <c r="D15" s="1285"/>
      <c r="E15" s="1285"/>
      <c r="F15" s="1285"/>
      <c r="G15" s="1285"/>
      <c r="H15" s="1285"/>
      <c r="I15" s="1285"/>
      <c r="J15" s="780"/>
    </row>
  </sheetData>
  <mergeCells count="10">
    <mergeCell ref="A1:J1"/>
    <mergeCell ref="A15:I15"/>
    <mergeCell ref="A2:A3"/>
    <mergeCell ref="B2:B3"/>
    <mergeCell ref="C2:F2"/>
    <mergeCell ref="G2:J2"/>
    <mergeCell ref="I3:J3"/>
    <mergeCell ref="G3:H3"/>
    <mergeCell ref="E3:F3"/>
    <mergeCell ref="C3:D3"/>
  </mergeCells>
  <phoneticPr fontId="2" type="noConversion"/>
  <hyperlinks>
    <hyperlink ref="K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showGridLines="0" zoomScaleNormal="100" workbookViewId="0">
      <selection sqref="A1:N1"/>
    </sheetView>
  </sheetViews>
  <sheetFormatPr defaultColWidth="8.875" defaultRowHeight="15.75"/>
  <cols>
    <col min="1" max="2" width="11.5" style="33" customWidth="1"/>
    <col min="3" max="4" width="10.625" style="33" customWidth="1"/>
    <col min="5" max="11" width="11.125" style="33" customWidth="1"/>
    <col min="12" max="12" width="9.125" style="33" customWidth="1"/>
    <col min="13" max="14" width="10.875" style="33" bestFit="1" customWidth="1"/>
    <col min="15" max="15" width="12.625" style="33" bestFit="1" customWidth="1"/>
    <col min="16" max="256" width="8.875" style="33"/>
    <col min="257" max="257" width="8.625" style="33" customWidth="1"/>
    <col min="258" max="258" width="11.5" style="33" customWidth="1"/>
    <col min="259" max="260" width="10.625" style="33" customWidth="1"/>
    <col min="261" max="262" width="11.125" style="33" customWidth="1"/>
    <col min="263" max="263" width="10.625" style="33" customWidth="1"/>
    <col min="264" max="270" width="9.125" style="33" customWidth="1"/>
    <col min="271" max="512" width="8.875" style="33"/>
    <col min="513" max="513" width="8.625" style="33" customWidth="1"/>
    <col min="514" max="514" width="11.5" style="33" customWidth="1"/>
    <col min="515" max="516" width="10.625" style="33" customWidth="1"/>
    <col min="517" max="518" width="11.125" style="33" customWidth="1"/>
    <col min="519" max="519" width="10.625" style="33" customWidth="1"/>
    <col min="520" max="526" width="9.125" style="33" customWidth="1"/>
    <col min="527" max="768" width="8.875" style="33"/>
    <col min="769" max="769" width="8.625" style="33" customWidth="1"/>
    <col min="770" max="770" width="11.5" style="33" customWidth="1"/>
    <col min="771" max="772" width="10.625" style="33" customWidth="1"/>
    <col min="773" max="774" width="11.125" style="33" customWidth="1"/>
    <col min="775" max="775" width="10.625" style="33" customWidth="1"/>
    <col min="776" max="782" width="9.125" style="33" customWidth="1"/>
    <col min="783" max="1024" width="8.875" style="33"/>
    <col min="1025" max="1025" width="8.625" style="33" customWidth="1"/>
    <col min="1026" max="1026" width="11.5" style="33" customWidth="1"/>
    <col min="1027" max="1028" width="10.625" style="33" customWidth="1"/>
    <col min="1029" max="1030" width="11.125" style="33" customWidth="1"/>
    <col min="1031" max="1031" width="10.625" style="33" customWidth="1"/>
    <col min="1032" max="1038" width="9.125" style="33" customWidth="1"/>
    <col min="1039" max="1280" width="8.875" style="33"/>
    <col min="1281" max="1281" width="8.625" style="33" customWidth="1"/>
    <col min="1282" max="1282" width="11.5" style="33" customWidth="1"/>
    <col min="1283" max="1284" width="10.625" style="33" customWidth="1"/>
    <col min="1285" max="1286" width="11.125" style="33" customWidth="1"/>
    <col min="1287" max="1287" width="10.625" style="33" customWidth="1"/>
    <col min="1288" max="1294" width="9.125" style="33" customWidth="1"/>
    <col min="1295" max="1536" width="8.875" style="33"/>
    <col min="1537" max="1537" width="8.625" style="33" customWidth="1"/>
    <col min="1538" max="1538" width="11.5" style="33" customWidth="1"/>
    <col min="1539" max="1540" width="10.625" style="33" customWidth="1"/>
    <col min="1541" max="1542" width="11.125" style="33" customWidth="1"/>
    <col min="1543" max="1543" width="10.625" style="33" customWidth="1"/>
    <col min="1544" max="1550" width="9.125" style="33" customWidth="1"/>
    <col min="1551" max="1792" width="8.875" style="33"/>
    <col min="1793" max="1793" width="8.625" style="33" customWidth="1"/>
    <col min="1794" max="1794" width="11.5" style="33" customWidth="1"/>
    <col min="1795" max="1796" width="10.625" style="33" customWidth="1"/>
    <col min="1797" max="1798" width="11.125" style="33" customWidth="1"/>
    <col min="1799" max="1799" width="10.625" style="33" customWidth="1"/>
    <col min="1800" max="1806" width="9.125" style="33" customWidth="1"/>
    <col min="1807" max="2048" width="8.875" style="33"/>
    <col min="2049" max="2049" width="8.625" style="33" customWidth="1"/>
    <col min="2050" max="2050" width="11.5" style="33" customWidth="1"/>
    <col min="2051" max="2052" width="10.625" style="33" customWidth="1"/>
    <col min="2053" max="2054" width="11.125" style="33" customWidth="1"/>
    <col min="2055" max="2055" width="10.625" style="33" customWidth="1"/>
    <col min="2056" max="2062" width="9.125" style="33" customWidth="1"/>
    <col min="2063" max="2304" width="8.875" style="33"/>
    <col min="2305" max="2305" width="8.625" style="33" customWidth="1"/>
    <col min="2306" max="2306" width="11.5" style="33" customWidth="1"/>
    <col min="2307" max="2308" width="10.625" style="33" customWidth="1"/>
    <col min="2309" max="2310" width="11.125" style="33" customWidth="1"/>
    <col min="2311" max="2311" width="10.625" style="33" customWidth="1"/>
    <col min="2312" max="2318" width="9.125" style="33" customWidth="1"/>
    <col min="2319" max="2560" width="8.875" style="33"/>
    <col min="2561" max="2561" width="8.625" style="33" customWidth="1"/>
    <col min="2562" max="2562" width="11.5" style="33" customWidth="1"/>
    <col min="2563" max="2564" width="10.625" style="33" customWidth="1"/>
    <col min="2565" max="2566" width="11.125" style="33" customWidth="1"/>
    <col min="2567" max="2567" width="10.625" style="33" customWidth="1"/>
    <col min="2568" max="2574" width="9.125" style="33" customWidth="1"/>
    <col min="2575" max="2816" width="8.875" style="33"/>
    <col min="2817" max="2817" width="8.625" style="33" customWidth="1"/>
    <col min="2818" max="2818" width="11.5" style="33" customWidth="1"/>
    <col min="2819" max="2820" width="10.625" style="33" customWidth="1"/>
    <col min="2821" max="2822" width="11.125" style="33" customWidth="1"/>
    <col min="2823" max="2823" width="10.625" style="33" customWidth="1"/>
    <col min="2824" max="2830" width="9.125" style="33" customWidth="1"/>
    <col min="2831" max="3072" width="8.875" style="33"/>
    <col min="3073" max="3073" width="8.625" style="33" customWidth="1"/>
    <col min="3074" max="3074" width="11.5" style="33" customWidth="1"/>
    <col min="3075" max="3076" width="10.625" style="33" customWidth="1"/>
    <col min="3077" max="3078" width="11.125" style="33" customWidth="1"/>
    <col min="3079" max="3079" width="10.625" style="33" customWidth="1"/>
    <col min="3080" max="3086" width="9.125" style="33" customWidth="1"/>
    <col min="3087" max="3328" width="8.875" style="33"/>
    <col min="3329" max="3329" width="8.625" style="33" customWidth="1"/>
    <col min="3330" max="3330" width="11.5" style="33" customWidth="1"/>
    <col min="3331" max="3332" width="10.625" style="33" customWidth="1"/>
    <col min="3333" max="3334" width="11.125" style="33" customWidth="1"/>
    <col min="3335" max="3335" width="10.625" style="33" customWidth="1"/>
    <col min="3336" max="3342" width="9.125" style="33" customWidth="1"/>
    <col min="3343" max="3584" width="8.875" style="33"/>
    <col min="3585" max="3585" width="8.625" style="33" customWidth="1"/>
    <col min="3586" max="3586" width="11.5" style="33" customWidth="1"/>
    <col min="3587" max="3588" width="10.625" style="33" customWidth="1"/>
    <col min="3589" max="3590" width="11.125" style="33" customWidth="1"/>
    <col min="3591" max="3591" width="10.625" style="33" customWidth="1"/>
    <col min="3592" max="3598" width="9.125" style="33" customWidth="1"/>
    <col min="3599" max="3840" width="8.875" style="33"/>
    <col min="3841" max="3841" width="8.625" style="33" customWidth="1"/>
    <col min="3842" max="3842" width="11.5" style="33" customWidth="1"/>
    <col min="3843" max="3844" width="10.625" style="33" customWidth="1"/>
    <col min="3845" max="3846" width="11.125" style="33" customWidth="1"/>
    <col min="3847" max="3847" width="10.625" style="33" customWidth="1"/>
    <col min="3848" max="3854" width="9.125" style="33" customWidth="1"/>
    <col min="3855" max="4096" width="8.875" style="33"/>
    <col min="4097" max="4097" width="8.625" style="33" customWidth="1"/>
    <col min="4098" max="4098" width="11.5" style="33" customWidth="1"/>
    <col min="4099" max="4100" width="10.625" style="33" customWidth="1"/>
    <col min="4101" max="4102" width="11.125" style="33" customWidth="1"/>
    <col min="4103" max="4103" width="10.625" style="33" customWidth="1"/>
    <col min="4104" max="4110" width="9.125" style="33" customWidth="1"/>
    <col min="4111" max="4352" width="8.875" style="33"/>
    <col min="4353" max="4353" width="8.625" style="33" customWidth="1"/>
    <col min="4354" max="4354" width="11.5" style="33" customWidth="1"/>
    <col min="4355" max="4356" width="10.625" style="33" customWidth="1"/>
    <col min="4357" max="4358" width="11.125" style="33" customWidth="1"/>
    <col min="4359" max="4359" width="10.625" style="33" customWidth="1"/>
    <col min="4360" max="4366" width="9.125" style="33" customWidth="1"/>
    <col min="4367" max="4608" width="8.875" style="33"/>
    <col min="4609" max="4609" width="8.625" style="33" customWidth="1"/>
    <col min="4610" max="4610" width="11.5" style="33" customWidth="1"/>
    <col min="4611" max="4612" width="10.625" style="33" customWidth="1"/>
    <col min="4613" max="4614" width="11.125" style="33" customWidth="1"/>
    <col min="4615" max="4615" width="10.625" style="33" customWidth="1"/>
    <col min="4616" max="4622" width="9.125" style="33" customWidth="1"/>
    <col min="4623" max="4864" width="8.875" style="33"/>
    <col min="4865" max="4865" width="8.625" style="33" customWidth="1"/>
    <col min="4866" max="4866" width="11.5" style="33" customWidth="1"/>
    <col min="4867" max="4868" width="10.625" style="33" customWidth="1"/>
    <col min="4869" max="4870" width="11.125" style="33" customWidth="1"/>
    <col min="4871" max="4871" width="10.625" style="33" customWidth="1"/>
    <col min="4872" max="4878" width="9.125" style="33" customWidth="1"/>
    <col min="4879" max="5120" width="8.875" style="33"/>
    <col min="5121" max="5121" width="8.625" style="33" customWidth="1"/>
    <col min="5122" max="5122" width="11.5" style="33" customWidth="1"/>
    <col min="5123" max="5124" width="10.625" style="33" customWidth="1"/>
    <col min="5125" max="5126" width="11.125" style="33" customWidth="1"/>
    <col min="5127" max="5127" width="10.625" style="33" customWidth="1"/>
    <col min="5128" max="5134" width="9.125" style="33" customWidth="1"/>
    <col min="5135" max="5376" width="8.875" style="33"/>
    <col min="5377" max="5377" width="8.625" style="33" customWidth="1"/>
    <col min="5378" max="5378" width="11.5" style="33" customWidth="1"/>
    <col min="5379" max="5380" width="10.625" style="33" customWidth="1"/>
    <col min="5381" max="5382" width="11.125" style="33" customWidth="1"/>
    <col min="5383" max="5383" width="10.625" style="33" customWidth="1"/>
    <col min="5384" max="5390" width="9.125" style="33" customWidth="1"/>
    <col min="5391" max="5632" width="8.875" style="33"/>
    <col min="5633" max="5633" width="8.625" style="33" customWidth="1"/>
    <col min="5634" max="5634" width="11.5" style="33" customWidth="1"/>
    <col min="5635" max="5636" width="10.625" style="33" customWidth="1"/>
    <col min="5637" max="5638" width="11.125" style="33" customWidth="1"/>
    <col min="5639" max="5639" width="10.625" style="33" customWidth="1"/>
    <col min="5640" max="5646" width="9.125" style="33" customWidth="1"/>
    <col min="5647" max="5888" width="8.875" style="33"/>
    <col min="5889" max="5889" width="8.625" style="33" customWidth="1"/>
    <col min="5890" max="5890" width="11.5" style="33" customWidth="1"/>
    <col min="5891" max="5892" width="10.625" style="33" customWidth="1"/>
    <col min="5893" max="5894" width="11.125" style="33" customWidth="1"/>
    <col min="5895" max="5895" width="10.625" style="33" customWidth="1"/>
    <col min="5896" max="5902" width="9.125" style="33" customWidth="1"/>
    <col min="5903" max="6144" width="8.875" style="33"/>
    <col min="6145" max="6145" width="8.625" style="33" customWidth="1"/>
    <col min="6146" max="6146" width="11.5" style="33" customWidth="1"/>
    <col min="6147" max="6148" width="10.625" style="33" customWidth="1"/>
    <col min="6149" max="6150" width="11.125" style="33" customWidth="1"/>
    <col min="6151" max="6151" width="10.625" style="33" customWidth="1"/>
    <col min="6152" max="6158" width="9.125" style="33" customWidth="1"/>
    <col min="6159" max="6400" width="8.875" style="33"/>
    <col min="6401" max="6401" width="8.625" style="33" customWidth="1"/>
    <col min="6402" max="6402" width="11.5" style="33" customWidth="1"/>
    <col min="6403" max="6404" width="10.625" style="33" customWidth="1"/>
    <col min="6405" max="6406" width="11.125" style="33" customWidth="1"/>
    <col min="6407" max="6407" width="10.625" style="33" customWidth="1"/>
    <col min="6408" max="6414" width="9.125" style="33" customWidth="1"/>
    <col min="6415" max="6656" width="8.875" style="33"/>
    <col min="6657" max="6657" width="8.625" style="33" customWidth="1"/>
    <col min="6658" max="6658" width="11.5" style="33" customWidth="1"/>
    <col min="6659" max="6660" width="10.625" style="33" customWidth="1"/>
    <col min="6661" max="6662" width="11.125" style="33" customWidth="1"/>
    <col min="6663" max="6663" width="10.625" style="33" customWidth="1"/>
    <col min="6664" max="6670" width="9.125" style="33" customWidth="1"/>
    <col min="6671" max="6912" width="8.875" style="33"/>
    <col min="6913" max="6913" width="8.625" style="33" customWidth="1"/>
    <col min="6914" max="6914" width="11.5" style="33" customWidth="1"/>
    <col min="6915" max="6916" width="10.625" style="33" customWidth="1"/>
    <col min="6917" max="6918" width="11.125" style="33" customWidth="1"/>
    <col min="6919" max="6919" width="10.625" style="33" customWidth="1"/>
    <col min="6920" max="6926" width="9.125" style="33" customWidth="1"/>
    <col min="6927" max="7168" width="8.875" style="33"/>
    <col min="7169" max="7169" width="8.625" style="33" customWidth="1"/>
    <col min="7170" max="7170" width="11.5" style="33" customWidth="1"/>
    <col min="7171" max="7172" width="10.625" style="33" customWidth="1"/>
    <col min="7173" max="7174" width="11.125" style="33" customWidth="1"/>
    <col min="7175" max="7175" width="10.625" style="33" customWidth="1"/>
    <col min="7176" max="7182" width="9.125" style="33" customWidth="1"/>
    <col min="7183" max="7424" width="8.875" style="33"/>
    <col min="7425" max="7425" width="8.625" style="33" customWidth="1"/>
    <col min="7426" max="7426" width="11.5" style="33" customWidth="1"/>
    <col min="7427" max="7428" width="10.625" style="33" customWidth="1"/>
    <col min="7429" max="7430" width="11.125" style="33" customWidth="1"/>
    <col min="7431" max="7431" width="10.625" style="33" customWidth="1"/>
    <col min="7432" max="7438" width="9.125" style="33" customWidth="1"/>
    <col min="7439" max="7680" width="8.875" style="33"/>
    <col min="7681" max="7681" width="8.625" style="33" customWidth="1"/>
    <col min="7682" max="7682" width="11.5" style="33" customWidth="1"/>
    <col min="7683" max="7684" width="10.625" style="33" customWidth="1"/>
    <col min="7685" max="7686" width="11.125" style="33" customWidth="1"/>
    <col min="7687" max="7687" width="10.625" style="33" customWidth="1"/>
    <col min="7688" max="7694" width="9.125" style="33" customWidth="1"/>
    <col min="7695" max="7936" width="8.875" style="33"/>
    <col min="7937" max="7937" width="8.625" style="33" customWidth="1"/>
    <col min="7938" max="7938" width="11.5" style="33" customWidth="1"/>
    <col min="7939" max="7940" width="10.625" style="33" customWidth="1"/>
    <col min="7941" max="7942" width="11.125" style="33" customWidth="1"/>
    <col min="7943" max="7943" width="10.625" style="33" customWidth="1"/>
    <col min="7944" max="7950" width="9.125" style="33" customWidth="1"/>
    <col min="7951" max="8192" width="8.875" style="33"/>
    <col min="8193" max="8193" width="8.625" style="33" customWidth="1"/>
    <col min="8194" max="8194" width="11.5" style="33" customWidth="1"/>
    <col min="8195" max="8196" width="10.625" style="33" customWidth="1"/>
    <col min="8197" max="8198" width="11.125" style="33" customWidth="1"/>
    <col min="8199" max="8199" width="10.625" style="33" customWidth="1"/>
    <col min="8200" max="8206" width="9.125" style="33" customWidth="1"/>
    <col min="8207" max="8448" width="8.875" style="33"/>
    <col min="8449" max="8449" width="8.625" style="33" customWidth="1"/>
    <col min="8450" max="8450" width="11.5" style="33" customWidth="1"/>
    <col min="8451" max="8452" width="10.625" style="33" customWidth="1"/>
    <col min="8453" max="8454" width="11.125" style="33" customWidth="1"/>
    <col min="8455" max="8455" width="10.625" style="33" customWidth="1"/>
    <col min="8456" max="8462" width="9.125" style="33" customWidth="1"/>
    <col min="8463" max="8704" width="8.875" style="33"/>
    <col min="8705" max="8705" width="8.625" style="33" customWidth="1"/>
    <col min="8706" max="8706" width="11.5" style="33" customWidth="1"/>
    <col min="8707" max="8708" width="10.625" style="33" customWidth="1"/>
    <col min="8709" max="8710" width="11.125" style="33" customWidth="1"/>
    <col min="8711" max="8711" width="10.625" style="33" customWidth="1"/>
    <col min="8712" max="8718" width="9.125" style="33" customWidth="1"/>
    <col min="8719" max="8960" width="8.875" style="33"/>
    <col min="8961" max="8961" width="8.625" style="33" customWidth="1"/>
    <col min="8962" max="8962" width="11.5" style="33" customWidth="1"/>
    <col min="8963" max="8964" width="10.625" style="33" customWidth="1"/>
    <col min="8965" max="8966" width="11.125" style="33" customWidth="1"/>
    <col min="8967" max="8967" width="10.625" style="33" customWidth="1"/>
    <col min="8968" max="8974" width="9.125" style="33" customWidth="1"/>
    <col min="8975" max="9216" width="8.875" style="33"/>
    <col min="9217" max="9217" width="8.625" style="33" customWidth="1"/>
    <col min="9218" max="9218" width="11.5" style="33" customWidth="1"/>
    <col min="9219" max="9220" width="10.625" style="33" customWidth="1"/>
    <col min="9221" max="9222" width="11.125" style="33" customWidth="1"/>
    <col min="9223" max="9223" width="10.625" style="33" customWidth="1"/>
    <col min="9224" max="9230" width="9.125" style="33" customWidth="1"/>
    <col min="9231" max="9472" width="8.875" style="33"/>
    <col min="9473" max="9473" width="8.625" style="33" customWidth="1"/>
    <col min="9474" max="9474" width="11.5" style="33" customWidth="1"/>
    <col min="9475" max="9476" width="10.625" style="33" customWidth="1"/>
    <col min="9477" max="9478" width="11.125" style="33" customWidth="1"/>
    <col min="9479" max="9479" width="10.625" style="33" customWidth="1"/>
    <col min="9480" max="9486" width="9.125" style="33" customWidth="1"/>
    <col min="9487" max="9728" width="8.875" style="33"/>
    <col min="9729" max="9729" width="8.625" style="33" customWidth="1"/>
    <col min="9730" max="9730" width="11.5" style="33" customWidth="1"/>
    <col min="9731" max="9732" width="10.625" style="33" customWidth="1"/>
    <col min="9733" max="9734" width="11.125" style="33" customWidth="1"/>
    <col min="9735" max="9735" width="10.625" style="33" customWidth="1"/>
    <col min="9736" max="9742" width="9.125" style="33" customWidth="1"/>
    <col min="9743" max="9984" width="8.875" style="33"/>
    <col min="9985" max="9985" width="8.625" style="33" customWidth="1"/>
    <col min="9986" max="9986" width="11.5" style="33" customWidth="1"/>
    <col min="9987" max="9988" width="10.625" style="33" customWidth="1"/>
    <col min="9989" max="9990" width="11.125" style="33" customWidth="1"/>
    <col min="9991" max="9991" width="10.625" style="33" customWidth="1"/>
    <col min="9992" max="9998" width="9.125" style="33" customWidth="1"/>
    <col min="9999" max="10240" width="8.875" style="33"/>
    <col min="10241" max="10241" width="8.625" style="33" customWidth="1"/>
    <col min="10242" max="10242" width="11.5" style="33" customWidth="1"/>
    <col min="10243" max="10244" width="10.625" style="33" customWidth="1"/>
    <col min="10245" max="10246" width="11.125" style="33" customWidth="1"/>
    <col min="10247" max="10247" width="10.625" style="33" customWidth="1"/>
    <col min="10248" max="10254" width="9.125" style="33" customWidth="1"/>
    <col min="10255" max="10496" width="8.875" style="33"/>
    <col min="10497" max="10497" width="8.625" style="33" customWidth="1"/>
    <col min="10498" max="10498" width="11.5" style="33" customWidth="1"/>
    <col min="10499" max="10500" width="10.625" style="33" customWidth="1"/>
    <col min="10501" max="10502" width="11.125" style="33" customWidth="1"/>
    <col min="10503" max="10503" width="10.625" style="33" customWidth="1"/>
    <col min="10504" max="10510" width="9.125" style="33" customWidth="1"/>
    <col min="10511" max="10752" width="8.875" style="33"/>
    <col min="10753" max="10753" width="8.625" style="33" customWidth="1"/>
    <col min="10754" max="10754" width="11.5" style="33" customWidth="1"/>
    <col min="10755" max="10756" width="10.625" style="33" customWidth="1"/>
    <col min="10757" max="10758" width="11.125" style="33" customWidth="1"/>
    <col min="10759" max="10759" width="10.625" style="33" customWidth="1"/>
    <col min="10760" max="10766" width="9.125" style="33" customWidth="1"/>
    <col min="10767" max="11008" width="8.875" style="33"/>
    <col min="11009" max="11009" width="8.625" style="33" customWidth="1"/>
    <col min="11010" max="11010" width="11.5" style="33" customWidth="1"/>
    <col min="11011" max="11012" width="10.625" style="33" customWidth="1"/>
    <col min="11013" max="11014" width="11.125" style="33" customWidth="1"/>
    <col min="11015" max="11015" width="10.625" style="33" customWidth="1"/>
    <col min="11016" max="11022" width="9.125" style="33" customWidth="1"/>
    <col min="11023" max="11264" width="8.875" style="33"/>
    <col min="11265" max="11265" width="8.625" style="33" customWidth="1"/>
    <col min="11266" max="11266" width="11.5" style="33" customWidth="1"/>
    <col min="11267" max="11268" width="10.625" style="33" customWidth="1"/>
    <col min="11269" max="11270" width="11.125" style="33" customWidth="1"/>
    <col min="11271" max="11271" width="10.625" style="33" customWidth="1"/>
    <col min="11272" max="11278" width="9.125" style="33" customWidth="1"/>
    <col min="11279" max="11520" width="8.875" style="33"/>
    <col min="11521" max="11521" width="8.625" style="33" customWidth="1"/>
    <col min="11522" max="11522" width="11.5" style="33" customWidth="1"/>
    <col min="11523" max="11524" width="10.625" style="33" customWidth="1"/>
    <col min="11525" max="11526" width="11.125" style="33" customWidth="1"/>
    <col min="11527" max="11527" width="10.625" style="33" customWidth="1"/>
    <col min="11528" max="11534" width="9.125" style="33" customWidth="1"/>
    <col min="11535" max="11776" width="8.875" style="33"/>
    <col min="11777" max="11777" width="8.625" style="33" customWidth="1"/>
    <col min="11778" max="11778" width="11.5" style="33" customWidth="1"/>
    <col min="11779" max="11780" width="10.625" style="33" customWidth="1"/>
    <col min="11781" max="11782" width="11.125" style="33" customWidth="1"/>
    <col min="11783" max="11783" width="10.625" style="33" customWidth="1"/>
    <col min="11784" max="11790" width="9.125" style="33" customWidth="1"/>
    <col min="11791" max="12032" width="8.875" style="33"/>
    <col min="12033" max="12033" width="8.625" style="33" customWidth="1"/>
    <col min="12034" max="12034" width="11.5" style="33" customWidth="1"/>
    <col min="12035" max="12036" width="10.625" style="33" customWidth="1"/>
    <col min="12037" max="12038" width="11.125" style="33" customWidth="1"/>
    <col min="12039" max="12039" width="10.625" style="33" customWidth="1"/>
    <col min="12040" max="12046" width="9.125" style="33" customWidth="1"/>
    <col min="12047" max="12288" width="8.875" style="33"/>
    <col min="12289" max="12289" width="8.625" style="33" customWidth="1"/>
    <col min="12290" max="12290" width="11.5" style="33" customWidth="1"/>
    <col min="12291" max="12292" width="10.625" style="33" customWidth="1"/>
    <col min="12293" max="12294" width="11.125" style="33" customWidth="1"/>
    <col min="12295" max="12295" width="10.625" style="33" customWidth="1"/>
    <col min="12296" max="12302" width="9.125" style="33" customWidth="1"/>
    <col min="12303" max="12544" width="8.875" style="33"/>
    <col min="12545" max="12545" width="8.625" style="33" customWidth="1"/>
    <col min="12546" max="12546" width="11.5" style="33" customWidth="1"/>
    <col min="12547" max="12548" width="10.625" style="33" customWidth="1"/>
    <col min="12549" max="12550" width="11.125" style="33" customWidth="1"/>
    <col min="12551" max="12551" width="10.625" style="33" customWidth="1"/>
    <col min="12552" max="12558" width="9.125" style="33" customWidth="1"/>
    <col min="12559" max="12800" width="8.875" style="33"/>
    <col min="12801" max="12801" width="8.625" style="33" customWidth="1"/>
    <col min="12802" max="12802" width="11.5" style="33" customWidth="1"/>
    <col min="12803" max="12804" width="10.625" style="33" customWidth="1"/>
    <col min="12805" max="12806" width="11.125" style="33" customWidth="1"/>
    <col min="12807" max="12807" width="10.625" style="33" customWidth="1"/>
    <col min="12808" max="12814" width="9.125" style="33" customWidth="1"/>
    <col min="12815" max="13056" width="8.875" style="33"/>
    <col min="13057" max="13057" width="8.625" style="33" customWidth="1"/>
    <col min="13058" max="13058" width="11.5" style="33" customWidth="1"/>
    <col min="13059" max="13060" width="10.625" style="33" customWidth="1"/>
    <col min="13061" max="13062" width="11.125" style="33" customWidth="1"/>
    <col min="13063" max="13063" width="10.625" style="33" customWidth="1"/>
    <col min="13064" max="13070" width="9.125" style="33" customWidth="1"/>
    <col min="13071" max="13312" width="8.875" style="33"/>
    <col min="13313" max="13313" width="8.625" style="33" customWidth="1"/>
    <col min="13314" max="13314" width="11.5" style="33" customWidth="1"/>
    <col min="13315" max="13316" width="10.625" style="33" customWidth="1"/>
    <col min="13317" max="13318" width="11.125" style="33" customWidth="1"/>
    <col min="13319" max="13319" width="10.625" style="33" customWidth="1"/>
    <col min="13320" max="13326" width="9.125" style="33" customWidth="1"/>
    <col min="13327" max="13568" width="8.875" style="33"/>
    <col min="13569" max="13569" width="8.625" style="33" customWidth="1"/>
    <col min="13570" max="13570" width="11.5" style="33" customWidth="1"/>
    <col min="13571" max="13572" width="10.625" style="33" customWidth="1"/>
    <col min="13573" max="13574" width="11.125" style="33" customWidth="1"/>
    <col min="13575" max="13575" width="10.625" style="33" customWidth="1"/>
    <col min="13576" max="13582" width="9.125" style="33" customWidth="1"/>
    <col min="13583" max="13824" width="8.875" style="33"/>
    <col min="13825" max="13825" width="8.625" style="33" customWidth="1"/>
    <col min="13826" max="13826" width="11.5" style="33" customWidth="1"/>
    <col min="13827" max="13828" width="10.625" style="33" customWidth="1"/>
    <col min="13829" max="13830" width="11.125" style="33" customWidth="1"/>
    <col min="13831" max="13831" width="10.625" style="33" customWidth="1"/>
    <col min="13832" max="13838" width="9.125" style="33" customWidth="1"/>
    <col min="13839" max="14080" width="8.875" style="33"/>
    <col min="14081" max="14081" width="8.625" style="33" customWidth="1"/>
    <col min="14082" max="14082" width="11.5" style="33" customWidth="1"/>
    <col min="14083" max="14084" width="10.625" style="33" customWidth="1"/>
    <col min="14085" max="14086" width="11.125" style="33" customWidth="1"/>
    <col min="14087" max="14087" width="10.625" style="33" customWidth="1"/>
    <col min="14088" max="14094" width="9.125" style="33" customWidth="1"/>
    <col min="14095" max="14336" width="8.875" style="33"/>
    <col min="14337" max="14337" width="8.625" style="33" customWidth="1"/>
    <col min="14338" max="14338" width="11.5" style="33" customWidth="1"/>
    <col min="14339" max="14340" width="10.625" style="33" customWidth="1"/>
    <col min="14341" max="14342" width="11.125" style="33" customWidth="1"/>
    <col min="14343" max="14343" width="10.625" style="33" customWidth="1"/>
    <col min="14344" max="14350" width="9.125" style="33" customWidth="1"/>
    <col min="14351" max="14592" width="8.875" style="33"/>
    <col min="14593" max="14593" width="8.625" style="33" customWidth="1"/>
    <col min="14594" max="14594" width="11.5" style="33" customWidth="1"/>
    <col min="14595" max="14596" width="10.625" style="33" customWidth="1"/>
    <col min="14597" max="14598" width="11.125" style="33" customWidth="1"/>
    <col min="14599" max="14599" width="10.625" style="33" customWidth="1"/>
    <col min="14600" max="14606" width="9.125" style="33" customWidth="1"/>
    <col min="14607" max="14848" width="8.875" style="33"/>
    <col min="14849" max="14849" width="8.625" style="33" customWidth="1"/>
    <col min="14850" max="14850" width="11.5" style="33" customWidth="1"/>
    <col min="14851" max="14852" width="10.625" style="33" customWidth="1"/>
    <col min="14853" max="14854" width="11.125" style="33" customWidth="1"/>
    <col min="14855" max="14855" width="10.625" style="33" customWidth="1"/>
    <col min="14856" max="14862" width="9.125" style="33" customWidth="1"/>
    <col min="14863" max="15104" width="8.875" style="33"/>
    <col min="15105" max="15105" width="8.625" style="33" customWidth="1"/>
    <col min="15106" max="15106" width="11.5" style="33" customWidth="1"/>
    <col min="15107" max="15108" width="10.625" style="33" customWidth="1"/>
    <col min="15109" max="15110" width="11.125" style="33" customWidth="1"/>
    <col min="15111" max="15111" width="10.625" style="33" customWidth="1"/>
    <col min="15112" max="15118" width="9.125" style="33" customWidth="1"/>
    <col min="15119" max="15360" width="8.875" style="33"/>
    <col min="15361" max="15361" width="8.625" style="33" customWidth="1"/>
    <col min="15362" max="15362" width="11.5" style="33" customWidth="1"/>
    <col min="15363" max="15364" width="10.625" style="33" customWidth="1"/>
    <col min="15365" max="15366" width="11.125" style="33" customWidth="1"/>
    <col min="15367" max="15367" width="10.625" style="33" customWidth="1"/>
    <col min="15368" max="15374" width="9.125" style="33" customWidth="1"/>
    <col min="15375" max="15616" width="8.875" style="33"/>
    <col min="15617" max="15617" width="8.625" style="33" customWidth="1"/>
    <col min="15618" max="15618" width="11.5" style="33" customWidth="1"/>
    <col min="15619" max="15620" width="10.625" style="33" customWidth="1"/>
    <col min="15621" max="15622" width="11.125" style="33" customWidth="1"/>
    <col min="15623" max="15623" width="10.625" style="33" customWidth="1"/>
    <col min="15624" max="15630" width="9.125" style="33" customWidth="1"/>
    <col min="15631" max="15872" width="8.875" style="33"/>
    <col min="15873" max="15873" width="8.625" style="33" customWidth="1"/>
    <col min="15874" max="15874" width="11.5" style="33" customWidth="1"/>
    <col min="15875" max="15876" width="10.625" style="33" customWidth="1"/>
    <col min="15877" max="15878" width="11.125" style="33" customWidth="1"/>
    <col min="15879" max="15879" width="10.625" style="33" customWidth="1"/>
    <col min="15880" max="15886" width="9.125" style="33" customWidth="1"/>
    <col min="15887" max="16128" width="8.875" style="33"/>
    <col min="16129" max="16129" width="8.625" style="33" customWidth="1"/>
    <col min="16130" max="16130" width="11.5" style="33" customWidth="1"/>
    <col min="16131" max="16132" width="10.625" style="33" customWidth="1"/>
    <col min="16133" max="16134" width="11.125" style="33" customWidth="1"/>
    <col min="16135" max="16135" width="10.625" style="33" customWidth="1"/>
    <col min="16136" max="16142" width="9.125" style="33" customWidth="1"/>
    <col min="16143" max="16384" width="8.875" style="33"/>
  </cols>
  <sheetData>
    <row r="1" spans="1:16" ht="26.1" customHeight="1">
      <c r="A1" s="1292" t="s">
        <v>968</v>
      </c>
      <c r="B1" s="1293"/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1293"/>
      <c r="O1" s="595" t="s">
        <v>670</v>
      </c>
    </row>
    <row r="2" spans="1:16" ht="21.95" customHeight="1">
      <c r="A2" s="372"/>
      <c r="B2" s="1294" t="s">
        <v>510</v>
      </c>
      <c r="C2" s="373"/>
      <c r="D2" s="373"/>
      <c r="E2" s="374" t="s">
        <v>511</v>
      </c>
      <c r="F2" s="375"/>
      <c r="G2" s="375"/>
      <c r="H2" s="375"/>
      <c r="I2" s="375"/>
      <c r="J2" s="375"/>
      <c r="K2" s="375"/>
      <c r="L2" s="1296" t="s">
        <v>512</v>
      </c>
      <c r="M2" s="1297"/>
      <c r="N2" s="373"/>
    </row>
    <row r="3" spans="1:16" ht="21.95" customHeight="1">
      <c r="A3" s="376"/>
      <c r="B3" s="1295"/>
      <c r="C3" s="377"/>
      <c r="D3" s="377"/>
      <c r="E3" s="378"/>
      <c r="F3" s="1302" t="s">
        <v>662</v>
      </c>
      <c r="G3" s="1302"/>
      <c r="H3" s="1302"/>
      <c r="I3" s="1302" t="s">
        <v>661</v>
      </c>
      <c r="J3" s="1302"/>
      <c r="K3" s="1303"/>
      <c r="L3" s="1298"/>
      <c r="M3" s="1299"/>
      <c r="N3" s="377"/>
    </row>
    <row r="4" spans="1:16" ht="39" customHeight="1">
      <c r="A4" s="376"/>
      <c r="B4" s="379"/>
      <c r="C4" s="380" t="s">
        <v>513</v>
      </c>
      <c r="D4" s="380" t="s">
        <v>514</v>
      </c>
      <c r="E4" s="381"/>
      <c r="F4" s="577" t="s">
        <v>87</v>
      </c>
      <c r="G4" s="577" t="s">
        <v>659</v>
      </c>
      <c r="H4" s="577" t="s">
        <v>660</v>
      </c>
      <c r="I4" s="577" t="s">
        <v>87</v>
      </c>
      <c r="J4" s="577" t="s">
        <v>659</v>
      </c>
      <c r="K4" s="576" t="s">
        <v>660</v>
      </c>
      <c r="L4" s="382"/>
      <c r="M4" s="380" t="s">
        <v>513</v>
      </c>
      <c r="N4" s="380" t="s">
        <v>514</v>
      </c>
    </row>
    <row r="5" spans="1:16" ht="30.2" customHeight="1">
      <c r="A5" s="21" t="s">
        <v>723</v>
      </c>
      <c r="B5" s="328">
        <v>17590</v>
      </c>
      <c r="C5" s="328">
        <v>12571</v>
      </c>
      <c r="D5" s="328">
        <v>5008</v>
      </c>
      <c r="E5" s="329">
        <v>16370</v>
      </c>
      <c r="F5" s="328">
        <v>11875</v>
      </c>
      <c r="G5" s="328">
        <v>8453</v>
      </c>
      <c r="H5" s="328">
        <v>1983</v>
      </c>
      <c r="I5" s="328">
        <v>4486</v>
      </c>
      <c r="J5" s="328">
        <v>3617</v>
      </c>
      <c r="K5" s="328">
        <v>559</v>
      </c>
      <c r="L5" s="329">
        <v>22863</v>
      </c>
      <c r="M5" s="328">
        <v>12206</v>
      </c>
      <c r="N5" s="328">
        <v>10639</v>
      </c>
      <c r="O5" s="578"/>
      <c r="P5" s="578"/>
    </row>
    <row r="6" spans="1:16" ht="30.2" customHeight="1">
      <c r="A6" s="21" t="s">
        <v>724</v>
      </c>
      <c r="B6" s="328">
        <v>17509</v>
      </c>
      <c r="C6" s="328">
        <v>11956</v>
      </c>
      <c r="D6" s="328">
        <v>5544</v>
      </c>
      <c r="E6" s="329">
        <v>16010</v>
      </c>
      <c r="F6" s="328">
        <v>11420</v>
      </c>
      <c r="G6" s="328">
        <v>8049</v>
      </c>
      <c r="H6" s="328">
        <v>1989</v>
      </c>
      <c r="I6" s="328">
        <v>4576</v>
      </c>
      <c r="J6" s="328">
        <v>3609</v>
      </c>
      <c r="K6" s="328">
        <v>645</v>
      </c>
      <c r="L6" s="329">
        <v>24371</v>
      </c>
      <c r="M6" s="328">
        <v>12751</v>
      </c>
      <c r="N6" s="328">
        <v>11606</v>
      </c>
      <c r="O6" s="578"/>
      <c r="P6" s="578"/>
    </row>
    <row r="7" spans="1:16" ht="30.2" customHeight="1">
      <c r="A7" s="21" t="s">
        <v>191</v>
      </c>
      <c r="B7" s="328">
        <v>19269</v>
      </c>
      <c r="C7" s="328">
        <v>13354</v>
      </c>
      <c r="D7" s="328">
        <v>5906</v>
      </c>
      <c r="E7" s="329">
        <v>18315</v>
      </c>
      <c r="F7" s="328">
        <v>12746</v>
      </c>
      <c r="G7" s="328">
        <v>8312</v>
      </c>
      <c r="H7" s="328">
        <v>1595</v>
      </c>
      <c r="I7" s="328">
        <v>5557</v>
      </c>
      <c r="J7" s="328">
        <v>3942</v>
      </c>
      <c r="K7" s="328">
        <v>724</v>
      </c>
      <c r="L7" s="329">
        <v>25334</v>
      </c>
      <c r="M7" s="328">
        <v>13367</v>
      </c>
      <c r="N7" s="328">
        <v>11956</v>
      </c>
      <c r="O7" s="578"/>
      <c r="P7" s="578"/>
    </row>
    <row r="8" spans="1:16" ht="30.2" customHeight="1">
      <c r="A8" s="21" t="s">
        <v>94</v>
      </c>
      <c r="B8" s="328">
        <v>17930</v>
      </c>
      <c r="C8" s="328">
        <v>12833</v>
      </c>
      <c r="D8" s="328">
        <v>5087</v>
      </c>
      <c r="E8" s="329">
        <v>17955</v>
      </c>
      <c r="F8" s="328">
        <v>12566</v>
      </c>
      <c r="G8" s="328">
        <v>8371</v>
      </c>
      <c r="H8" s="328">
        <v>1393</v>
      </c>
      <c r="I8" s="328">
        <v>5378</v>
      </c>
      <c r="J8" s="328">
        <v>4366</v>
      </c>
      <c r="K8" s="328">
        <v>697</v>
      </c>
      <c r="L8" s="329">
        <v>25316</v>
      </c>
      <c r="M8" s="328">
        <v>13647</v>
      </c>
      <c r="N8" s="328">
        <v>11655</v>
      </c>
      <c r="O8" s="578"/>
      <c r="P8" s="578"/>
    </row>
    <row r="9" spans="1:16" ht="30.2" customHeight="1">
      <c r="A9" s="21" t="s">
        <v>25</v>
      </c>
      <c r="B9" s="328">
        <v>16387</v>
      </c>
      <c r="C9" s="328">
        <v>11391</v>
      </c>
      <c r="D9" s="328">
        <v>4981</v>
      </c>
      <c r="E9" s="329">
        <v>17605</v>
      </c>
      <c r="F9" s="328">
        <v>12307</v>
      </c>
      <c r="G9" s="328">
        <v>8273</v>
      </c>
      <c r="H9" s="328">
        <v>1339</v>
      </c>
      <c r="I9" s="328">
        <v>5283</v>
      </c>
      <c r="J9" s="328">
        <v>4312</v>
      </c>
      <c r="K9" s="328">
        <v>661</v>
      </c>
      <c r="L9" s="329">
        <v>24123</v>
      </c>
      <c r="M9" s="328">
        <v>12747</v>
      </c>
      <c r="N9" s="328">
        <v>11359</v>
      </c>
      <c r="O9" s="578"/>
      <c r="P9" s="578"/>
    </row>
    <row r="10" spans="1:16" ht="30.2" customHeight="1">
      <c r="A10" s="21" t="s">
        <v>26</v>
      </c>
      <c r="B10" s="328">
        <v>17873</v>
      </c>
      <c r="C10" s="328">
        <v>12650</v>
      </c>
      <c r="D10" s="328">
        <v>5210</v>
      </c>
      <c r="E10" s="329">
        <v>17643</v>
      </c>
      <c r="F10" s="328">
        <v>12245</v>
      </c>
      <c r="G10" s="328">
        <v>8463</v>
      </c>
      <c r="H10" s="328">
        <v>1227</v>
      </c>
      <c r="I10" s="328">
        <v>5390</v>
      </c>
      <c r="J10" s="328">
        <v>4468</v>
      </c>
      <c r="K10" s="328">
        <v>601</v>
      </c>
      <c r="L10" s="329">
        <v>24382</v>
      </c>
      <c r="M10" s="328">
        <v>13157</v>
      </c>
      <c r="N10" s="328">
        <v>11203</v>
      </c>
      <c r="O10" s="578"/>
      <c r="P10" s="578"/>
    </row>
    <row r="11" spans="1:16" ht="30.2" customHeight="1">
      <c r="A11" s="21" t="s">
        <v>27</v>
      </c>
      <c r="B11" s="328">
        <v>18947</v>
      </c>
      <c r="C11" s="328">
        <v>12902</v>
      </c>
      <c r="D11" s="328">
        <v>6035</v>
      </c>
      <c r="E11" s="329">
        <v>17369</v>
      </c>
      <c r="F11" s="328">
        <v>12312</v>
      </c>
      <c r="G11" s="328">
        <v>8408</v>
      </c>
      <c r="H11" s="328">
        <v>1174</v>
      </c>
      <c r="I11" s="328">
        <v>5051</v>
      </c>
      <c r="J11" s="328">
        <v>4060</v>
      </c>
      <c r="K11" s="328">
        <v>631</v>
      </c>
      <c r="L11" s="329">
        <v>25981</v>
      </c>
      <c r="M11" s="328">
        <v>13764</v>
      </c>
      <c r="N11" s="328">
        <v>12189</v>
      </c>
      <c r="O11" s="578"/>
      <c r="P11" s="578"/>
    </row>
    <row r="12" spans="1:16" ht="30.2" customHeight="1">
      <c r="A12" s="21" t="s">
        <v>28</v>
      </c>
      <c r="B12" s="328">
        <v>17488</v>
      </c>
      <c r="C12" s="328">
        <v>12267</v>
      </c>
      <c r="D12" s="383">
        <v>5218</v>
      </c>
      <c r="E12" s="328">
        <v>16747</v>
      </c>
      <c r="F12" s="328">
        <v>11676</v>
      </c>
      <c r="G12" s="328">
        <v>8395</v>
      </c>
      <c r="H12" s="328">
        <v>802</v>
      </c>
      <c r="I12" s="328">
        <v>5054</v>
      </c>
      <c r="J12" s="328">
        <v>4163</v>
      </c>
      <c r="K12" s="328">
        <v>587</v>
      </c>
      <c r="L12" s="329">
        <v>26756</v>
      </c>
      <c r="M12" s="328">
        <v>14378</v>
      </c>
      <c r="N12" s="328">
        <v>12362</v>
      </c>
      <c r="O12" s="578"/>
      <c r="P12" s="578"/>
    </row>
    <row r="13" spans="1:16" ht="30.2" customHeight="1">
      <c r="A13" s="21" t="s">
        <v>711</v>
      </c>
      <c r="B13" s="328">
        <v>16170</v>
      </c>
      <c r="C13" s="328">
        <v>9516</v>
      </c>
      <c r="D13" s="328">
        <v>6648</v>
      </c>
      <c r="E13" s="329">
        <v>16228</v>
      </c>
      <c r="F13" s="328">
        <v>10631</v>
      </c>
      <c r="G13" s="328">
        <v>7348</v>
      </c>
      <c r="H13" s="328">
        <v>997</v>
      </c>
      <c r="I13" s="328">
        <v>5582</v>
      </c>
      <c r="J13" s="328">
        <v>4508</v>
      </c>
      <c r="K13" s="328">
        <v>695</v>
      </c>
      <c r="L13" s="329">
        <v>26727</v>
      </c>
      <c r="M13" s="328">
        <v>13269</v>
      </c>
      <c r="N13" s="328">
        <v>13449</v>
      </c>
      <c r="O13" s="578"/>
      <c r="P13" s="578"/>
    </row>
    <row r="14" spans="1:16" ht="30.2" customHeight="1">
      <c r="A14" s="21" t="s">
        <v>712</v>
      </c>
      <c r="B14" s="331">
        <v>15590</v>
      </c>
      <c r="C14" s="331">
        <v>8088</v>
      </c>
      <c r="D14" s="331">
        <v>7484</v>
      </c>
      <c r="E14" s="330">
        <v>14644</v>
      </c>
      <c r="F14" s="331">
        <v>9178</v>
      </c>
      <c r="G14" s="331">
        <v>6469</v>
      </c>
      <c r="H14" s="331">
        <v>800</v>
      </c>
      <c r="I14" s="331">
        <v>5455</v>
      </c>
      <c r="J14" s="331">
        <v>4161</v>
      </c>
      <c r="K14" s="331">
        <v>756</v>
      </c>
      <c r="L14" s="330">
        <v>27701</v>
      </c>
      <c r="M14" s="331">
        <v>12181</v>
      </c>
      <c r="N14" s="331">
        <v>15502</v>
      </c>
      <c r="O14" s="578"/>
      <c r="P14" s="578"/>
    </row>
    <row r="15" spans="1:16" s="132" customFormat="1" ht="48.75" customHeight="1">
      <c r="A15" s="1300" t="s">
        <v>967</v>
      </c>
      <c r="B15" s="1301"/>
      <c r="C15" s="1301"/>
      <c r="D15" s="1301"/>
      <c r="E15" s="1301"/>
      <c r="F15" s="1301"/>
      <c r="G15" s="1301"/>
      <c r="H15" s="1301"/>
      <c r="I15" s="1301"/>
      <c r="J15" s="1301"/>
      <c r="K15" s="1301"/>
      <c r="L15" s="1301"/>
      <c r="M15" s="1301"/>
      <c r="N15" s="1301"/>
    </row>
    <row r="16" spans="1:16">
      <c r="A16" s="266"/>
    </row>
  </sheetData>
  <mergeCells count="6">
    <mergeCell ref="A1:N1"/>
    <mergeCell ref="B2:B3"/>
    <mergeCell ref="L2:M3"/>
    <mergeCell ref="A15:N15"/>
    <mergeCell ref="F3:H3"/>
    <mergeCell ref="I3:K3"/>
  </mergeCells>
  <phoneticPr fontId="2" type="noConversion"/>
  <hyperlinks>
    <hyperlink ref="O1" location="本篇表次!A1" display="回本篇表次"/>
  </hyperlinks>
  <printOptions horizontalCentered="1"/>
  <pageMargins left="0.7" right="0.7" top="0.75" bottom="0.75" header="0.3" footer="0.3"/>
  <pageSetup paperSize="9" scale="8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21"/>
  <sheetViews>
    <sheetView showGridLines="0" workbookViewId="0">
      <selection sqref="A1:K1"/>
    </sheetView>
  </sheetViews>
  <sheetFormatPr defaultColWidth="8.875" defaultRowHeight="12.75"/>
  <cols>
    <col min="1" max="1" width="12.625" style="384" customWidth="1"/>
    <col min="2" max="11" width="14.125" style="384" customWidth="1"/>
    <col min="12" max="12" width="12.625" style="384" bestFit="1" customWidth="1"/>
    <col min="13" max="257" width="8.875" style="384"/>
    <col min="258" max="267" width="12.625" style="384" customWidth="1"/>
    <col min="268" max="513" width="8.875" style="384"/>
    <col min="514" max="523" width="12.625" style="384" customWidth="1"/>
    <col min="524" max="769" width="8.875" style="384"/>
    <col min="770" max="779" width="12.625" style="384" customWidth="1"/>
    <col min="780" max="1025" width="8.875" style="384"/>
    <col min="1026" max="1035" width="12.625" style="384" customWidth="1"/>
    <col min="1036" max="1281" width="8.875" style="384"/>
    <col min="1282" max="1291" width="12.625" style="384" customWidth="1"/>
    <col min="1292" max="1537" width="8.875" style="384"/>
    <col min="1538" max="1547" width="12.625" style="384" customWidth="1"/>
    <col min="1548" max="1793" width="8.875" style="384"/>
    <col min="1794" max="1803" width="12.625" style="384" customWidth="1"/>
    <col min="1804" max="2049" width="8.875" style="384"/>
    <col min="2050" max="2059" width="12.625" style="384" customWidth="1"/>
    <col min="2060" max="2305" width="8.875" style="384"/>
    <col min="2306" max="2315" width="12.625" style="384" customWidth="1"/>
    <col min="2316" max="2561" width="8.875" style="384"/>
    <col min="2562" max="2571" width="12.625" style="384" customWidth="1"/>
    <col min="2572" max="2817" width="8.875" style="384"/>
    <col min="2818" max="2827" width="12.625" style="384" customWidth="1"/>
    <col min="2828" max="3073" width="8.875" style="384"/>
    <col min="3074" max="3083" width="12.625" style="384" customWidth="1"/>
    <col min="3084" max="3329" width="8.875" style="384"/>
    <col min="3330" max="3339" width="12.625" style="384" customWidth="1"/>
    <col min="3340" max="3585" width="8.875" style="384"/>
    <col min="3586" max="3595" width="12.625" style="384" customWidth="1"/>
    <col min="3596" max="3841" width="8.875" style="384"/>
    <col min="3842" max="3851" width="12.625" style="384" customWidth="1"/>
    <col min="3852" max="4097" width="8.875" style="384"/>
    <col min="4098" max="4107" width="12.625" style="384" customWidth="1"/>
    <col min="4108" max="4353" width="8.875" style="384"/>
    <col min="4354" max="4363" width="12.625" style="384" customWidth="1"/>
    <col min="4364" max="4609" width="8.875" style="384"/>
    <col min="4610" max="4619" width="12.625" style="384" customWidth="1"/>
    <col min="4620" max="4865" width="8.875" style="384"/>
    <col min="4866" max="4875" width="12.625" style="384" customWidth="1"/>
    <col min="4876" max="5121" width="8.875" style="384"/>
    <col min="5122" max="5131" width="12.625" style="384" customWidth="1"/>
    <col min="5132" max="5377" width="8.875" style="384"/>
    <col min="5378" max="5387" width="12.625" style="384" customWidth="1"/>
    <col min="5388" max="5633" width="8.875" style="384"/>
    <col min="5634" max="5643" width="12.625" style="384" customWidth="1"/>
    <col min="5644" max="5889" width="8.875" style="384"/>
    <col min="5890" max="5899" width="12.625" style="384" customWidth="1"/>
    <col min="5900" max="6145" width="8.875" style="384"/>
    <col min="6146" max="6155" width="12.625" style="384" customWidth="1"/>
    <col min="6156" max="6401" width="8.875" style="384"/>
    <col min="6402" max="6411" width="12.625" style="384" customWidth="1"/>
    <col min="6412" max="6657" width="8.875" style="384"/>
    <col min="6658" max="6667" width="12.625" style="384" customWidth="1"/>
    <col min="6668" max="6913" width="8.875" style="384"/>
    <col min="6914" max="6923" width="12.625" style="384" customWidth="1"/>
    <col min="6924" max="7169" width="8.875" style="384"/>
    <col min="7170" max="7179" width="12.625" style="384" customWidth="1"/>
    <col min="7180" max="7425" width="8.875" style="384"/>
    <col min="7426" max="7435" width="12.625" style="384" customWidth="1"/>
    <col min="7436" max="7681" width="8.875" style="384"/>
    <col min="7682" max="7691" width="12.625" style="384" customWidth="1"/>
    <col min="7692" max="7937" width="8.875" style="384"/>
    <col min="7938" max="7947" width="12.625" style="384" customWidth="1"/>
    <col min="7948" max="8193" width="8.875" style="384"/>
    <col min="8194" max="8203" width="12.625" style="384" customWidth="1"/>
    <col min="8204" max="8449" width="8.875" style="384"/>
    <col min="8450" max="8459" width="12.625" style="384" customWidth="1"/>
    <col min="8460" max="8705" width="8.875" style="384"/>
    <col min="8706" max="8715" width="12.625" style="384" customWidth="1"/>
    <col min="8716" max="8961" width="8.875" style="384"/>
    <col min="8962" max="8971" width="12.625" style="384" customWidth="1"/>
    <col min="8972" max="9217" width="8.875" style="384"/>
    <col min="9218" max="9227" width="12.625" style="384" customWidth="1"/>
    <col min="9228" max="9473" width="8.875" style="384"/>
    <col min="9474" max="9483" width="12.625" style="384" customWidth="1"/>
    <col min="9484" max="9729" width="8.875" style="384"/>
    <col min="9730" max="9739" width="12.625" style="384" customWidth="1"/>
    <col min="9740" max="9985" width="8.875" style="384"/>
    <col min="9986" max="9995" width="12.625" style="384" customWidth="1"/>
    <col min="9996" max="10241" width="8.875" style="384"/>
    <col min="10242" max="10251" width="12.625" style="384" customWidth="1"/>
    <col min="10252" max="10497" width="8.875" style="384"/>
    <col min="10498" max="10507" width="12.625" style="384" customWidth="1"/>
    <col min="10508" max="10753" width="8.875" style="384"/>
    <col min="10754" max="10763" width="12.625" style="384" customWidth="1"/>
    <col min="10764" max="11009" width="8.875" style="384"/>
    <col min="11010" max="11019" width="12.625" style="384" customWidth="1"/>
    <col min="11020" max="11265" width="8.875" style="384"/>
    <col min="11266" max="11275" width="12.625" style="384" customWidth="1"/>
    <col min="11276" max="11521" width="8.875" style="384"/>
    <col min="11522" max="11531" width="12.625" style="384" customWidth="1"/>
    <col min="11532" max="11777" width="8.875" style="384"/>
    <col min="11778" max="11787" width="12.625" style="384" customWidth="1"/>
    <col min="11788" max="12033" width="8.875" style="384"/>
    <col min="12034" max="12043" width="12.625" style="384" customWidth="1"/>
    <col min="12044" max="12289" width="8.875" style="384"/>
    <col min="12290" max="12299" width="12.625" style="384" customWidth="1"/>
    <col min="12300" max="12545" width="8.875" style="384"/>
    <col min="12546" max="12555" width="12.625" style="384" customWidth="1"/>
    <col min="12556" max="12801" width="8.875" style="384"/>
    <col min="12802" max="12811" width="12.625" style="384" customWidth="1"/>
    <col min="12812" max="13057" width="8.875" style="384"/>
    <col min="13058" max="13067" width="12.625" style="384" customWidth="1"/>
    <col min="13068" max="13313" width="8.875" style="384"/>
    <col min="13314" max="13323" width="12.625" style="384" customWidth="1"/>
    <col min="13324" max="13569" width="8.875" style="384"/>
    <col min="13570" max="13579" width="12.625" style="384" customWidth="1"/>
    <col min="13580" max="13825" width="8.875" style="384"/>
    <col min="13826" max="13835" width="12.625" style="384" customWidth="1"/>
    <col min="13836" max="14081" width="8.875" style="384"/>
    <col min="14082" max="14091" width="12.625" style="384" customWidth="1"/>
    <col min="14092" max="14337" width="8.875" style="384"/>
    <col min="14338" max="14347" width="12.625" style="384" customWidth="1"/>
    <col min="14348" max="14593" width="8.875" style="384"/>
    <col min="14594" max="14603" width="12.625" style="384" customWidth="1"/>
    <col min="14604" max="14849" width="8.875" style="384"/>
    <col min="14850" max="14859" width="12.625" style="384" customWidth="1"/>
    <col min="14860" max="15105" width="8.875" style="384"/>
    <col min="15106" max="15115" width="12.625" style="384" customWidth="1"/>
    <col min="15116" max="15361" width="8.875" style="384"/>
    <col min="15362" max="15371" width="12.625" style="384" customWidth="1"/>
    <col min="15372" max="15617" width="8.875" style="384"/>
    <col min="15618" max="15627" width="12.625" style="384" customWidth="1"/>
    <col min="15628" max="15873" width="8.875" style="384"/>
    <col min="15874" max="15883" width="12.625" style="384" customWidth="1"/>
    <col min="15884" max="16129" width="8.875" style="384"/>
    <col min="16130" max="16139" width="12.625" style="384" customWidth="1"/>
    <col min="16140" max="16384" width="8.875" style="384"/>
  </cols>
  <sheetData>
    <row r="1" spans="1:47" ht="32.1" customHeight="1">
      <c r="A1" s="1304" t="s">
        <v>969</v>
      </c>
      <c r="B1" s="1305"/>
      <c r="C1" s="1305"/>
      <c r="D1" s="1305"/>
      <c r="E1" s="1305"/>
      <c r="F1" s="1305"/>
      <c r="G1" s="1305"/>
      <c r="H1" s="1305"/>
      <c r="I1" s="1305"/>
      <c r="J1" s="1305"/>
      <c r="K1" s="1305"/>
      <c r="L1" s="595" t="s">
        <v>670</v>
      </c>
    </row>
    <row r="2" spans="1:47" ht="33" customHeight="1">
      <c r="A2" s="385"/>
      <c r="B2" s="1306" t="s">
        <v>515</v>
      </c>
      <c r="C2" s="1306"/>
      <c r="D2" s="1306"/>
      <c r="E2" s="1306"/>
      <c r="F2" s="1307" t="s">
        <v>516</v>
      </c>
      <c r="G2" s="1308"/>
      <c r="H2" s="1309"/>
      <c r="I2" s="1309"/>
      <c r="J2" s="1309"/>
      <c r="K2" s="1309"/>
    </row>
    <row r="3" spans="1:47" ht="39" customHeight="1">
      <c r="A3" s="386"/>
      <c r="B3" s="790" t="s">
        <v>517</v>
      </c>
      <c r="C3" s="790" t="s">
        <v>518</v>
      </c>
      <c r="D3" s="791" t="s">
        <v>520</v>
      </c>
      <c r="E3" s="790" t="s">
        <v>519</v>
      </c>
      <c r="F3" s="792" t="s">
        <v>517</v>
      </c>
      <c r="G3" s="793" t="s">
        <v>663</v>
      </c>
      <c r="H3" s="790" t="s">
        <v>523</v>
      </c>
      <c r="I3" s="790" t="s">
        <v>524</v>
      </c>
      <c r="J3" s="790" t="s">
        <v>521</v>
      </c>
      <c r="K3" s="790" t="s">
        <v>522</v>
      </c>
    </row>
    <row r="4" spans="1:47" s="390" customFormat="1" ht="30.2" customHeight="1">
      <c r="A4" s="21" t="s">
        <v>723</v>
      </c>
      <c r="B4" s="387">
        <v>608347</v>
      </c>
      <c r="C4" s="387">
        <v>271796</v>
      </c>
      <c r="D4" s="387">
        <v>29289</v>
      </c>
      <c r="E4" s="387">
        <v>20163</v>
      </c>
      <c r="F4" s="388">
        <v>227619</v>
      </c>
      <c r="G4" s="387">
        <v>111346</v>
      </c>
      <c r="H4" s="387">
        <v>8560</v>
      </c>
      <c r="I4" s="387">
        <v>6675</v>
      </c>
      <c r="J4" s="387">
        <v>4395</v>
      </c>
      <c r="K4" s="387">
        <v>1598</v>
      </c>
      <c r="L4" s="579"/>
      <c r="M4" s="57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</row>
    <row r="5" spans="1:47" s="390" customFormat="1" ht="30.2" customHeight="1">
      <c r="A5" s="21" t="s">
        <v>724</v>
      </c>
      <c r="B5" s="387">
        <v>603051</v>
      </c>
      <c r="C5" s="387">
        <v>275581</v>
      </c>
      <c r="D5" s="387">
        <v>32055</v>
      </c>
      <c r="E5" s="387">
        <v>19004</v>
      </c>
      <c r="F5" s="388">
        <v>225850</v>
      </c>
      <c r="G5" s="387">
        <v>102162</v>
      </c>
      <c r="H5" s="387">
        <v>7729</v>
      </c>
      <c r="I5" s="387">
        <v>5937</v>
      </c>
      <c r="J5" s="387">
        <v>7209</v>
      </c>
      <c r="K5" s="387">
        <v>2072</v>
      </c>
      <c r="L5" s="579"/>
      <c r="M5" s="57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</row>
    <row r="6" spans="1:47" s="390" customFormat="1" ht="30.2" customHeight="1">
      <c r="A6" s="21" t="s">
        <v>191</v>
      </c>
      <c r="B6" s="387">
        <v>615126</v>
      </c>
      <c r="C6" s="387">
        <v>284380</v>
      </c>
      <c r="D6" s="387">
        <v>35058</v>
      </c>
      <c r="E6" s="387">
        <v>21791</v>
      </c>
      <c r="F6" s="388">
        <v>205462</v>
      </c>
      <c r="G6" s="387">
        <v>99553</v>
      </c>
      <c r="H6" s="387">
        <v>8884</v>
      </c>
      <c r="I6" s="387">
        <v>509</v>
      </c>
      <c r="J6" s="387">
        <v>6740</v>
      </c>
      <c r="K6" s="387">
        <v>2030</v>
      </c>
      <c r="L6" s="579"/>
      <c r="M6" s="794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</row>
    <row r="7" spans="1:47" s="390" customFormat="1" ht="30.2" customHeight="1">
      <c r="A7" s="21" t="s">
        <v>94</v>
      </c>
      <c r="B7" s="387">
        <v>649255</v>
      </c>
      <c r="C7" s="387">
        <v>305596</v>
      </c>
      <c r="D7" s="387">
        <v>36512</v>
      </c>
      <c r="E7" s="387">
        <v>26320</v>
      </c>
      <c r="F7" s="388">
        <v>228011</v>
      </c>
      <c r="G7" s="387">
        <v>100149</v>
      </c>
      <c r="H7" s="387">
        <v>11192</v>
      </c>
      <c r="I7" s="387">
        <v>532</v>
      </c>
      <c r="J7" s="387">
        <v>7425</v>
      </c>
      <c r="K7" s="387">
        <v>3636</v>
      </c>
      <c r="L7" s="579"/>
      <c r="M7" s="57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</row>
    <row r="8" spans="1:47" s="390" customFormat="1" ht="30.2" customHeight="1">
      <c r="A8" s="21" t="s">
        <v>25</v>
      </c>
      <c r="B8" s="387">
        <v>677183</v>
      </c>
      <c r="C8" s="387">
        <v>314643</v>
      </c>
      <c r="D8" s="387">
        <v>36598</v>
      </c>
      <c r="E8" s="387">
        <v>23894</v>
      </c>
      <c r="F8" s="388">
        <v>200430</v>
      </c>
      <c r="G8" s="387">
        <v>87792</v>
      </c>
      <c r="H8" s="387">
        <v>10745</v>
      </c>
      <c r="I8" s="387">
        <v>481</v>
      </c>
      <c r="J8" s="387">
        <v>4033</v>
      </c>
      <c r="K8" s="387">
        <v>2444</v>
      </c>
      <c r="L8" s="579"/>
      <c r="M8" s="57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</row>
    <row r="9" spans="1:47" s="390" customFormat="1" ht="30.2" customHeight="1">
      <c r="A9" s="21" t="s">
        <v>26</v>
      </c>
      <c r="B9" s="387">
        <v>681893</v>
      </c>
      <c r="C9" s="387">
        <v>307065</v>
      </c>
      <c r="D9" s="387">
        <v>37467</v>
      </c>
      <c r="E9" s="387">
        <v>19333</v>
      </c>
      <c r="F9" s="388">
        <v>175852</v>
      </c>
      <c r="G9" s="387">
        <v>78113</v>
      </c>
      <c r="H9" s="387">
        <v>7452</v>
      </c>
      <c r="I9" s="387">
        <v>652</v>
      </c>
      <c r="J9" s="387">
        <v>3366</v>
      </c>
      <c r="K9" s="387">
        <v>1247</v>
      </c>
      <c r="L9" s="579"/>
      <c r="M9" s="57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</row>
    <row r="10" spans="1:47" s="390" customFormat="1" ht="30.2" customHeight="1">
      <c r="A10" s="21" t="s">
        <v>27</v>
      </c>
      <c r="B10" s="387">
        <v>722541</v>
      </c>
      <c r="C10" s="387">
        <v>313568</v>
      </c>
      <c r="D10" s="387">
        <v>42501</v>
      </c>
      <c r="E10" s="387">
        <v>17624</v>
      </c>
      <c r="F10" s="388">
        <v>160869</v>
      </c>
      <c r="G10" s="387">
        <v>68322</v>
      </c>
      <c r="H10" s="387">
        <v>6616</v>
      </c>
      <c r="I10" s="387">
        <v>1114</v>
      </c>
      <c r="J10" s="387">
        <v>3230</v>
      </c>
      <c r="K10" s="387">
        <v>1021</v>
      </c>
      <c r="L10" s="579"/>
      <c r="M10" s="57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</row>
    <row r="11" spans="1:47" s="390" customFormat="1" ht="30.2" customHeight="1">
      <c r="A11" s="21" t="s">
        <v>28</v>
      </c>
      <c r="B11" s="387">
        <v>729137</v>
      </c>
      <c r="C11" s="387">
        <v>293036</v>
      </c>
      <c r="D11" s="387">
        <v>55474</v>
      </c>
      <c r="E11" s="387">
        <v>12280</v>
      </c>
      <c r="F11" s="388">
        <v>129613</v>
      </c>
      <c r="G11" s="387">
        <v>48849</v>
      </c>
      <c r="H11" s="387">
        <v>5884</v>
      </c>
      <c r="I11" s="387">
        <v>2128</v>
      </c>
      <c r="J11" s="387">
        <v>1883</v>
      </c>
      <c r="K11" s="387">
        <v>1377</v>
      </c>
      <c r="L11" s="579"/>
      <c r="M11" s="57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</row>
    <row r="12" spans="1:47" s="390" customFormat="1" ht="30.2" customHeight="1">
      <c r="A12" s="21" t="s">
        <v>711</v>
      </c>
      <c r="B12" s="387">
        <v>759383</v>
      </c>
      <c r="C12" s="387">
        <v>312073</v>
      </c>
      <c r="D12" s="387">
        <v>50671</v>
      </c>
      <c r="E12" s="387">
        <v>11859</v>
      </c>
      <c r="F12" s="388">
        <v>146904</v>
      </c>
      <c r="G12" s="387">
        <v>55640</v>
      </c>
      <c r="H12" s="387">
        <v>6138</v>
      </c>
      <c r="I12" s="387">
        <v>2308</v>
      </c>
      <c r="J12" s="387">
        <v>2226</v>
      </c>
      <c r="K12" s="387">
        <v>1868</v>
      </c>
      <c r="L12" s="579"/>
      <c r="M12" s="57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</row>
    <row r="13" spans="1:47" s="390" customFormat="1" ht="30.2" customHeight="1">
      <c r="A13" s="25" t="s">
        <v>712</v>
      </c>
      <c r="B13" s="391">
        <v>758293</v>
      </c>
      <c r="C13" s="391">
        <v>316923</v>
      </c>
      <c r="D13" s="391">
        <v>46997</v>
      </c>
      <c r="E13" s="391">
        <v>12337</v>
      </c>
      <c r="F13" s="392">
        <v>149250</v>
      </c>
      <c r="G13" s="391">
        <v>60433</v>
      </c>
      <c r="H13" s="391">
        <v>5649</v>
      </c>
      <c r="I13" s="391">
        <v>1402</v>
      </c>
      <c r="J13" s="391">
        <v>2229</v>
      </c>
      <c r="K13" s="391">
        <v>1439</v>
      </c>
      <c r="L13" s="579"/>
      <c r="M13" s="57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</row>
    <row r="14" spans="1:47" ht="14.25">
      <c r="A14" s="393" t="s">
        <v>148</v>
      </c>
    </row>
    <row r="15" spans="1:47" ht="14.25">
      <c r="A15" s="384" t="s">
        <v>525</v>
      </c>
    </row>
    <row r="16" spans="1:47" ht="14.25">
      <c r="A16" s="394" t="s">
        <v>526</v>
      </c>
    </row>
    <row r="21" spans="3:3">
      <c r="C21" s="384" t="s">
        <v>527</v>
      </c>
    </row>
  </sheetData>
  <sortState columnSort="1" ref="C3:E13">
    <sortCondition descending="1" ref="C13:E13"/>
  </sortState>
  <mergeCells count="3">
    <mergeCell ref="A1:K1"/>
    <mergeCell ref="B2:E2"/>
    <mergeCell ref="F2:K2"/>
  </mergeCells>
  <phoneticPr fontId="8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2"/>
  <sheetViews>
    <sheetView showGridLines="0" topLeftCell="B1" workbookViewId="0">
      <selection activeCell="B1" sqref="B1:Q1"/>
    </sheetView>
  </sheetViews>
  <sheetFormatPr defaultColWidth="11" defaultRowHeight="15.75"/>
  <cols>
    <col min="1" max="1" width="9.375" style="103" hidden="1" customWidth="1"/>
    <col min="2" max="2" width="8.625" style="108" customWidth="1"/>
    <col min="3" max="10" width="9.625" style="108" customWidth="1"/>
    <col min="11" max="15" width="9.625" style="103" customWidth="1"/>
    <col min="16" max="16" width="11" style="103" customWidth="1"/>
    <col min="17" max="17" width="10.875" style="103" customWidth="1"/>
    <col min="18" max="18" width="12.625" style="103" bestFit="1" customWidth="1"/>
    <col min="19" max="16384" width="11" style="103"/>
  </cols>
  <sheetData>
    <row r="1" spans="1:21" s="395" customFormat="1" ht="29.1" customHeight="1">
      <c r="A1" s="265"/>
      <c r="B1" s="1320" t="s">
        <v>970</v>
      </c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  <c r="O1" s="1320"/>
      <c r="P1" s="1320"/>
      <c r="Q1" s="1320"/>
      <c r="R1" s="595" t="s">
        <v>670</v>
      </c>
    </row>
    <row r="2" spans="1:21" s="396" customFormat="1" ht="24" customHeight="1">
      <c r="A2" s="1339" t="s">
        <v>77</v>
      </c>
      <c r="B2" s="1342"/>
      <c r="C2" s="1344" t="s">
        <v>528</v>
      </c>
      <c r="D2" s="1345"/>
      <c r="E2" s="1345"/>
      <c r="F2" s="1345"/>
      <c r="G2" s="1346" t="s">
        <v>529</v>
      </c>
      <c r="H2" s="1347"/>
      <c r="I2" s="1347"/>
      <c r="J2" s="1347"/>
      <c r="K2" s="1347"/>
      <c r="L2" s="1347"/>
      <c r="M2" s="1347"/>
      <c r="N2" s="1347"/>
      <c r="O2" s="1347"/>
      <c r="P2" s="1312" t="s">
        <v>978</v>
      </c>
      <c r="Q2" s="1313"/>
      <c r="S2" s="1321"/>
      <c r="T2" s="1321"/>
      <c r="U2" s="1322"/>
    </row>
    <row r="3" spans="1:21" s="396" customFormat="1" ht="30" customHeight="1">
      <c r="A3" s="1340"/>
      <c r="B3" s="1343"/>
      <c r="C3" s="1323" t="s">
        <v>530</v>
      </c>
      <c r="D3" s="1326" t="s">
        <v>531</v>
      </c>
      <c r="E3" s="1326" t="s">
        <v>591</v>
      </c>
      <c r="F3" s="1327" t="s">
        <v>533</v>
      </c>
      <c r="G3" s="1323" t="s">
        <v>530</v>
      </c>
      <c r="H3" s="1330" t="s">
        <v>534</v>
      </c>
      <c r="I3" s="1330"/>
      <c r="J3" s="1330"/>
      <c r="K3" s="1331" t="s">
        <v>535</v>
      </c>
      <c r="L3" s="1330"/>
      <c r="M3" s="1330"/>
      <c r="N3" s="1330"/>
      <c r="O3" s="1330"/>
      <c r="P3" s="1314"/>
      <c r="Q3" s="1315"/>
      <c r="S3" s="1321"/>
      <c r="T3" s="1321"/>
      <c r="U3" s="1322"/>
    </row>
    <row r="4" spans="1:21" s="396" customFormat="1" ht="30" customHeight="1">
      <c r="A4" s="1340"/>
      <c r="B4" s="1343"/>
      <c r="C4" s="1324"/>
      <c r="D4" s="1324"/>
      <c r="E4" s="1324"/>
      <c r="F4" s="1328"/>
      <c r="G4" s="1324"/>
      <c r="H4" s="1326" t="s">
        <v>531</v>
      </c>
      <c r="I4" s="1332" t="s">
        <v>532</v>
      </c>
      <c r="J4" s="1326" t="s">
        <v>533</v>
      </c>
      <c r="K4" s="1348" t="s">
        <v>536</v>
      </c>
      <c r="L4" s="1349"/>
      <c r="M4" s="1349" t="s">
        <v>537</v>
      </c>
      <c r="N4" s="1349"/>
      <c r="O4" s="1332" t="s">
        <v>538</v>
      </c>
      <c r="P4" s="1318" t="s">
        <v>549</v>
      </c>
      <c r="Q4" s="1316" t="s">
        <v>550</v>
      </c>
      <c r="S4" s="1321"/>
      <c r="T4" s="1321"/>
      <c r="U4" s="1322"/>
    </row>
    <row r="5" spans="1:21" s="396" customFormat="1" ht="30" customHeight="1">
      <c r="A5" s="1340"/>
      <c r="B5" s="1343"/>
      <c r="C5" s="1324"/>
      <c r="D5" s="1324"/>
      <c r="E5" s="1324"/>
      <c r="F5" s="1328"/>
      <c r="G5" s="1324"/>
      <c r="H5" s="1324"/>
      <c r="I5" s="1333"/>
      <c r="J5" s="1324"/>
      <c r="K5" s="1335" t="s">
        <v>539</v>
      </c>
      <c r="L5" s="1337" t="s">
        <v>540</v>
      </c>
      <c r="M5" s="1337" t="s">
        <v>539</v>
      </c>
      <c r="N5" s="1337" t="s">
        <v>540</v>
      </c>
      <c r="O5" s="1333"/>
      <c r="P5" s="1318"/>
      <c r="Q5" s="1316"/>
      <c r="S5" s="1321"/>
      <c r="T5" s="1321"/>
      <c r="U5" s="1322"/>
    </row>
    <row r="6" spans="1:21" s="396" customFormat="1" ht="78" customHeight="1">
      <c r="A6" s="1341"/>
      <c r="B6" s="1343"/>
      <c r="C6" s="1325"/>
      <c r="D6" s="1325"/>
      <c r="E6" s="1325"/>
      <c r="F6" s="1329"/>
      <c r="G6" s="1325"/>
      <c r="H6" s="1325"/>
      <c r="I6" s="1334"/>
      <c r="J6" s="1325"/>
      <c r="K6" s="1336"/>
      <c r="L6" s="1338"/>
      <c r="M6" s="1338"/>
      <c r="N6" s="1338"/>
      <c r="O6" s="1334"/>
      <c r="P6" s="1319"/>
      <c r="Q6" s="1317"/>
      <c r="S6" s="574"/>
      <c r="T6" s="105"/>
      <c r="U6" s="105"/>
    </row>
    <row r="7" spans="1:21" s="396" customFormat="1" ht="24" customHeight="1">
      <c r="A7" s="105">
        <v>2</v>
      </c>
      <c r="B7" s="785" t="s">
        <v>723</v>
      </c>
      <c r="C7" s="398">
        <v>4251</v>
      </c>
      <c r="D7" s="398">
        <v>2931</v>
      </c>
      <c r="E7" s="398">
        <v>31</v>
      </c>
      <c r="F7" s="402">
        <v>1289</v>
      </c>
      <c r="G7" s="398">
        <v>4090</v>
      </c>
      <c r="H7" s="398">
        <v>2913</v>
      </c>
      <c r="I7" s="398">
        <v>27</v>
      </c>
      <c r="J7" s="398">
        <v>1150</v>
      </c>
      <c r="K7" s="399">
        <v>2481</v>
      </c>
      <c r="L7" s="400">
        <v>1086</v>
      </c>
      <c r="M7" s="400">
        <v>324</v>
      </c>
      <c r="N7" s="400">
        <v>64</v>
      </c>
      <c r="O7" s="398">
        <v>135</v>
      </c>
      <c r="P7" s="568">
        <v>287520</v>
      </c>
      <c r="Q7" s="567">
        <v>245277</v>
      </c>
      <c r="R7" s="401"/>
      <c r="S7" s="401"/>
      <c r="T7" s="401"/>
      <c r="U7" s="105"/>
    </row>
    <row r="8" spans="1:21" s="396" customFormat="1" ht="24" customHeight="1">
      <c r="A8" s="105">
        <v>0</v>
      </c>
      <c r="B8" s="785" t="s">
        <v>724</v>
      </c>
      <c r="C8" s="398">
        <v>5170</v>
      </c>
      <c r="D8" s="398">
        <v>3276</v>
      </c>
      <c r="E8" s="398">
        <v>67</v>
      </c>
      <c r="F8" s="402">
        <v>1827</v>
      </c>
      <c r="G8" s="398">
        <v>4749</v>
      </c>
      <c r="H8" s="398">
        <v>3067</v>
      </c>
      <c r="I8" s="398">
        <v>38</v>
      </c>
      <c r="J8" s="398">
        <v>1644</v>
      </c>
      <c r="K8" s="399">
        <v>2553</v>
      </c>
      <c r="L8" s="400">
        <v>1542</v>
      </c>
      <c r="M8" s="400">
        <v>411</v>
      </c>
      <c r="N8" s="400">
        <v>79</v>
      </c>
      <c r="O8" s="398">
        <v>164</v>
      </c>
      <c r="P8" s="568">
        <v>295235</v>
      </c>
      <c r="Q8" s="567">
        <v>246302</v>
      </c>
      <c r="R8" s="401"/>
      <c r="S8" s="401"/>
      <c r="T8" s="401"/>
      <c r="U8" s="105"/>
    </row>
    <row r="9" spans="1:21" s="396" customFormat="1" ht="24" customHeight="1">
      <c r="A9" s="105">
        <v>0</v>
      </c>
      <c r="B9" s="785" t="s">
        <v>191</v>
      </c>
      <c r="C9" s="398">
        <v>5449</v>
      </c>
      <c r="D9" s="398">
        <v>3202</v>
      </c>
      <c r="E9" s="398">
        <v>57</v>
      </c>
      <c r="F9" s="402">
        <v>2190</v>
      </c>
      <c r="G9" s="398">
        <v>5305</v>
      </c>
      <c r="H9" s="398">
        <v>3182</v>
      </c>
      <c r="I9" s="398">
        <v>54</v>
      </c>
      <c r="J9" s="398">
        <v>2069</v>
      </c>
      <c r="K9" s="399">
        <v>2592</v>
      </c>
      <c r="L9" s="400">
        <v>1859</v>
      </c>
      <c r="M9" s="400">
        <v>423</v>
      </c>
      <c r="N9" s="400">
        <v>139</v>
      </c>
      <c r="O9" s="398">
        <v>292</v>
      </c>
      <c r="P9" s="568">
        <v>297431</v>
      </c>
      <c r="Q9" s="567">
        <v>243220</v>
      </c>
      <c r="R9" s="401"/>
      <c r="S9" s="401"/>
      <c r="T9" s="401"/>
      <c r="U9" s="105"/>
    </row>
    <row r="10" spans="1:21" s="396" customFormat="1" ht="24" customHeight="1">
      <c r="A10" s="105">
        <v>0</v>
      </c>
      <c r="B10" s="785" t="s">
        <v>94</v>
      </c>
      <c r="C10" s="398">
        <v>5146</v>
      </c>
      <c r="D10" s="398">
        <v>2685</v>
      </c>
      <c r="E10" s="398">
        <v>71</v>
      </c>
      <c r="F10" s="402">
        <v>2390</v>
      </c>
      <c r="G10" s="398">
        <v>4963</v>
      </c>
      <c r="H10" s="398">
        <v>2724</v>
      </c>
      <c r="I10" s="398">
        <v>55</v>
      </c>
      <c r="J10" s="398">
        <v>2184</v>
      </c>
      <c r="K10" s="399">
        <v>2210</v>
      </c>
      <c r="L10" s="400">
        <v>2035</v>
      </c>
      <c r="M10" s="400">
        <v>389</v>
      </c>
      <c r="N10" s="400">
        <v>125</v>
      </c>
      <c r="O10" s="398">
        <v>204</v>
      </c>
      <c r="P10" s="568">
        <v>256515</v>
      </c>
      <c r="Q10" s="567">
        <v>208182</v>
      </c>
      <c r="R10" s="401"/>
      <c r="S10" s="401"/>
      <c r="T10" s="401"/>
      <c r="U10" s="105"/>
    </row>
    <row r="11" spans="1:21" s="396" customFormat="1" ht="24" customHeight="1">
      <c r="A11" s="105">
        <v>0</v>
      </c>
      <c r="B11" s="785" t="s">
        <v>25</v>
      </c>
      <c r="C11" s="398">
        <v>4999</v>
      </c>
      <c r="D11" s="398">
        <v>2433</v>
      </c>
      <c r="E11" s="398">
        <v>74</v>
      </c>
      <c r="F11" s="402">
        <v>2492</v>
      </c>
      <c r="G11" s="398">
        <v>5121</v>
      </c>
      <c r="H11" s="398">
        <v>2580</v>
      </c>
      <c r="I11" s="398">
        <v>53</v>
      </c>
      <c r="J11" s="398">
        <v>2488</v>
      </c>
      <c r="K11" s="399">
        <v>2129</v>
      </c>
      <c r="L11" s="400">
        <v>2340</v>
      </c>
      <c r="M11" s="400">
        <v>357</v>
      </c>
      <c r="N11" s="400">
        <v>140</v>
      </c>
      <c r="O11" s="398">
        <v>155</v>
      </c>
      <c r="P11" s="568">
        <v>254487</v>
      </c>
      <c r="Q11" s="567">
        <v>208844</v>
      </c>
      <c r="R11" s="401"/>
      <c r="S11" s="401"/>
      <c r="T11" s="401"/>
      <c r="U11" s="105"/>
    </row>
    <row r="12" spans="1:21" s="396" customFormat="1" ht="24" customHeight="1">
      <c r="A12" s="105">
        <v>0</v>
      </c>
      <c r="B12" s="785" t="s">
        <v>26</v>
      </c>
      <c r="C12" s="398">
        <v>5373</v>
      </c>
      <c r="D12" s="398">
        <v>2272</v>
      </c>
      <c r="E12" s="398">
        <v>100</v>
      </c>
      <c r="F12" s="402">
        <v>3001</v>
      </c>
      <c r="G12" s="398">
        <v>5039</v>
      </c>
      <c r="H12" s="398">
        <v>2313</v>
      </c>
      <c r="I12" s="398">
        <v>74</v>
      </c>
      <c r="J12" s="398">
        <v>2652</v>
      </c>
      <c r="K12" s="399">
        <v>1859</v>
      </c>
      <c r="L12" s="400">
        <v>2554</v>
      </c>
      <c r="M12" s="400">
        <v>336</v>
      </c>
      <c r="N12" s="400">
        <v>116</v>
      </c>
      <c r="O12" s="398">
        <v>174</v>
      </c>
      <c r="P12" s="568">
        <v>235111</v>
      </c>
      <c r="Q12" s="567">
        <v>188632</v>
      </c>
      <c r="R12" s="401"/>
      <c r="S12" s="401"/>
      <c r="T12" s="401"/>
      <c r="U12" s="105"/>
    </row>
    <row r="13" spans="1:21" s="396" customFormat="1" ht="24" customHeight="1">
      <c r="A13" s="105">
        <v>0</v>
      </c>
      <c r="B13" s="785" t="s">
        <v>27</v>
      </c>
      <c r="C13" s="398">
        <v>6435</v>
      </c>
      <c r="D13" s="398">
        <v>2785</v>
      </c>
      <c r="E13" s="398">
        <v>83</v>
      </c>
      <c r="F13" s="402">
        <v>3567</v>
      </c>
      <c r="G13" s="398">
        <v>5912</v>
      </c>
      <c r="H13" s="398">
        <v>2485</v>
      </c>
      <c r="I13" s="398">
        <v>90</v>
      </c>
      <c r="J13" s="398">
        <v>3337</v>
      </c>
      <c r="K13" s="399">
        <v>1997</v>
      </c>
      <c r="L13" s="400">
        <v>3128</v>
      </c>
      <c r="M13" s="400">
        <v>360</v>
      </c>
      <c r="N13" s="400">
        <v>190</v>
      </c>
      <c r="O13" s="398">
        <v>237</v>
      </c>
      <c r="P13" s="568">
        <v>239760</v>
      </c>
      <c r="Q13" s="567">
        <v>193348</v>
      </c>
      <c r="R13" s="401"/>
      <c r="S13" s="401"/>
      <c r="T13" s="401"/>
      <c r="U13" s="105"/>
    </row>
    <row r="14" spans="1:21" s="396" customFormat="1" ht="24" customHeight="1">
      <c r="A14" s="105">
        <v>0</v>
      </c>
      <c r="B14" s="785" t="s">
        <v>28</v>
      </c>
      <c r="C14" s="398">
        <v>5782</v>
      </c>
      <c r="D14" s="398">
        <v>2345</v>
      </c>
      <c r="E14" s="398">
        <v>69</v>
      </c>
      <c r="F14" s="402">
        <v>3368</v>
      </c>
      <c r="G14" s="398">
        <v>5443</v>
      </c>
      <c r="H14" s="398">
        <v>2084</v>
      </c>
      <c r="I14" s="398">
        <v>83</v>
      </c>
      <c r="J14" s="398">
        <v>3276</v>
      </c>
      <c r="K14" s="399">
        <v>1663</v>
      </c>
      <c r="L14" s="400">
        <v>3110</v>
      </c>
      <c r="M14" s="400">
        <v>299</v>
      </c>
      <c r="N14" s="400">
        <v>187</v>
      </c>
      <c r="O14" s="398">
        <v>184</v>
      </c>
      <c r="P14" s="568">
        <v>200494</v>
      </c>
      <c r="Q14" s="567">
        <v>160492</v>
      </c>
      <c r="R14" s="401"/>
      <c r="S14" s="401"/>
      <c r="T14" s="401"/>
      <c r="U14" s="105"/>
    </row>
    <row r="15" spans="1:21" s="396" customFormat="1" ht="24" customHeight="1">
      <c r="A15" s="105">
        <v>0</v>
      </c>
      <c r="B15" s="785" t="s">
        <v>711</v>
      </c>
      <c r="C15" s="398">
        <v>7620</v>
      </c>
      <c r="D15" s="398">
        <v>3199</v>
      </c>
      <c r="E15" s="398">
        <v>61</v>
      </c>
      <c r="F15" s="402">
        <v>4360</v>
      </c>
      <c r="G15" s="398">
        <v>6946</v>
      </c>
      <c r="H15" s="398">
        <v>2786</v>
      </c>
      <c r="I15" s="398">
        <v>69</v>
      </c>
      <c r="J15" s="398">
        <v>4091</v>
      </c>
      <c r="K15" s="399">
        <v>2228</v>
      </c>
      <c r="L15" s="400">
        <v>3840</v>
      </c>
      <c r="M15" s="400">
        <v>427</v>
      </c>
      <c r="N15" s="400">
        <v>212</v>
      </c>
      <c r="O15" s="398">
        <v>239</v>
      </c>
      <c r="P15" s="568">
        <v>272745</v>
      </c>
      <c r="Q15" s="567">
        <v>216607</v>
      </c>
      <c r="R15" s="401"/>
      <c r="S15" s="401"/>
      <c r="T15" s="401"/>
      <c r="U15" s="105"/>
    </row>
    <row r="16" spans="1:21" s="396" customFormat="1" ht="24" customHeight="1">
      <c r="A16" s="105">
        <v>0</v>
      </c>
      <c r="B16" s="786" t="s">
        <v>712</v>
      </c>
      <c r="C16" s="403">
        <v>8490</v>
      </c>
      <c r="D16" s="403">
        <v>3320</v>
      </c>
      <c r="E16" s="403">
        <v>75</v>
      </c>
      <c r="F16" s="404">
        <v>5095</v>
      </c>
      <c r="G16" s="403">
        <v>8102</v>
      </c>
      <c r="H16" s="403">
        <v>3284</v>
      </c>
      <c r="I16" s="406">
        <v>58</v>
      </c>
      <c r="J16" s="403">
        <v>4760</v>
      </c>
      <c r="K16" s="405">
        <v>2592</v>
      </c>
      <c r="L16" s="406">
        <v>4474</v>
      </c>
      <c r="M16" s="406">
        <v>533</v>
      </c>
      <c r="N16" s="406">
        <v>243</v>
      </c>
      <c r="O16" s="403">
        <v>260</v>
      </c>
      <c r="P16" s="571">
        <v>323876</v>
      </c>
      <c r="Q16" s="570">
        <v>254039</v>
      </c>
      <c r="R16" s="401"/>
      <c r="S16" s="401"/>
      <c r="T16" s="401"/>
      <c r="U16" s="108"/>
    </row>
    <row r="17" spans="1:21" s="396" customFormat="1">
      <c r="A17" s="107"/>
      <c r="B17" s="1311" t="s">
        <v>11</v>
      </c>
      <c r="C17" s="1311"/>
      <c r="D17" s="1311"/>
      <c r="E17" s="1311"/>
      <c r="F17" s="1311"/>
      <c r="G17" s="1311"/>
      <c r="H17" s="1311"/>
      <c r="I17" s="1311"/>
      <c r="J17" s="1311"/>
      <c r="K17" s="1311"/>
      <c r="L17" s="1311"/>
      <c r="M17" s="1311"/>
      <c r="N17" s="1311"/>
      <c r="O17" s="1311"/>
      <c r="P17" s="1311"/>
      <c r="Q17" s="1311"/>
      <c r="R17" s="401"/>
      <c r="S17" s="401"/>
      <c r="T17" s="108"/>
      <c r="U17" s="108"/>
    </row>
    <row r="18" spans="1:21" s="108" customFormat="1" ht="42.95" customHeight="1">
      <c r="B18" s="1310" t="s">
        <v>541</v>
      </c>
      <c r="C18" s="1310"/>
      <c r="D18" s="1310"/>
      <c r="E18" s="1310"/>
      <c r="F18" s="1310"/>
      <c r="G18" s="1310"/>
      <c r="H18" s="1310"/>
      <c r="I18" s="1310"/>
      <c r="J18" s="1310"/>
      <c r="K18" s="1310"/>
      <c r="L18" s="1310"/>
      <c r="M18" s="1310"/>
      <c r="N18" s="1310"/>
      <c r="O18" s="1310"/>
      <c r="P18" s="1310"/>
      <c r="Q18" s="1310"/>
      <c r="R18" s="401"/>
      <c r="S18" s="401"/>
    </row>
    <row r="19" spans="1:21" s="108" customFormat="1">
      <c r="I19" s="796"/>
    </row>
    <row r="20" spans="1:21" s="108" customFormat="1">
      <c r="S20" s="103"/>
      <c r="T20" s="103"/>
      <c r="U20" s="103"/>
    </row>
    <row r="21" spans="1:21" s="108" customFormat="1">
      <c r="S21" s="103"/>
      <c r="T21" s="103"/>
      <c r="U21" s="103"/>
    </row>
    <row r="22" spans="1:21" s="108" customFormat="1">
      <c r="S22" s="103"/>
      <c r="T22" s="103"/>
      <c r="U22" s="103"/>
    </row>
  </sheetData>
  <mergeCells count="30">
    <mergeCell ref="A2:A6"/>
    <mergeCell ref="B2:B6"/>
    <mergeCell ref="C2:F2"/>
    <mergeCell ref="G2:O2"/>
    <mergeCell ref="I4:I6"/>
    <mergeCell ref="J4:J6"/>
    <mergeCell ref="K4:L4"/>
    <mergeCell ref="M4:N4"/>
    <mergeCell ref="N5:N6"/>
    <mergeCell ref="B1:Q1"/>
    <mergeCell ref="T2:T5"/>
    <mergeCell ref="U2:U5"/>
    <mergeCell ref="C3:C6"/>
    <mergeCell ref="D3:D6"/>
    <mergeCell ref="F3:F6"/>
    <mergeCell ref="E3:E6"/>
    <mergeCell ref="G3:G6"/>
    <mergeCell ref="H3:J3"/>
    <mergeCell ref="K3:O3"/>
    <mergeCell ref="H4:H6"/>
    <mergeCell ref="S2:S5"/>
    <mergeCell ref="O4:O6"/>
    <mergeCell ref="K5:K6"/>
    <mergeCell ref="L5:L6"/>
    <mergeCell ref="M5:M6"/>
    <mergeCell ref="B18:Q18"/>
    <mergeCell ref="B17:Q17"/>
    <mergeCell ref="P2:Q3"/>
    <mergeCell ref="Q4:Q6"/>
    <mergeCell ref="P4:P6"/>
  </mergeCells>
  <phoneticPr fontId="2" type="noConversion"/>
  <hyperlinks>
    <hyperlink ref="R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7"/>
  <sheetViews>
    <sheetView showGridLines="0" zoomScaleNormal="100" workbookViewId="0">
      <selection sqref="A1:Q1"/>
    </sheetView>
  </sheetViews>
  <sheetFormatPr defaultColWidth="10" defaultRowHeight="12.75"/>
  <cols>
    <col min="1" max="1" width="7.875" style="384" customWidth="1"/>
    <col min="2" max="12" width="9.625" style="384" customWidth="1"/>
    <col min="13" max="13" width="10.125" style="384" customWidth="1"/>
    <col min="14" max="17" width="9.625" style="384" customWidth="1"/>
    <col min="18" max="18" width="12.625" style="384" bestFit="1" customWidth="1"/>
    <col min="19" max="16384" width="10" style="384"/>
  </cols>
  <sheetData>
    <row r="1" spans="1:20" ht="24.95" customHeight="1">
      <c r="A1" s="1304" t="s">
        <v>971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595" t="s">
        <v>670</v>
      </c>
    </row>
    <row r="2" spans="1:20" ht="24" customHeight="1">
      <c r="A2" s="1351"/>
      <c r="B2" s="1353" t="s">
        <v>542</v>
      </c>
      <c r="C2" s="1354"/>
      <c r="D2" s="1354"/>
      <c r="E2" s="1354"/>
      <c r="F2" s="1355" t="s">
        <v>543</v>
      </c>
      <c r="G2" s="1353"/>
      <c r="H2" s="1356"/>
      <c r="I2" s="1353"/>
      <c r="J2" s="1353"/>
      <c r="K2" s="1356"/>
      <c r="L2" s="1353"/>
      <c r="M2" s="1357" t="s">
        <v>544</v>
      </c>
      <c r="N2" s="1355" t="s">
        <v>546</v>
      </c>
      <c r="O2" s="1353"/>
      <c r="P2" s="1353"/>
      <c r="Q2" s="1353"/>
    </row>
    <row r="3" spans="1:20" ht="39" customHeight="1">
      <c r="A3" s="1352"/>
      <c r="B3" s="1323" t="s">
        <v>547</v>
      </c>
      <c r="C3" s="1323" t="s">
        <v>531</v>
      </c>
      <c r="D3" s="1323" t="s">
        <v>548</v>
      </c>
      <c r="E3" s="1323" t="s">
        <v>533</v>
      </c>
      <c r="F3" s="1363" t="s">
        <v>288</v>
      </c>
      <c r="G3" s="1365" t="s">
        <v>656</v>
      </c>
      <c r="H3" s="1366"/>
      <c r="I3" s="1367"/>
      <c r="J3" s="1365" t="s">
        <v>657</v>
      </c>
      <c r="K3" s="1366"/>
      <c r="L3" s="1367"/>
      <c r="M3" s="1358"/>
      <c r="N3" s="1368" t="s">
        <v>597</v>
      </c>
      <c r="O3" s="1368" t="s">
        <v>598</v>
      </c>
      <c r="P3" s="1360" t="s">
        <v>977</v>
      </c>
      <c r="Q3" s="1361"/>
    </row>
    <row r="4" spans="1:20" ht="122.25" customHeight="1">
      <c r="A4" s="1352"/>
      <c r="B4" s="1325"/>
      <c r="C4" s="1325"/>
      <c r="D4" s="1325"/>
      <c r="E4" s="1325"/>
      <c r="F4" s="1364"/>
      <c r="G4" s="407" t="s">
        <v>89</v>
      </c>
      <c r="H4" s="407" t="s">
        <v>655</v>
      </c>
      <c r="I4" s="408" t="s">
        <v>658</v>
      </c>
      <c r="J4" s="407" t="s">
        <v>89</v>
      </c>
      <c r="K4" s="407" t="s">
        <v>655</v>
      </c>
      <c r="L4" s="408" t="s">
        <v>658</v>
      </c>
      <c r="M4" s="1359"/>
      <c r="N4" s="1369"/>
      <c r="O4" s="1369"/>
      <c r="P4" s="409" t="s">
        <v>549</v>
      </c>
      <c r="Q4" s="409" t="s">
        <v>550</v>
      </c>
      <c r="S4" s="397"/>
      <c r="T4" s="397"/>
    </row>
    <row r="5" spans="1:20" ht="27.95" customHeight="1">
      <c r="A5" s="21" t="s">
        <v>723</v>
      </c>
      <c r="B5" s="567">
        <v>23764</v>
      </c>
      <c r="C5" s="567">
        <v>2648</v>
      </c>
      <c r="D5" s="567">
        <v>2470</v>
      </c>
      <c r="E5" s="567">
        <v>18646</v>
      </c>
      <c r="F5" s="568">
        <v>25785</v>
      </c>
      <c r="G5" s="567">
        <v>3140</v>
      </c>
      <c r="H5" s="567">
        <v>2611</v>
      </c>
      <c r="I5" s="567">
        <v>360</v>
      </c>
      <c r="J5" s="567">
        <v>22645</v>
      </c>
      <c r="K5" s="567">
        <v>19041</v>
      </c>
      <c r="L5" s="567">
        <v>3189</v>
      </c>
      <c r="M5" s="569">
        <v>9635</v>
      </c>
      <c r="N5" s="567">
        <v>2170</v>
      </c>
      <c r="O5" s="567">
        <v>3605</v>
      </c>
      <c r="P5" s="567">
        <v>247022</v>
      </c>
      <c r="Q5" s="567">
        <v>206473</v>
      </c>
      <c r="R5" s="573"/>
    </row>
    <row r="6" spans="1:20" ht="27.95" customHeight="1">
      <c r="A6" s="21" t="s">
        <v>724</v>
      </c>
      <c r="B6" s="567">
        <v>21506</v>
      </c>
      <c r="C6" s="567">
        <v>1896</v>
      </c>
      <c r="D6" s="567">
        <v>2351</v>
      </c>
      <c r="E6" s="567">
        <v>17259</v>
      </c>
      <c r="F6" s="568">
        <v>22143</v>
      </c>
      <c r="G6" s="567">
        <v>2072</v>
      </c>
      <c r="H6" s="567">
        <v>1693</v>
      </c>
      <c r="I6" s="567">
        <v>287</v>
      </c>
      <c r="J6" s="567">
        <v>20071</v>
      </c>
      <c r="K6" s="567">
        <v>17033</v>
      </c>
      <c r="L6" s="567">
        <v>2755</v>
      </c>
      <c r="M6" s="569">
        <v>9010</v>
      </c>
      <c r="N6" s="567">
        <v>2620</v>
      </c>
      <c r="O6" s="567">
        <v>2794</v>
      </c>
      <c r="P6" s="567">
        <v>168393</v>
      </c>
      <c r="Q6" s="567">
        <v>139695</v>
      </c>
      <c r="R6" s="573"/>
    </row>
    <row r="7" spans="1:20" ht="27.95" customHeight="1">
      <c r="A7" s="21" t="s">
        <v>191</v>
      </c>
      <c r="B7" s="567">
        <v>22499</v>
      </c>
      <c r="C7" s="567">
        <v>1896</v>
      </c>
      <c r="D7" s="567">
        <v>3405</v>
      </c>
      <c r="E7" s="567">
        <v>17198</v>
      </c>
      <c r="F7" s="568">
        <v>21177</v>
      </c>
      <c r="G7" s="567">
        <v>1992</v>
      </c>
      <c r="H7" s="567">
        <v>1501</v>
      </c>
      <c r="I7" s="567">
        <v>255</v>
      </c>
      <c r="J7" s="567">
        <v>19185</v>
      </c>
      <c r="K7" s="567">
        <v>15931</v>
      </c>
      <c r="L7" s="567">
        <v>2902</v>
      </c>
      <c r="M7" s="569">
        <v>10344</v>
      </c>
      <c r="N7" s="567">
        <v>6754</v>
      </c>
      <c r="O7" s="567">
        <v>1988</v>
      </c>
      <c r="P7" s="567">
        <v>161749</v>
      </c>
      <c r="Q7" s="567">
        <v>123096</v>
      </c>
      <c r="R7" s="573"/>
    </row>
    <row r="8" spans="1:20" ht="27.95" customHeight="1">
      <c r="A8" s="21" t="s">
        <v>94</v>
      </c>
      <c r="B8" s="567">
        <v>27475</v>
      </c>
      <c r="C8" s="567">
        <v>1561</v>
      </c>
      <c r="D8" s="567">
        <v>6729</v>
      </c>
      <c r="E8" s="567">
        <v>19185</v>
      </c>
      <c r="F8" s="568">
        <v>21534</v>
      </c>
      <c r="G8" s="567">
        <v>1672</v>
      </c>
      <c r="H8" s="567">
        <v>1341</v>
      </c>
      <c r="I8" s="567">
        <v>212</v>
      </c>
      <c r="J8" s="567">
        <v>19862</v>
      </c>
      <c r="K8" s="567">
        <v>15548</v>
      </c>
      <c r="L8" s="567">
        <v>4088</v>
      </c>
      <c r="M8" s="569">
        <v>16305</v>
      </c>
      <c r="N8" s="567">
        <v>9132</v>
      </c>
      <c r="O8" s="567">
        <v>1567</v>
      </c>
      <c r="P8" s="567">
        <v>134031</v>
      </c>
      <c r="Q8" s="567">
        <v>109465</v>
      </c>
      <c r="R8" s="573"/>
    </row>
    <row r="9" spans="1:20" ht="27.95" customHeight="1">
      <c r="A9" s="21" t="s">
        <v>25</v>
      </c>
      <c r="B9" s="567">
        <v>29126</v>
      </c>
      <c r="C9" s="567">
        <v>1273</v>
      </c>
      <c r="D9" s="567">
        <v>7903</v>
      </c>
      <c r="E9" s="567">
        <v>19950</v>
      </c>
      <c r="F9" s="568">
        <v>28188</v>
      </c>
      <c r="G9" s="567">
        <v>1406</v>
      </c>
      <c r="H9" s="567">
        <v>1109</v>
      </c>
      <c r="I9" s="567">
        <v>208</v>
      </c>
      <c r="J9" s="567">
        <v>26782</v>
      </c>
      <c r="K9" s="567">
        <v>18939</v>
      </c>
      <c r="L9" s="567">
        <v>7502</v>
      </c>
      <c r="M9" s="569">
        <v>17328</v>
      </c>
      <c r="N9" s="567">
        <v>12158</v>
      </c>
      <c r="O9" s="567">
        <v>881</v>
      </c>
      <c r="P9" s="567">
        <v>112043</v>
      </c>
      <c r="Q9" s="567">
        <v>90345</v>
      </c>
      <c r="R9" s="573"/>
    </row>
    <row r="10" spans="1:20" ht="27.95" customHeight="1">
      <c r="A10" s="21" t="s">
        <v>26</v>
      </c>
      <c r="B10" s="567">
        <v>28544</v>
      </c>
      <c r="C10" s="567">
        <v>1146</v>
      </c>
      <c r="D10" s="567">
        <v>7553</v>
      </c>
      <c r="E10" s="567">
        <v>19845</v>
      </c>
      <c r="F10" s="568">
        <v>29955</v>
      </c>
      <c r="G10" s="567">
        <v>1289</v>
      </c>
      <c r="H10" s="567">
        <v>1073</v>
      </c>
      <c r="I10" s="567">
        <v>166</v>
      </c>
      <c r="J10" s="567">
        <v>28666</v>
      </c>
      <c r="K10" s="567">
        <v>21316</v>
      </c>
      <c r="L10" s="567">
        <v>6847</v>
      </c>
      <c r="M10" s="569">
        <v>15952</v>
      </c>
      <c r="N10" s="567">
        <v>4267</v>
      </c>
      <c r="O10" s="567">
        <v>1439</v>
      </c>
      <c r="P10" s="567">
        <v>96354</v>
      </c>
      <c r="Q10" s="567">
        <v>81042</v>
      </c>
      <c r="R10" s="573"/>
    </row>
    <row r="11" spans="1:20" ht="27.95" customHeight="1">
      <c r="A11" s="21" t="s">
        <v>27</v>
      </c>
      <c r="B11" s="567">
        <v>24167</v>
      </c>
      <c r="C11" s="567">
        <v>937</v>
      </c>
      <c r="D11" s="567">
        <v>6313</v>
      </c>
      <c r="E11" s="567">
        <v>16917</v>
      </c>
      <c r="F11" s="568">
        <v>25521</v>
      </c>
      <c r="G11" s="567">
        <v>1040</v>
      </c>
      <c r="H11" s="567">
        <v>874</v>
      </c>
      <c r="I11" s="567">
        <v>125</v>
      </c>
      <c r="J11" s="567">
        <v>24481</v>
      </c>
      <c r="K11" s="567">
        <v>18711</v>
      </c>
      <c r="L11" s="567">
        <v>5320</v>
      </c>
      <c r="M11" s="569">
        <v>14637</v>
      </c>
      <c r="N11" s="567">
        <v>1730</v>
      </c>
      <c r="O11" s="567">
        <v>1398</v>
      </c>
      <c r="P11" s="567">
        <v>79625</v>
      </c>
      <c r="Q11" s="567">
        <v>66937</v>
      </c>
      <c r="R11" s="573"/>
    </row>
    <row r="12" spans="1:20" ht="27.95" customHeight="1">
      <c r="A12" s="21" t="s">
        <v>28</v>
      </c>
      <c r="B12" s="567">
        <v>22581</v>
      </c>
      <c r="C12" s="567">
        <v>714</v>
      </c>
      <c r="D12" s="567">
        <v>6903</v>
      </c>
      <c r="E12" s="567">
        <v>14964</v>
      </c>
      <c r="F12" s="568">
        <v>21751</v>
      </c>
      <c r="G12" s="567">
        <v>731</v>
      </c>
      <c r="H12" s="567">
        <v>570</v>
      </c>
      <c r="I12" s="567">
        <v>120</v>
      </c>
      <c r="J12" s="567">
        <v>21020</v>
      </c>
      <c r="K12" s="567">
        <v>16444</v>
      </c>
      <c r="L12" s="567">
        <v>4141</v>
      </c>
      <c r="M12" s="569">
        <v>15483</v>
      </c>
      <c r="N12" s="567">
        <v>1182</v>
      </c>
      <c r="O12" s="567">
        <v>1329</v>
      </c>
      <c r="P12" s="567">
        <v>55657</v>
      </c>
      <c r="Q12" s="567">
        <v>43665</v>
      </c>
      <c r="R12" s="573"/>
    </row>
    <row r="13" spans="1:20" ht="27.95" customHeight="1">
      <c r="A13" s="21" t="s">
        <v>711</v>
      </c>
      <c r="B13" s="567">
        <v>23012</v>
      </c>
      <c r="C13" s="567">
        <v>786</v>
      </c>
      <c r="D13" s="567">
        <v>7483</v>
      </c>
      <c r="E13" s="567">
        <v>14743</v>
      </c>
      <c r="F13" s="568">
        <v>22842</v>
      </c>
      <c r="G13" s="567">
        <v>819</v>
      </c>
      <c r="H13" s="567">
        <v>647</v>
      </c>
      <c r="I13" s="567">
        <v>128</v>
      </c>
      <c r="J13" s="567">
        <v>22023</v>
      </c>
      <c r="K13" s="567">
        <v>15714</v>
      </c>
      <c r="L13" s="567">
        <v>5252</v>
      </c>
      <c r="M13" s="569">
        <v>15667</v>
      </c>
      <c r="N13" s="567">
        <v>1458</v>
      </c>
      <c r="O13" s="567">
        <v>1081</v>
      </c>
      <c r="P13" s="567">
        <v>57165</v>
      </c>
      <c r="Q13" s="567">
        <v>46632</v>
      </c>
      <c r="R13" s="573"/>
    </row>
    <row r="14" spans="1:20" s="410" customFormat="1" ht="27.95" customHeight="1">
      <c r="A14" s="25" t="s">
        <v>712</v>
      </c>
      <c r="B14" s="570">
        <v>20469</v>
      </c>
      <c r="C14" s="570">
        <v>544</v>
      </c>
      <c r="D14" s="570">
        <v>6140</v>
      </c>
      <c r="E14" s="570">
        <v>13785</v>
      </c>
      <c r="F14" s="571">
        <v>23000</v>
      </c>
      <c r="G14" s="570">
        <v>679</v>
      </c>
      <c r="H14" s="570">
        <v>541</v>
      </c>
      <c r="I14" s="570">
        <v>106</v>
      </c>
      <c r="J14" s="570">
        <v>22321</v>
      </c>
      <c r="K14" s="570">
        <v>16418</v>
      </c>
      <c r="L14" s="570">
        <v>5051</v>
      </c>
      <c r="M14" s="572">
        <v>13142</v>
      </c>
      <c r="N14" s="570">
        <v>1521</v>
      </c>
      <c r="O14" s="570">
        <v>750</v>
      </c>
      <c r="P14" s="570">
        <v>45105</v>
      </c>
      <c r="Q14" s="570">
        <v>36890</v>
      </c>
      <c r="R14" s="573"/>
    </row>
    <row r="15" spans="1:20" ht="15">
      <c r="A15" s="366" t="s">
        <v>148</v>
      </c>
      <c r="R15" s="573"/>
    </row>
    <row r="16" spans="1:20" ht="60" customHeight="1">
      <c r="A16" s="1362" t="s">
        <v>596</v>
      </c>
      <c r="B16" s="1362"/>
      <c r="C16" s="1362"/>
      <c r="D16" s="1362"/>
      <c r="E16" s="1362"/>
      <c r="F16" s="1362"/>
      <c r="G16" s="1362"/>
      <c r="H16" s="1362"/>
      <c r="I16" s="1362"/>
      <c r="J16" s="1362"/>
      <c r="K16" s="1362"/>
      <c r="L16" s="1362"/>
      <c r="M16" s="1362"/>
      <c r="N16" s="1362"/>
      <c r="O16" s="1362"/>
      <c r="P16" s="1362"/>
      <c r="Q16" s="1362"/>
      <c r="R16" s="573"/>
    </row>
    <row r="17" spans="1:17" ht="14.25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</row>
  </sheetData>
  <mergeCells count="17">
    <mergeCell ref="A16:Q16"/>
    <mergeCell ref="F3:F4"/>
    <mergeCell ref="G3:I3"/>
    <mergeCell ref="J3:L3"/>
    <mergeCell ref="N3:N4"/>
    <mergeCell ref="O3:O4"/>
    <mergeCell ref="A1:Q1"/>
    <mergeCell ref="A2:A4"/>
    <mergeCell ref="B2:E2"/>
    <mergeCell ref="F2:L2"/>
    <mergeCell ref="M2:M4"/>
    <mergeCell ref="N2:Q2"/>
    <mergeCell ref="B3:B4"/>
    <mergeCell ref="C3:C4"/>
    <mergeCell ref="D3:D4"/>
    <mergeCell ref="E3:E4"/>
    <mergeCell ref="P3:Q3"/>
  </mergeCells>
  <phoneticPr fontId="2" type="noConversion"/>
  <hyperlinks>
    <hyperlink ref="R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9"/>
  <sheetViews>
    <sheetView showGridLines="0" workbookViewId="0">
      <selection sqref="A1:G1"/>
    </sheetView>
  </sheetViews>
  <sheetFormatPr defaultColWidth="11" defaultRowHeight="16.5"/>
  <cols>
    <col min="1" max="1" width="6.375" customWidth="1"/>
    <col min="2" max="7" width="13.125" customWidth="1"/>
    <col min="8" max="8" width="12.625" bestFit="1" customWidth="1"/>
  </cols>
  <sheetData>
    <row r="1" spans="1:9" ht="27" customHeight="1">
      <c r="A1" s="1372" t="s">
        <v>972</v>
      </c>
      <c r="B1" s="1373"/>
      <c r="C1" s="1373"/>
      <c r="D1" s="1373"/>
      <c r="E1" s="1373"/>
      <c r="F1" s="1373"/>
      <c r="G1" s="1373"/>
      <c r="H1" s="595" t="s">
        <v>670</v>
      </c>
      <c r="I1" s="108"/>
    </row>
    <row r="2" spans="1:9" ht="24" customHeight="1">
      <c r="A2" s="1374"/>
      <c r="B2" s="1375" t="s">
        <v>551</v>
      </c>
      <c r="C2" s="1377" t="s">
        <v>552</v>
      </c>
      <c r="D2" s="1375" t="s">
        <v>553</v>
      </c>
      <c r="E2" s="1375" t="s">
        <v>554</v>
      </c>
      <c r="F2" s="1375" t="s">
        <v>555</v>
      </c>
      <c r="G2" s="1375" t="s">
        <v>556</v>
      </c>
      <c r="H2" s="396"/>
      <c r="I2" s="396"/>
    </row>
    <row r="3" spans="1:9" ht="24" customHeight="1">
      <c r="A3" s="929"/>
      <c r="B3" s="1376"/>
      <c r="C3" s="1378"/>
      <c r="D3" s="1376"/>
      <c r="E3" s="1376"/>
      <c r="F3" s="1376"/>
      <c r="G3" s="1376"/>
      <c r="H3" s="108"/>
      <c r="I3" s="108"/>
    </row>
    <row r="4" spans="1:9" ht="24" customHeight="1">
      <c r="A4" s="929"/>
      <c r="B4" s="1376"/>
      <c r="C4" s="1378"/>
      <c r="D4" s="1376"/>
      <c r="E4" s="1376"/>
      <c r="F4" s="1376"/>
      <c r="G4" s="1376"/>
      <c r="H4" s="108"/>
      <c r="I4" s="108"/>
    </row>
    <row r="5" spans="1:9" ht="24" customHeight="1">
      <c r="A5" s="929"/>
      <c r="B5" s="1376"/>
      <c r="C5" s="1378"/>
      <c r="D5" s="1376"/>
      <c r="E5" s="1376"/>
      <c r="F5" s="1376"/>
      <c r="G5" s="1376"/>
      <c r="H5" s="108"/>
      <c r="I5" s="108"/>
    </row>
    <row r="6" spans="1:9" ht="60.75" customHeight="1">
      <c r="A6" s="929"/>
      <c r="B6" s="1376"/>
      <c r="C6" s="1379"/>
      <c r="D6" s="1376"/>
      <c r="E6" s="1376"/>
      <c r="F6" s="1376"/>
      <c r="G6" s="1376"/>
      <c r="H6" s="108"/>
      <c r="I6" s="108"/>
    </row>
    <row r="7" spans="1:9" ht="18.95" customHeight="1">
      <c r="A7" s="929"/>
      <c r="B7" s="412" t="s">
        <v>557</v>
      </c>
      <c r="C7" s="413" t="s">
        <v>558</v>
      </c>
      <c r="D7" s="412" t="s">
        <v>557</v>
      </c>
      <c r="E7" s="413" t="s">
        <v>558</v>
      </c>
      <c r="F7" s="413" t="s">
        <v>558</v>
      </c>
      <c r="G7" s="412" t="s">
        <v>558</v>
      </c>
      <c r="H7" s="108"/>
      <c r="I7" s="108"/>
    </row>
    <row r="8" spans="1:9" ht="24" customHeight="1">
      <c r="A8" s="21" t="s">
        <v>723</v>
      </c>
      <c r="B8" s="105">
        <v>19787</v>
      </c>
      <c r="C8" s="105">
        <v>22464</v>
      </c>
      <c r="D8" s="105">
        <v>2783</v>
      </c>
      <c r="E8" s="105">
        <v>1525</v>
      </c>
      <c r="F8" s="105">
        <v>20720</v>
      </c>
      <c r="G8" s="105">
        <v>20697</v>
      </c>
      <c r="H8" s="108"/>
      <c r="I8" s="108"/>
    </row>
    <row r="9" spans="1:9" ht="24" customHeight="1">
      <c r="A9" s="21" t="s">
        <v>724</v>
      </c>
      <c r="B9" s="105">
        <v>17399</v>
      </c>
      <c r="C9" s="105">
        <v>16833</v>
      </c>
      <c r="D9" s="105">
        <v>2605</v>
      </c>
      <c r="E9" s="105">
        <v>1510</v>
      </c>
      <c r="F9" s="105">
        <v>18241</v>
      </c>
      <c r="G9" s="105">
        <v>18199</v>
      </c>
      <c r="H9" s="108"/>
      <c r="I9" s="108"/>
    </row>
    <row r="10" spans="1:9" ht="24" customHeight="1">
      <c r="A10" s="21" t="s">
        <v>191</v>
      </c>
      <c r="B10" s="105">
        <v>16635</v>
      </c>
      <c r="C10" s="105">
        <v>15190</v>
      </c>
      <c r="D10" s="105">
        <v>2493</v>
      </c>
      <c r="E10" s="105">
        <v>1332</v>
      </c>
      <c r="F10" s="105">
        <v>15753</v>
      </c>
      <c r="G10" s="105">
        <v>15690</v>
      </c>
      <c r="H10" s="108"/>
      <c r="I10" s="108"/>
    </row>
    <row r="11" spans="1:9" ht="24" customHeight="1">
      <c r="A11" s="21" t="s">
        <v>94</v>
      </c>
      <c r="B11" s="105">
        <v>16210</v>
      </c>
      <c r="C11" s="105">
        <v>16766</v>
      </c>
      <c r="D11" s="105">
        <v>3607</v>
      </c>
      <c r="E11" s="105">
        <v>1735</v>
      </c>
      <c r="F11" s="105">
        <v>24213</v>
      </c>
      <c r="G11" s="105">
        <v>24099</v>
      </c>
      <c r="H11" s="108"/>
      <c r="I11" s="108"/>
    </row>
    <row r="12" spans="1:9" ht="24" customHeight="1">
      <c r="A12" s="21" t="s">
        <v>25</v>
      </c>
      <c r="B12" s="105">
        <v>19070</v>
      </c>
      <c r="C12" s="105">
        <v>25509</v>
      </c>
      <c r="D12" s="105">
        <v>7641</v>
      </c>
      <c r="E12" s="105">
        <v>4099</v>
      </c>
      <c r="F12" s="105">
        <v>39956</v>
      </c>
      <c r="G12" s="105">
        <v>39623</v>
      </c>
      <c r="H12" s="108"/>
      <c r="I12" s="108"/>
    </row>
    <row r="13" spans="1:9" ht="24" customHeight="1">
      <c r="A13" s="21" t="s">
        <v>26</v>
      </c>
      <c r="B13" s="105">
        <v>20531</v>
      </c>
      <c r="C13" s="105">
        <v>35958</v>
      </c>
      <c r="D13" s="105">
        <v>8072</v>
      </c>
      <c r="E13" s="105">
        <v>4770</v>
      </c>
      <c r="F13" s="105">
        <v>42123</v>
      </c>
      <c r="G13" s="105">
        <v>41584</v>
      </c>
      <c r="H13" s="108"/>
      <c r="I13" s="108"/>
    </row>
    <row r="14" spans="1:9" ht="24" customHeight="1">
      <c r="A14" s="21" t="s">
        <v>27</v>
      </c>
      <c r="B14" s="414">
        <v>17267</v>
      </c>
      <c r="C14" s="414">
        <v>29400</v>
      </c>
      <c r="D14" s="414">
        <v>7149</v>
      </c>
      <c r="E14" s="414">
        <v>4624</v>
      </c>
      <c r="F14" s="105">
        <v>34573</v>
      </c>
      <c r="G14" s="105">
        <v>34168</v>
      </c>
      <c r="H14" s="108"/>
      <c r="I14" s="108"/>
    </row>
    <row r="15" spans="1:9" ht="24" customHeight="1">
      <c r="A15" s="21" t="s">
        <v>28</v>
      </c>
      <c r="B15" s="414">
        <v>14680</v>
      </c>
      <c r="C15" s="414">
        <v>28493</v>
      </c>
      <c r="D15" s="414">
        <v>6292</v>
      </c>
      <c r="E15" s="414">
        <v>4349</v>
      </c>
      <c r="F15" s="105">
        <v>24141</v>
      </c>
      <c r="G15" s="105">
        <v>23737</v>
      </c>
      <c r="H15" s="108"/>
      <c r="I15" s="108"/>
    </row>
    <row r="16" spans="1:9" ht="24" customHeight="1">
      <c r="A16" s="21" t="s">
        <v>711</v>
      </c>
      <c r="B16" s="414">
        <v>14668</v>
      </c>
      <c r="C16" s="414">
        <v>29951</v>
      </c>
      <c r="D16" s="414">
        <v>7315</v>
      </c>
      <c r="E16" s="414">
        <v>4693</v>
      </c>
      <c r="F16" s="105">
        <v>30159</v>
      </c>
      <c r="G16" s="105">
        <v>29670</v>
      </c>
      <c r="H16" s="108"/>
      <c r="I16" s="108"/>
    </row>
    <row r="17" spans="1:9" ht="24" customHeight="1">
      <c r="A17" s="25" t="s">
        <v>712</v>
      </c>
      <c r="B17" s="415">
        <v>15045</v>
      </c>
      <c r="C17" s="415">
        <v>29700</v>
      </c>
      <c r="D17" s="415">
        <v>7243</v>
      </c>
      <c r="E17" s="415">
        <v>4874</v>
      </c>
      <c r="F17" s="111">
        <v>25498</v>
      </c>
      <c r="G17" s="111">
        <v>24930</v>
      </c>
      <c r="H17" s="108"/>
      <c r="I17" s="108"/>
    </row>
    <row r="18" spans="1:9" ht="48" customHeight="1">
      <c r="A18" s="1370" t="s">
        <v>973</v>
      </c>
      <c r="B18" s="1371"/>
      <c r="C18" s="1371"/>
      <c r="D18" s="1371"/>
      <c r="E18" s="1371"/>
      <c r="F18" s="1371"/>
      <c r="G18" s="1371"/>
      <c r="H18" s="108"/>
      <c r="I18" s="108"/>
    </row>
    <row r="19" spans="1:9">
      <c r="A19" s="108"/>
      <c r="B19" s="108"/>
      <c r="C19" s="108"/>
      <c r="D19" s="108"/>
      <c r="E19" s="108"/>
      <c r="F19" s="108"/>
      <c r="G19" s="108"/>
      <c r="H19" s="108"/>
      <c r="I19" s="108"/>
    </row>
  </sheetData>
  <mergeCells count="9">
    <mergeCell ref="A18:G18"/>
    <mergeCell ref="A1:G1"/>
    <mergeCell ref="A2:A7"/>
    <mergeCell ref="B2:B6"/>
    <mergeCell ref="C2:C6"/>
    <mergeCell ref="D2:D6"/>
    <mergeCell ref="E2:E6"/>
    <mergeCell ref="F2:F6"/>
    <mergeCell ref="G2:G6"/>
  </mergeCells>
  <phoneticPr fontId="2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showGridLines="0" topLeftCell="C1" zoomScaleNormal="100" workbookViewId="0">
      <selection sqref="A1:R1"/>
    </sheetView>
  </sheetViews>
  <sheetFormatPr defaultColWidth="8.875" defaultRowHeight="15.75"/>
  <cols>
    <col min="1" max="1" width="8.875" style="421"/>
    <col min="2" max="5" width="8.875" style="421" customWidth="1"/>
    <col min="6" max="15" width="8.875" style="421"/>
    <col min="16" max="16" width="9.875" style="421" customWidth="1"/>
    <col min="17" max="18" width="12.5" style="421" customWidth="1"/>
    <col min="19" max="19" width="12.625" style="421" bestFit="1" customWidth="1"/>
    <col min="20" max="260" width="8.875" style="421"/>
    <col min="261" max="261" width="3.125" style="421" customWidth="1"/>
    <col min="262" max="266" width="8.875" style="421"/>
    <col min="267" max="267" width="9.125" style="421" customWidth="1"/>
    <col min="268" max="268" width="10" style="421" customWidth="1"/>
    <col min="269" max="270" width="8.875" style="421"/>
    <col min="271" max="271" width="9.875" style="421" customWidth="1"/>
    <col min="272" max="273" width="12.5" style="421" customWidth="1"/>
    <col min="274" max="516" width="8.875" style="421"/>
    <col min="517" max="517" width="3.125" style="421" customWidth="1"/>
    <col min="518" max="522" width="8.875" style="421"/>
    <col min="523" max="523" width="9.125" style="421" customWidth="1"/>
    <col min="524" max="524" width="10" style="421" customWidth="1"/>
    <col min="525" max="526" width="8.875" style="421"/>
    <col min="527" max="527" width="9.875" style="421" customWidth="1"/>
    <col min="528" max="529" width="12.5" style="421" customWidth="1"/>
    <col min="530" max="772" width="8.875" style="421"/>
    <col min="773" max="773" width="3.125" style="421" customWidth="1"/>
    <col min="774" max="778" width="8.875" style="421"/>
    <col min="779" max="779" width="9.125" style="421" customWidth="1"/>
    <col min="780" max="780" width="10" style="421" customWidth="1"/>
    <col min="781" max="782" width="8.875" style="421"/>
    <col min="783" max="783" width="9.875" style="421" customWidth="1"/>
    <col min="784" max="785" width="12.5" style="421" customWidth="1"/>
    <col min="786" max="1028" width="8.875" style="421"/>
    <col min="1029" max="1029" width="3.125" style="421" customWidth="1"/>
    <col min="1030" max="1034" width="8.875" style="421"/>
    <col min="1035" max="1035" width="9.125" style="421" customWidth="1"/>
    <col min="1036" max="1036" width="10" style="421" customWidth="1"/>
    <col min="1037" max="1038" width="8.875" style="421"/>
    <col min="1039" max="1039" width="9.875" style="421" customWidth="1"/>
    <col min="1040" max="1041" width="12.5" style="421" customWidth="1"/>
    <col min="1042" max="1284" width="8.875" style="421"/>
    <col min="1285" max="1285" width="3.125" style="421" customWidth="1"/>
    <col min="1286" max="1290" width="8.875" style="421"/>
    <col min="1291" max="1291" width="9.125" style="421" customWidth="1"/>
    <col min="1292" max="1292" width="10" style="421" customWidth="1"/>
    <col min="1293" max="1294" width="8.875" style="421"/>
    <col min="1295" max="1295" width="9.875" style="421" customWidth="1"/>
    <col min="1296" max="1297" width="12.5" style="421" customWidth="1"/>
    <col min="1298" max="1540" width="8.875" style="421"/>
    <col min="1541" max="1541" width="3.125" style="421" customWidth="1"/>
    <col min="1542" max="1546" width="8.875" style="421"/>
    <col min="1547" max="1547" width="9.125" style="421" customWidth="1"/>
    <col min="1548" max="1548" width="10" style="421" customWidth="1"/>
    <col min="1549" max="1550" width="8.875" style="421"/>
    <col min="1551" max="1551" width="9.875" style="421" customWidth="1"/>
    <col min="1552" max="1553" width="12.5" style="421" customWidth="1"/>
    <col min="1554" max="1796" width="8.875" style="421"/>
    <col min="1797" max="1797" width="3.125" style="421" customWidth="1"/>
    <col min="1798" max="1802" width="8.875" style="421"/>
    <col min="1803" max="1803" width="9.125" style="421" customWidth="1"/>
    <col min="1804" max="1804" width="10" style="421" customWidth="1"/>
    <col min="1805" max="1806" width="8.875" style="421"/>
    <col min="1807" max="1807" width="9.875" style="421" customWidth="1"/>
    <col min="1808" max="1809" width="12.5" style="421" customWidth="1"/>
    <col min="1810" max="2052" width="8.875" style="421"/>
    <col min="2053" max="2053" width="3.125" style="421" customWidth="1"/>
    <col min="2054" max="2058" width="8.875" style="421"/>
    <col min="2059" max="2059" width="9.125" style="421" customWidth="1"/>
    <col min="2060" max="2060" width="10" style="421" customWidth="1"/>
    <col min="2061" max="2062" width="8.875" style="421"/>
    <col min="2063" max="2063" width="9.875" style="421" customWidth="1"/>
    <col min="2064" max="2065" width="12.5" style="421" customWidth="1"/>
    <col min="2066" max="2308" width="8.875" style="421"/>
    <col min="2309" max="2309" width="3.125" style="421" customWidth="1"/>
    <col min="2310" max="2314" width="8.875" style="421"/>
    <col min="2315" max="2315" width="9.125" style="421" customWidth="1"/>
    <col min="2316" max="2316" width="10" style="421" customWidth="1"/>
    <col min="2317" max="2318" width="8.875" style="421"/>
    <col min="2319" max="2319" width="9.875" style="421" customWidth="1"/>
    <col min="2320" max="2321" width="12.5" style="421" customWidth="1"/>
    <col min="2322" max="2564" width="8.875" style="421"/>
    <col min="2565" max="2565" width="3.125" style="421" customWidth="1"/>
    <col min="2566" max="2570" width="8.875" style="421"/>
    <col min="2571" max="2571" width="9.125" style="421" customWidth="1"/>
    <col min="2572" max="2572" width="10" style="421" customWidth="1"/>
    <col min="2573" max="2574" width="8.875" style="421"/>
    <col min="2575" max="2575" width="9.875" style="421" customWidth="1"/>
    <col min="2576" max="2577" width="12.5" style="421" customWidth="1"/>
    <col min="2578" max="2820" width="8.875" style="421"/>
    <col min="2821" max="2821" width="3.125" style="421" customWidth="1"/>
    <col min="2822" max="2826" width="8.875" style="421"/>
    <col min="2827" max="2827" width="9.125" style="421" customWidth="1"/>
    <col min="2828" max="2828" width="10" style="421" customWidth="1"/>
    <col min="2829" max="2830" width="8.875" style="421"/>
    <col min="2831" max="2831" width="9.875" style="421" customWidth="1"/>
    <col min="2832" max="2833" width="12.5" style="421" customWidth="1"/>
    <col min="2834" max="3076" width="8.875" style="421"/>
    <col min="3077" max="3077" width="3.125" style="421" customWidth="1"/>
    <col min="3078" max="3082" width="8.875" style="421"/>
    <col min="3083" max="3083" width="9.125" style="421" customWidth="1"/>
    <col min="3084" max="3084" width="10" style="421" customWidth="1"/>
    <col min="3085" max="3086" width="8.875" style="421"/>
    <col min="3087" max="3087" width="9.875" style="421" customWidth="1"/>
    <col min="3088" max="3089" width="12.5" style="421" customWidth="1"/>
    <col min="3090" max="3332" width="8.875" style="421"/>
    <col min="3333" max="3333" width="3.125" style="421" customWidth="1"/>
    <col min="3334" max="3338" width="8.875" style="421"/>
    <col min="3339" max="3339" width="9.125" style="421" customWidth="1"/>
    <col min="3340" max="3340" width="10" style="421" customWidth="1"/>
    <col min="3341" max="3342" width="8.875" style="421"/>
    <col min="3343" max="3343" width="9.875" style="421" customWidth="1"/>
    <col min="3344" max="3345" width="12.5" style="421" customWidth="1"/>
    <col min="3346" max="3588" width="8.875" style="421"/>
    <col min="3589" max="3589" width="3.125" style="421" customWidth="1"/>
    <col min="3590" max="3594" width="8.875" style="421"/>
    <col min="3595" max="3595" width="9.125" style="421" customWidth="1"/>
    <col min="3596" max="3596" width="10" style="421" customWidth="1"/>
    <col min="3597" max="3598" width="8.875" style="421"/>
    <col min="3599" max="3599" width="9.875" style="421" customWidth="1"/>
    <col min="3600" max="3601" width="12.5" style="421" customWidth="1"/>
    <col min="3602" max="3844" width="8.875" style="421"/>
    <col min="3845" max="3845" width="3.125" style="421" customWidth="1"/>
    <col min="3846" max="3850" width="8.875" style="421"/>
    <col min="3851" max="3851" width="9.125" style="421" customWidth="1"/>
    <col min="3852" max="3852" width="10" style="421" customWidth="1"/>
    <col min="3853" max="3854" width="8.875" style="421"/>
    <col min="3855" max="3855" width="9.875" style="421" customWidth="1"/>
    <col min="3856" max="3857" width="12.5" style="421" customWidth="1"/>
    <col min="3858" max="4100" width="8.875" style="421"/>
    <col min="4101" max="4101" width="3.125" style="421" customWidth="1"/>
    <col min="4102" max="4106" width="8.875" style="421"/>
    <col min="4107" max="4107" width="9.125" style="421" customWidth="1"/>
    <col min="4108" max="4108" width="10" style="421" customWidth="1"/>
    <col min="4109" max="4110" width="8.875" style="421"/>
    <col min="4111" max="4111" width="9.875" style="421" customWidth="1"/>
    <col min="4112" max="4113" width="12.5" style="421" customWidth="1"/>
    <col min="4114" max="4356" width="8.875" style="421"/>
    <col min="4357" max="4357" width="3.125" style="421" customWidth="1"/>
    <col min="4358" max="4362" width="8.875" style="421"/>
    <col min="4363" max="4363" width="9.125" style="421" customWidth="1"/>
    <col min="4364" max="4364" width="10" style="421" customWidth="1"/>
    <col min="4365" max="4366" width="8.875" style="421"/>
    <col min="4367" max="4367" width="9.875" style="421" customWidth="1"/>
    <col min="4368" max="4369" width="12.5" style="421" customWidth="1"/>
    <col min="4370" max="4612" width="8.875" style="421"/>
    <col min="4613" max="4613" width="3.125" style="421" customWidth="1"/>
    <col min="4614" max="4618" width="8.875" style="421"/>
    <col min="4619" max="4619" width="9.125" style="421" customWidth="1"/>
    <col min="4620" max="4620" width="10" style="421" customWidth="1"/>
    <col min="4621" max="4622" width="8.875" style="421"/>
    <col min="4623" max="4623" width="9.875" style="421" customWidth="1"/>
    <col min="4624" max="4625" width="12.5" style="421" customWidth="1"/>
    <col min="4626" max="4868" width="8.875" style="421"/>
    <col min="4869" max="4869" width="3.125" style="421" customWidth="1"/>
    <col min="4870" max="4874" width="8.875" style="421"/>
    <col min="4875" max="4875" width="9.125" style="421" customWidth="1"/>
    <col min="4876" max="4876" width="10" style="421" customWidth="1"/>
    <col min="4877" max="4878" width="8.875" style="421"/>
    <col min="4879" max="4879" width="9.875" style="421" customWidth="1"/>
    <col min="4880" max="4881" width="12.5" style="421" customWidth="1"/>
    <col min="4882" max="5124" width="8.875" style="421"/>
    <col min="5125" max="5125" width="3.125" style="421" customWidth="1"/>
    <col min="5126" max="5130" width="8.875" style="421"/>
    <col min="5131" max="5131" width="9.125" style="421" customWidth="1"/>
    <col min="5132" max="5132" width="10" style="421" customWidth="1"/>
    <col min="5133" max="5134" width="8.875" style="421"/>
    <col min="5135" max="5135" width="9.875" style="421" customWidth="1"/>
    <col min="5136" max="5137" width="12.5" style="421" customWidth="1"/>
    <col min="5138" max="5380" width="8.875" style="421"/>
    <col min="5381" max="5381" width="3.125" style="421" customWidth="1"/>
    <col min="5382" max="5386" width="8.875" style="421"/>
    <col min="5387" max="5387" width="9.125" style="421" customWidth="1"/>
    <col min="5388" max="5388" width="10" style="421" customWidth="1"/>
    <col min="5389" max="5390" width="8.875" style="421"/>
    <col min="5391" max="5391" width="9.875" style="421" customWidth="1"/>
    <col min="5392" max="5393" width="12.5" style="421" customWidth="1"/>
    <col min="5394" max="5636" width="8.875" style="421"/>
    <col min="5637" max="5637" width="3.125" style="421" customWidth="1"/>
    <col min="5638" max="5642" width="8.875" style="421"/>
    <col min="5643" max="5643" width="9.125" style="421" customWidth="1"/>
    <col min="5644" max="5644" width="10" style="421" customWidth="1"/>
    <col min="5645" max="5646" width="8.875" style="421"/>
    <col min="5647" max="5647" width="9.875" style="421" customWidth="1"/>
    <col min="5648" max="5649" width="12.5" style="421" customWidth="1"/>
    <col min="5650" max="5892" width="8.875" style="421"/>
    <col min="5893" max="5893" width="3.125" style="421" customWidth="1"/>
    <col min="5894" max="5898" width="8.875" style="421"/>
    <col min="5899" max="5899" width="9.125" style="421" customWidth="1"/>
    <col min="5900" max="5900" width="10" style="421" customWidth="1"/>
    <col min="5901" max="5902" width="8.875" style="421"/>
    <col min="5903" max="5903" width="9.875" style="421" customWidth="1"/>
    <col min="5904" max="5905" width="12.5" style="421" customWidth="1"/>
    <col min="5906" max="6148" width="8.875" style="421"/>
    <col min="6149" max="6149" width="3.125" style="421" customWidth="1"/>
    <col min="6150" max="6154" width="8.875" style="421"/>
    <col min="6155" max="6155" width="9.125" style="421" customWidth="1"/>
    <col min="6156" max="6156" width="10" style="421" customWidth="1"/>
    <col min="6157" max="6158" width="8.875" style="421"/>
    <col min="6159" max="6159" width="9.875" style="421" customWidth="1"/>
    <col min="6160" max="6161" width="12.5" style="421" customWidth="1"/>
    <col min="6162" max="6404" width="8.875" style="421"/>
    <col min="6405" max="6405" width="3.125" style="421" customWidth="1"/>
    <col min="6406" max="6410" width="8.875" style="421"/>
    <col min="6411" max="6411" width="9.125" style="421" customWidth="1"/>
    <col min="6412" max="6412" width="10" style="421" customWidth="1"/>
    <col min="6413" max="6414" width="8.875" style="421"/>
    <col min="6415" max="6415" width="9.875" style="421" customWidth="1"/>
    <col min="6416" max="6417" width="12.5" style="421" customWidth="1"/>
    <col min="6418" max="6660" width="8.875" style="421"/>
    <col min="6661" max="6661" width="3.125" style="421" customWidth="1"/>
    <col min="6662" max="6666" width="8.875" style="421"/>
    <col min="6667" max="6667" width="9.125" style="421" customWidth="1"/>
    <col min="6668" max="6668" width="10" style="421" customWidth="1"/>
    <col min="6669" max="6670" width="8.875" style="421"/>
    <col min="6671" max="6671" width="9.875" style="421" customWidth="1"/>
    <col min="6672" max="6673" width="12.5" style="421" customWidth="1"/>
    <col min="6674" max="6916" width="8.875" style="421"/>
    <col min="6917" max="6917" width="3.125" style="421" customWidth="1"/>
    <col min="6918" max="6922" width="8.875" style="421"/>
    <col min="6923" max="6923" width="9.125" style="421" customWidth="1"/>
    <col min="6924" max="6924" width="10" style="421" customWidth="1"/>
    <col min="6925" max="6926" width="8.875" style="421"/>
    <col min="6927" max="6927" width="9.875" style="421" customWidth="1"/>
    <col min="6928" max="6929" width="12.5" style="421" customWidth="1"/>
    <col min="6930" max="7172" width="8.875" style="421"/>
    <col min="7173" max="7173" width="3.125" style="421" customWidth="1"/>
    <col min="7174" max="7178" width="8.875" style="421"/>
    <col min="7179" max="7179" width="9.125" style="421" customWidth="1"/>
    <col min="7180" max="7180" width="10" style="421" customWidth="1"/>
    <col min="7181" max="7182" width="8.875" style="421"/>
    <col min="7183" max="7183" width="9.875" style="421" customWidth="1"/>
    <col min="7184" max="7185" width="12.5" style="421" customWidth="1"/>
    <col min="7186" max="7428" width="8.875" style="421"/>
    <col min="7429" max="7429" width="3.125" style="421" customWidth="1"/>
    <col min="7430" max="7434" width="8.875" style="421"/>
    <col min="7435" max="7435" width="9.125" style="421" customWidth="1"/>
    <col min="7436" max="7436" width="10" style="421" customWidth="1"/>
    <col min="7437" max="7438" width="8.875" style="421"/>
    <col min="7439" max="7439" width="9.875" style="421" customWidth="1"/>
    <col min="7440" max="7441" width="12.5" style="421" customWidth="1"/>
    <col min="7442" max="7684" width="8.875" style="421"/>
    <col min="7685" max="7685" width="3.125" style="421" customWidth="1"/>
    <col min="7686" max="7690" width="8.875" style="421"/>
    <col min="7691" max="7691" width="9.125" style="421" customWidth="1"/>
    <col min="7692" max="7692" width="10" style="421" customWidth="1"/>
    <col min="7693" max="7694" width="8.875" style="421"/>
    <col min="7695" max="7695" width="9.875" style="421" customWidth="1"/>
    <col min="7696" max="7697" width="12.5" style="421" customWidth="1"/>
    <col min="7698" max="7940" width="8.875" style="421"/>
    <col min="7941" max="7941" width="3.125" style="421" customWidth="1"/>
    <col min="7942" max="7946" width="8.875" style="421"/>
    <col min="7947" max="7947" width="9.125" style="421" customWidth="1"/>
    <col min="7948" max="7948" width="10" style="421" customWidth="1"/>
    <col min="7949" max="7950" width="8.875" style="421"/>
    <col min="7951" max="7951" width="9.875" style="421" customWidth="1"/>
    <col min="7952" max="7953" width="12.5" style="421" customWidth="1"/>
    <col min="7954" max="8196" width="8.875" style="421"/>
    <col min="8197" max="8197" width="3.125" style="421" customWidth="1"/>
    <col min="8198" max="8202" width="8.875" style="421"/>
    <col min="8203" max="8203" width="9.125" style="421" customWidth="1"/>
    <col min="8204" max="8204" width="10" style="421" customWidth="1"/>
    <col min="8205" max="8206" width="8.875" style="421"/>
    <col min="8207" max="8207" width="9.875" style="421" customWidth="1"/>
    <col min="8208" max="8209" width="12.5" style="421" customWidth="1"/>
    <col min="8210" max="8452" width="8.875" style="421"/>
    <col min="8453" max="8453" width="3.125" style="421" customWidth="1"/>
    <col min="8454" max="8458" width="8.875" style="421"/>
    <col min="8459" max="8459" width="9.125" style="421" customWidth="1"/>
    <col min="8460" max="8460" width="10" style="421" customWidth="1"/>
    <col min="8461" max="8462" width="8.875" style="421"/>
    <col min="8463" max="8463" width="9.875" style="421" customWidth="1"/>
    <col min="8464" max="8465" width="12.5" style="421" customWidth="1"/>
    <col min="8466" max="8708" width="8.875" style="421"/>
    <col min="8709" max="8709" width="3.125" style="421" customWidth="1"/>
    <col min="8710" max="8714" width="8.875" style="421"/>
    <col min="8715" max="8715" width="9.125" style="421" customWidth="1"/>
    <col min="8716" max="8716" width="10" style="421" customWidth="1"/>
    <col min="8717" max="8718" width="8.875" style="421"/>
    <col min="8719" max="8719" width="9.875" style="421" customWidth="1"/>
    <col min="8720" max="8721" width="12.5" style="421" customWidth="1"/>
    <col min="8722" max="8964" width="8.875" style="421"/>
    <col min="8965" max="8965" width="3.125" style="421" customWidth="1"/>
    <col min="8966" max="8970" width="8.875" style="421"/>
    <col min="8971" max="8971" width="9.125" style="421" customWidth="1"/>
    <col min="8972" max="8972" width="10" style="421" customWidth="1"/>
    <col min="8973" max="8974" width="8.875" style="421"/>
    <col min="8975" max="8975" width="9.875" style="421" customWidth="1"/>
    <col min="8976" max="8977" width="12.5" style="421" customWidth="1"/>
    <col min="8978" max="9220" width="8.875" style="421"/>
    <col min="9221" max="9221" width="3.125" style="421" customWidth="1"/>
    <col min="9222" max="9226" width="8.875" style="421"/>
    <col min="9227" max="9227" width="9.125" style="421" customWidth="1"/>
    <col min="9228" max="9228" width="10" style="421" customWidth="1"/>
    <col min="9229" max="9230" width="8.875" style="421"/>
    <col min="9231" max="9231" width="9.875" style="421" customWidth="1"/>
    <col min="9232" max="9233" width="12.5" style="421" customWidth="1"/>
    <col min="9234" max="9476" width="8.875" style="421"/>
    <col min="9477" max="9477" width="3.125" style="421" customWidth="1"/>
    <col min="9478" max="9482" width="8.875" style="421"/>
    <col min="9483" max="9483" width="9.125" style="421" customWidth="1"/>
    <col min="9484" max="9484" width="10" style="421" customWidth="1"/>
    <col min="9485" max="9486" width="8.875" style="421"/>
    <col min="9487" max="9487" width="9.875" style="421" customWidth="1"/>
    <col min="9488" max="9489" width="12.5" style="421" customWidth="1"/>
    <col min="9490" max="9732" width="8.875" style="421"/>
    <col min="9733" max="9733" width="3.125" style="421" customWidth="1"/>
    <col min="9734" max="9738" width="8.875" style="421"/>
    <col min="9739" max="9739" width="9.125" style="421" customWidth="1"/>
    <col min="9740" max="9740" width="10" style="421" customWidth="1"/>
    <col min="9741" max="9742" width="8.875" style="421"/>
    <col min="9743" max="9743" width="9.875" style="421" customWidth="1"/>
    <col min="9744" max="9745" width="12.5" style="421" customWidth="1"/>
    <col min="9746" max="9988" width="8.875" style="421"/>
    <col min="9989" max="9989" width="3.125" style="421" customWidth="1"/>
    <col min="9990" max="9994" width="8.875" style="421"/>
    <col min="9995" max="9995" width="9.125" style="421" customWidth="1"/>
    <col min="9996" max="9996" width="10" style="421" customWidth="1"/>
    <col min="9997" max="9998" width="8.875" style="421"/>
    <col min="9999" max="9999" width="9.875" style="421" customWidth="1"/>
    <col min="10000" max="10001" width="12.5" style="421" customWidth="1"/>
    <col min="10002" max="10244" width="8.875" style="421"/>
    <col min="10245" max="10245" width="3.125" style="421" customWidth="1"/>
    <col min="10246" max="10250" width="8.875" style="421"/>
    <col min="10251" max="10251" width="9.125" style="421" customWidth="1"/>
    <col min="10252" max="10252" width="10" style="421" customWidth="1"/>
    <col min="10253" max="10254" width="8.875" style="421"/>
    <col min="10255" max="10255" width="9.875" style="421" customWidth="1"/>
    <col min="10256" max="10257" width="12.5" style="421" customWidth="1"/>
    <col min="10258" max="10500" width="8.875" style="421"/>
    <col min="10501" max="10501" width="3.125" style="421" customWidth="1"/>
    <col min="10502" max="10506" width="8.875" style="421"/>
    <col min="10507" max="10507" width="9.125" style="421" customWidth="1"/>
    <col min="10508" max="10508" width="10" style="421" customWidth="1"/>
    <col min="10509" max="10510" width="8.875" style="421"/>
    <col min="10511" max="10511" width="9.875" style="421" customWidth="1"/>
    <col min="10512" max="10513" width="12.5" style="421" customWidth="1"/>
    <col min="10514" max="10756" width="8.875" style="421"/>
    <col min="10757" max="10757" width="3.125" style="421" customWidth="1"/>
    <col min="10758" max="10762" width="8.875" style="421"/>
    <col min="10763" max="10763" width="9.125" style="421" customWidth="1"/>
    <col min="10764" max="10764" width="10" style="421" customWidth="1"/>
    <col min="10765" max="10766" width="8.875" style="421"/>
    <col min="10767" max="10767" width="9.875" style="421" customWidth="1"/>
    <col min="10768" max="10769" width="12.5" style="421" customWidth="1"/>
    <col min="10770" max="11012" width="8.875" style="421"/>
    <col min="11013" max="11013" width="3.125" style="421" customWidth="1"/>
    <col min="11014" max="11018" width="8.875" style="421"/>
    <col min="11019" max="11019" width="9.125" style="421" customWidth="1"/>
    <col min="11020" max="11020" width="10" style="421" customWidth="1"/>
    <col min="11021" max="11022" width="8.875" style="421"/>
    <col min="11023" max="11023" width="9.875" style="421" customWidth="1"/>
    <col min="11024" max="11025" width="12.5" style="421" customWidth="1"/>
    <col min="11026" max="11268" width="8.875" style="421"/>
    <col min="11269" max="11269" width="3.125" style="421" customWidth="1"/>
    <col min="11270" max="11274" width="8.875" style="421"/>
    <col min="11275" max="11275" width="9.125" style="421" customWidth="1"/>
    <col min="11276" max="11276" width="10" style="421" customWidth="1"/>
    <col min="11277" max="11278" width="8.875" style="421"/>
    <col min="11279" max="11279" width="9.875" style="421" customWidth="1"/>
    <col min="11280" max="11281" width="12.5" style="421" customWidth="1"/>
    <col min="11282" max="11524" width="8.875" style="421"/>
    <col min="11525" max="11525" width="3.125" style="421" customWidth="1"/>
    <col min="11526" max="11530" width="8.875" style="421"/>
    <col min="11531" max="11531" width="9.125" style="421" customWidth="1"/>
    <col min="11532" max="11532" width="10" style="421" customWidth="1"/>
    <col min="11533" max="11534" width="8.875" style="421"/>
    <col min="11535" max="11535" width="9.875" style="421" customWidth="1"/>
    <col min="11536" max="11537" width="12.5" style="421" customWidth="1"/>
    <col min="11538" max="11780" width="8.875" style="421"/>
    <col min="11781" max="11781" width="3.125" style="421" customWidth="1"/>
    <col min="11782" max="11786" width="8.875" style="421"/>
    <col min="11787" max="11787" width="9.125" style="421" customWidth="1"/>
    <col min="11788" max="11788" width="10" style="421" customWidth="1"/>
    <col min="11789" max="11790" width="8.875" style="421"/>
    <col min="11791" max="11791" width="9.875" style="421" customWidth="1"/>
    <col min="11792" max="11793" width="12.5" style="421" customWidth="1"/>
    <col min="11794" max="12036" width="8.875" style="421"/>
    <col min="12037" max="12037" width="3.125" style="421" customWidth="1"/>
    <col min="12038" max="12042" width="8.875" style="421"/>
    <col min="12043" max="12043" width="9.125" style="421" customWidth="1"/>
    <col min="12044" max="12044" width="10" style="421" customWidth="1"/>
    <col min="12045" max="12046" width="8.875" style="421"/>
    <col min="12047" max="12047" width="9.875" style="421" customWidth="1"/>
    <col min="12048" max="12049" width="12.5" style="421" customWidth="1"/>
    <col min="12050" max="12292" width="8.875" style="421"/>
    <col min="12293" max="12293" width="3.125" style="421" customWidth="1"/>
    <col min="12294" max="12298" width="8.875" style="421"/>
    <col min="12299" max="12299" width="9.125" style="421" customWidth="1"/>
    <col min="12300" max="12300" width="10" style="421" customWidth="1"/>
    <col min="12301" max="12302" width="8.875" style="421"/>
    <col min="12303" max="12303" width="9.875" style="421" customWidth="1"/>
    <col min="12304" max="12305" width="12.5" style="421" customWidth="1"/>
    <col min="12306" max="12548" width="8.875" style="421"/>
    <col min="12549" max="12549" width="3.125" style="421" customWidth="1"/>
    <col min="12550" max="12554" width="8.875" style="421"/>
    <col min="12555" max="12555" width="9.125" style="421" customWidth="1"/>
    <col min="12556" max="12556" width="10" style="421" customWidth="1"/>
    <col min="12557" max="12558" width="8.875" style="421"/>
    <col min="12559" max="12559" width="9.875" style="421" customWidth="1"/>
    <col min="12560" max="12561" width="12.5" style="421" customWidth="1"/>
    <col min="12562" max="12804" width="8.875" style="421"/>
    <col min="12805" max="12805" width="3.125" style="421" customWidth="1"/>
    <col min="12806" max="12810" width="8.875" style="421"/>
    <col min="12811" max="12811" width="9.125" style="421" customWidth="1"/>
    <col min="12812" max="12812" width="10" style="421" customWidth="1"/>
    <col min="12813" max="12814" width="8.875" style="421"/>
    <col min="12815" max="12815" width="9.875" style="421" customWidth="1"/>
    <col min="12816" max="12817" width="12.5" style="421" customWidth="1"/>
    <col min="12818" max="13060" width="8.875" style="421"/>
    <col min="13061" max="13061" width="3.125" style="421" customWidth="1"/>
    <col min="13062" max="13066" width="8.875" style="421"/>
    <col min="13067" max="13067" width="9.125" style="421" customWidth="1"/>
    <col min="13068" max="13068" width="10" style="421" customWidth="1"/>
    <col min="13069" max="13070" width="8.875" style="421"/>
    <col min="13071" max="13071" width="9.875" style="421" customWidth="1"/>
    <col min="13072" max="13073" width="12.5" style="421" customWidth="1"/>
    <col min="13074" max="13316" width="8.875" style="421"/>
    <col min="13317" max="13317" width="3.125" style="421" customWidth="1"/>
    <col min="13318" max="13322" width="8.875" style="421"/>
    <col min="13323" max="13323" width="9.125" style="421" customWidth="1"/>
    <col min="13324" max="13324" width="10" style="421" customWidth="1"/>
    <col min="13325" max="13326" width="8.875" style="421"/>
    <col min="13327" max="13327" width="9.875" style="421" customWidth="1"/>
    <col min="13328" max="13329" width="12.5" style="421" customWidth="1"/>
    <col min="13330" max="13572" width="8.875" style="421"/>
    <col min="13573" max="13573" width="3.125" style="421" customWidth="1"/>
    <col min="13574" max="13578" width="8.875" style="421"/>
    <col min="13579" max="13579" width="9.125" style="421" customWidth="1"/>
    <col min="13580" max="13580" width="10" style="421" customWidth="1"/>
    <col min="13581" max="13582" width="8.875" style="421"/>
    <col min="13583" max="13583" width="9.875" style="421" customWidth="1"/>
    <col min="13584" max="13585" width="12.5" style="421" customWidth="1"/>
    <col min="13586" max="13828" width="8.875" style="421"/>
    <col min="13829" max="13829" width="3.125" style="421" customWidth="1"/>
    <col min="13830" max="13834" width="8.875" style="421"/>
    <col min="13835" max="13835" width="9.125" style="421" customWidth="1"/>
    <col min="13836" max="13836" width="10" style="421" customWidth="1"/>
    <col min="13837" max="13838" width="8.875" style="421"/>
    <col min="13839" max="13839" width="9.875" style="421" customWidth="1"/>
    <col min="13840" max="13841" width="12.5" style="421" customWidth="1"/>
    <col min="13842" max="14084" width="8.875" style="421"/>
    <col min="14085" max="14085" width="3.125" style="421" customWidth="1"/>
    <col min="14086" max="14090" width="8.875" style="421"/>
    <col min="14091" max="14091" width="9.125" style="421" customWidth="1"/>
    <col min="14092" max="14092" width="10" style="421" customWidth="1"/>
    <col min="14093" max="14094" width="8.875" style="421"/>
    <col min="14095" max="14095" width="9.875" style="421" customWidth="1"/>
    <col min="14096" max="14097" width="12.5" style="421" customWidth="1"/>
    <col min="14098" max="14340" width="8.875" style="421"/>
    <col min="14341" max="14341" width="3.125" style="421" customWidth="1"/>
    <col min="14342" max="14346" width="8.875" style="421"/>
    <col min="14347" max="14347" width="9.125" style="421" customWidth="1"/>
    <col min="14348" max="14348" width="10" style="421" customWidth="1"/>
    <col min="14349" max="14350" width="8.875" style="421"/>
    <col min="14351" max="14351" width="9.875" style="421" customWidth="1"/>
    <col min="14352" max="14353" width="12.5" style="421" customWidth="1"/>
    <col min="14354" max="14596" width="8.875" style="421"/>
    <col min="14597" max="14597" width="3.125" style="421" customWidth="1"/>
    <col min="14598" max="14602" width="8.875" style="421"/>
    <col min="14603" max="14603" width="9.125" style="421" customWidth="1"/>
    <col min="14604" max="14604" width="10" style="421" customWidth="1"/>
    <col min="14605" max="14606" width="8.875" style="421"/>
    <col min="14607" max="14607" width="9.875" style="421" customWidth="1"/>
    <col min="14608" max="14609" width="12.5" style="421" customWidth="1"/>
    <col min="14610" max="14852" width="8.875" style="421"/>
    <col min="14853" max="14853" width="3.125" style="421" customWidth="1"/>
    <col min="14854" max="14858" width="8.875" style="421"/>
    <col min="14859" max="14859" width="9.125" style="421" customWidth="1"/>
    <col min="14860" max="14860" width="10" style="421" customWidth="1"/>
    <col min="14861" max="14862" width="8.875" style="421"/>
    <col min="14863" max="14863" width="9.875" style="421" customWidth="1"/>
    <col min="14864" max="14865" width="12.5" style="421" customWidth="1"/>
    <col min="14866" max="15108" width="8.875" style="421"/>
    <col min="15109" max="15109" width="3.125" style="421" customWidth="1"/>
    <col min="15110" max="15114" width="8.875" style="421"/>
    <col min="15115" max="15115" width="9.125" style="421" customWidth="1"/>
    <col min="15116" max="15116" width="10" style="421" customWidth="1"/>
    <col min="15117" max="15118" width="8.875" style="421"/>
    <col min="15119" max="15119" width="9.875" style="421" customWidth="1"/>
    <col min="15120" max="15121" width="12.5" style="421" customWidth="1"/>
    <col min="15122" max="15364" width="8.875" style="421"/>
    <col min="15365" max="15365" width="3.125" style="421" customWidth="1"/>
    <col min="15366" max="15370" width="8.875" style="421"/>
    <col min="15371" max="15371" width="9.125" style="421" customWidth="1"/>
    <col min="15372" max="15372" width="10" style="421" customWidth="1"/>
    <col min="15373" max="15374" width="8.875" style="421"/>
    <col min="15375" max="15375" width="9.875" style="421" customWidth="1"/>
    <col min="15376" max="15377" width="12.5" style="421" customWidth="1"/>
    <col min="15378" max="15620" width="8.875" style="421"/>
    <col min="15621" max="15621" width="3.125" style="421" customWidth="1"/>
    <col min="15622" max="15626" width="8.875" style="421"/>
    <col min="15627" max="15627" width="9.125" style="421" customWidth="1"/>
    <col min="15628" max="15628" width="10" style="421" customWidth="1"/>
    <col min="15629" max="15630" width="8.875" style="421"/>
    <col min="15631" max="15631" width="9.875" style="421" customWidth="1"/>
    <col min="15632" max="15633" width="12.5" style="421" customWidth="1"/>
    <col min="15634" max="15876" width="8.875" style="421"/>
    <col min="15877" max="15877" width="3.125" style="421" customWidth="1"/>
    <col min="15878" max="15882" width="8.875" style="421"/>
    <col min="15883" max="15883" width="9.125" style="421" customWidth="1"/>
    <col min="15884" max="15884" width="10" style="421" customWidth="1"/>
    <col min="15885" max="15886" width="8.875" style="421"/>
    <col min="15887" max="15887" width="9.875" style="421" customWidth="1"/>
    <col min="15888" max="15889" width="12.5" style="421" customWidth="1"/>
    <col min="15890" max="16132" width="8.875" style="421"/>
    <col min="16133" max="16133" width="3.125" style="421" customWidth="1"/>
    <col min="16134" max="16138" width="8.875" style="421"/>
    <col min="16139" max="16139" width="9.125" style="421" customWidth="1"/>
    <col min="16140" max="16140" width="10" style="421" customWidth="1"/>
    <col min="16141" max="16142" width="8.875" style="421"/>
    <col min="16143" max="16143" width="9.875" style="421" customWidth="1"/>
    <col min="16144" max="16145" width="12.5" style="421" customWidth="1"/>
    <col min="16146" max="16384" width="8.875" style="421"/>
  </cols>
  <sheetData>
    <row r="1" spans="1:19" s="258" customFormat="1" ht="27.95" customHeight="1">
      <c r="A1" s="1380" t="s">
        <v>975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2"/>
      <c r="P1" s="1382"/>
      <c r="Q1" s="1382"/>
      <c r="R1" s="1382"/>
      <c r="S1" s="595" t="s">
        <v>670</v>
      </c>
    </row>
    <row r="2" spans="1:19" s="258" customFormat="1" ht="24" customHeight="1">
      <c r="A2" s="1383"/>
      <c r="B2" s="1385" t="s">
        <v>542</v>
      </c>
      <c r="C2" s="1386"/>
      <c r="D2" s="1386"/>
      <c r="E2" s="1386"/>
      <c r="F2" s="1387" t="s">
        <v>543</v>
      </c>
      <c r="G2" s="1385"/>
      <c r="H2" s="1385"/>
      <c r="I2" s="1385"/>
      <c r="J2" s="1385"/>
      <c r="K2" s="1385"/>
      <c r="L2" s="1385"/>
      <c r="M2" s="1385"/>
      <c r="N2" s="1388" t="s">
        <v>559</v>
      </c>
      <c r="O2" s="1391" t="s">
        <v>545</v>
      </c>
      <c r="P2" s="1392"/>
      <c r="Q2" s="1392"/>
      <c r="R2" s="1392"/>
    </row>
    <row r="3" spans="1:19" s="258" customFormat="1" ht="48" customHeight="1">
      <c r="A3" s="1384"/>
      <c r="B3" s="1323" t="s">
        <v>560</v>
      </c>
      <c r="C3" s="1323" t="s">
        <v>561</v>
      </c>
      <c r="D3" s="1323" t="s">
        <v>562</v>
      </c>
      <c r="E3" s="1323" t="s">
        <v>563</v>
      </c>
      <c r="F3" s="1363" t="s">
        <v>560</v>
      </c>
      <c r="G3" s="1396" t="s">
        <v>564</v>
      </c>
      <c r="H3" s="1396"/>
      <c r="I3" s="1396"/>
      <c r="J3" s="1396" t="s">
        <v>565</v>
      </c>
      <c r="K3" s="1396"/>
      <c r="L3" s="1396"/>
      <c r="M3" s="1397" t="s">
        <v>299</v>
      </c>
      <c r="N3" s="1389"/>
      <c r="O3" s="1368" t="s">
        <v>599</v>
      </c>
      <c r="P3" s="1368" t="s">
        <v>600</v>
      </c>
      <c r="Q3" s="1393" t="s">
        <v>601</v>
      </c>
      <c r="R3" s="1394"/>
    </row>
    <row r="4" spans="1:19" s="258" customFormat="1" ht="131.1" customHeight="1">
      <c r="A4" s="1384"/>
      <c r="B4" s="1325"/>
      <c r="C4" s="1325"/>
      <c r="D4" s="1325"/>
      <c r="E4" s="1325"/>
      <c r="F4" s="1364"/>
      <c r="G4" s="416" t="s">
        <v>566</v>
      </c>
      <c r="H4" s="417" t="s">
        <v>567</v>
      </c>
      <c r="I4" s="417" t="s">
        <v>568</v>
      </c>
      <c r="J4" s="416" t="s">
        <v>566</v>
      </c>
      <c r="K4" s="417" t="s">
        <v>567</v>
      </c>
      <c r="L4" s="417" t="s">
        <v>568</v>
      </c>
      <c r="M4" s="1325"/>
      <c r="N4" s="1390"/>
      <c r="O4" s="1369"/>
      <c r="P4" s="1369"/>
      <c r="Q4" s="439" t="s">
        <v>602</v>
      </c>
      <c r="R4" s="439" t="s">
        <v>603</v>
      </c>
    </row>
    <row r="5" spans="1:19" ht="29.1" customHeight="1">
      <c r="A5" s="21" t="s">
        <v>723</v>
      </c>
      <c r="B5" s="418">
        <v>17238</v>
      </c>
      <c r="C5" s="418">
        <v>13892</v>
      </c>
      <c r="D5" s="418">
        <v>1702</v>
      </c>
      <c r="E5" s="418">
        <v>1644</v>
      </c>
      <c r="F5" s="419">
        <v>15856</v>
      </c>
      <c r="G5" s="418">
        <v>8227</v>
      </c>
      <c r="H5" s="418">
        <v>1408</v>
      </c>
      <c r="I5" s="418">
        <v>1406</v>
      </c>
      <c r="J5" s="418">
        <v>2894</v>
      </c>
      <c r="K5" s="418">
        <v>491</v>
      </c>
      <c r="L5" s="418">
        <v>506</v>
      </c>
      <c r="M5" s="418">
        <v>924</v>
      </c>
      <c r="N5" s="420">
        <v>8411</v>
      </c>
      <c r="O5" s="418">
        <v>4669</v>
      </c>
      <c r="P5" s="418">
        <v>276734</v>
      </c>
      <c r="Q5" s="418">
        <v>8207590</v>
      </c>
      <c r="R5" s="418">
        <v>4926132</v>
      </c>
      <c r="S5" s="575"/>
    </row>
    <row r="6" spans="1:19" ht="29.1" customHeight="1">
      <c r="A6" s="21" t="s">
        <v>724</v>
      </c>
      <c r="B6" s="418">
        <v>15374</v>
      </c>
      <c r="C6" s="418">
        <v>12309</v>
      </c>
      <c r="D6" s="418">
        <v>1453</v>
      </c>
      <c r="E6" s="418">
        <v>1612</v>
      </c>
      <c r="F6" s="419">
        <v>16175</v>
      </c>
      <c r="G6" s="418">
        <v>9466</v>
      </c>
      <c r="H6" s="418">
        <v>1112</v>
      </c>
      <c r="I6" s="418">
        <v>1261</v>
      </c>
      <c r="J6" s="418">
        <v>2990</v>
      </c>
      <c r="K6" s="418">
        <v>353</v>
      </c>
      <c r="L6" s="418">
        <v>294</v>
      </c>
      <c r="M6" s="418">
        <v>699</v>
      </c>
      <c r="N6" s="420">
        <v>7613</v>
      </c>
      <c r="O6" s="418">
        <v>6514</v>
      </c>
      <c r="P6" s="418">
        <v>285083</v>
      </c>
      <c r="Q6" s="418">
        <v>8479532</v>
      </c>
      <c r="R6" s="418">
        <v>5165269</v>
      </c>
      <c r="S6" s="575"/>
    </row>
    <row r="7" spans="1:19" ht="29.1" customHeight="1">
      <c r="A7" s="21" t="s">
        <v>191</v>
      </c>
      <c r="B7" s="418">
        <v>13710</v>
      </c>
      <c r="C7" s="418">
        <v>10980</v>
      </c>
      <c r="D7" s="418">
        <v>1280</v>
      </c>
      <c r="E7" s="418">
        <v>1450</v>
      </c>
      <c r="F7" s="419">
        <v>14766</v>
      </c>
      <c r="G7" s="418">
        <v>8685</v>
      </c>
      <c r="H7" s="418">
        <v>1004</v>
      </c>
      <c r="I7" s="418">
        <v>1244</v>
      </c>
      <c r="J7" s="418">
        <v>2310</v>
      </c>
      <c r="K7" s="418">
        <v>281</v>
      </c>
      <c r="L7" s="418">
        <v>241</v>
      </c>
      <c r="M7" s="418">
        <v>1001</v>
      </c>
      <c r="N7" s="420">
        <v>6560</v>
      </c>
      <c r="O7" s="418">
        <v>6611</v>
      </c>
      <c r="P7" s="418">
        <v>279164</v>
      </c>
      <c r="Q7" s="418">
        <v>7670857</v>
      </c>
      <c r="R7" s="418">
        <v>4577193</v>
      </c>
      <c r="S7" s="575"/>
    </row>
    <row r="8" spans="1:19" ht="29.1" customHeight="1">
      <c r="A8" s="21" t="s">
        <v>94</v>
      </c>
      <c r="B8" s="418">
        <v>13366</v>
      </c>
      <c r="C8" s="418">
        <v>10481</v>
      </c>
      <c r="D8" s="418">
        <v>1438</v>
      </c>
      <c r="E8" s="418">
        <v>1447</v>
      </c>
      <c r="F8" s="419">
        <v>13359</v>
      </c>
      <c r="G8" s="418">
        <v>7920</v>
      </c>
      <c r="H8" s="418">
        <v>1018</v>
      </c>
      <c r="I8" s="418">
        <v>1153</v>
      </c>
      <c r="J8" s="418">
        <v>2203</v>
      </c>
      <c r="K8" s="418">
        <v>261</v>
      </c>
      <c r="L8" s="418">
        <v>197</v>
      </c>
      <c r="M8" s="418">
        <v>607</v>
      </c>
      <c r="N8" s="420">
        <v>6568</v>
      </c>
      <c r="O8" s="418">
        <v>8331</v>
      </c>
      <c r="P8" s="418">
        <v>250467</v>
      </c>
      <c r="Q8" s="418">
        <v>6982809</v>
      </c>
      <c r="R8" s="418">
        <v>4124882</v>
      </c>
      <c r="S8" s="575"/>
    </row>
    <row r="9" spans="1:19" ht="29.1" customHeight="1">
      <c r="A9" s="21" t="s">
        <v>25</v>
      </c>
      <c r="B9" s="418">
        <v>12934</v>
      </c>
      <c r="C9" s="418">
        <v>9942</v>
      </c>
      <c r="D9" s="418">
        <v>1489</v>
      </c>
      <c r="E9" s="418">
        <v>1503</v>
      </c>
      <c r="F9" s="419">
        <v>13053</v>
      </c>
      <c r="G9" s="418">
        <v>7483</v>
      </c>
      <c r="H9" s="418">
        <v>1131</v>
      </c>
      <c r="I9" s="418">
        <v>1234</v>
      </c>
      <c r="J9" s="418">
        <v>2084</v>
      </c>
      <c r="K9" s="418">
        <v>306</v>
      </c>
      <c r="L9" s="418">
        <v>213</v>
      </c>
      <c r="M9" s="418">
        <v>602</v>
      </c>
      <c r="N9" s="420">
        <v>6451</v>
      </c>
      <c r="O9" s="418">
        <v>8879</v>
      </c>
      <c r="P9" s="418">
        <v>183317</v>
      </c>
      <c r="Q9" s="418">
        <v>6746431</v>
      </c>
      <c r="R9" s="418">
        <v>4024702</v>
      </c>
      <c r="S9" s="575"/>
    </row>
    <row r="10" spans="1:19" ht="29.1" customHeight="1">
      <c r="A10" s="21" t="s">
        <v>26</v>
      </c>
      <c r="B10" s="418">
        <v>11605</v>
      </c>
      <c r="C10" s="418">
        <v>8717</v>
      </c>
      <c r="D10" s="418">
        <v>1452</v>
      </c>
      <c r="E10" s="418">
        <v>1436</v>
      </c>
      <c r="F10" s="419">
        <v>12276</v>
      </c>
      <c r="G10" s="418">
        <v>7010</v>
      </c>
      <c r="H10" s="418">
        <v>1133</v>
      </c>
      <c r="I10" s="418">
        <v>1207</v>
      </c>
      <c r="J10" s="418">
        <v>1929</v>
      </c>
      <c r="K10" s="418">
        <v>288</v>
      </c>
      <c r="L10" s="418">
        <v>205</v>
      </c>
      <c r="M10" s="418">
        <v>504</v>
      </c>
      <c r="N10" s="420">
        <v>5785</v>
      </c>
      <c r="O10" s="418">
        <v>22194</v>
      </c>
      <c r="P10" s="418">
        <v>282218</v>
      </c>
      <c r="Q10" s="418">
        <v>6376486</v>
      </c>
      <c r="R10" s="418">
        <v>3755664</v>
      </c>
      <c r="S10" s="575"/>
    </row>
    <row r="11" spans="1:19" ht="29.1" customHeight="1">
      <c r="A11" s="21" t="s">
        <v>27</v>
      </c>
      <c r="B11" s="418">
        <v>10696</v>
      </c>
      <c r="C11" s="418">
        <v>7969</v>
      </c>
      <c r="D11" s="418">
        <v>1518</v>
      </c>
      <c r="E11" s="418">
        <v>1209</v>
      </c>
      <c r="F11" s="419">
        <v>11346</v>
      </c>
      <c r="G11" s="418">
        <v>6362</v>
      </c>
      <c r="H11" s="418">
        <v>1215</v>
      </c>
      <c r="I11" s="418">
        <v>1141</v>
      </c>
      <c r="J11" s="418">
        <v>1660</v>
      </c>
      <c r="K11" s="418">
        <v>278</v>
      </c>
      <c r="L11" s="418">
        <v>191</v>
      </c>
      <c r="M11" s="418">
        <v>499</v>
      </c>
      <c r="N11" s="420">
        <v>5140</v>
      </c>
      <c r="O11" s="418">
        <v>8775</v>
      </c>
      <c r="P11" s="418">
        <v>322315</v>
      </c>
      <c r="Q11" s="418">
        <v>5856446</v>
      </c>
      <c r="R11" s="418">
        <v>3411716</v>
      </c>
      <c r="S11" s="575"/>
    </row>
    <row r="12" spans="1:19" ht="29.1" customHeight="1">
      <c r="A12" s="21" t="s">
        <v>28</v>
      </c>
      <c r="B12" s="418">
        <v>8582</v>
      </c>
      <c r="C12" s="418">
        <v>6298</v>
      </c>
      <c r="D12" s="418">
        <v>1239</v>
      </c>
      <c r="E12" s="418">
        <v>1045</v>
      </c>
      <c r="F12" s="419">
        <v>8393</v>
      </c>
      <c r="G12" s="418">
        <v>4586</v>
      </c>
      <c r="H12" s="418">
        <v>972</v>
      </c>
      <c r="I12" s="418">
        <v>755</v>
      </c>
      <c r="J12" s="418">
        <v>1260</v>
      </c>
      <c r="K12" s="418">
        <v>234</v>
      </c>
      <c r="L12" s="418">
        <v>152</v>
      </c>
      <c r="M12" s="418">
        <v>434</v>
      </c>
      <c r="N12" s="420">
        <v>5333</v>
      </c>
      <c r="O12" s="418">
        <v>28188</v>
      </c>
      <c r="P12" s="418">
        <v>260593</v>
      </c>
      <c r="Q12" s="418">
        <v>4468454</v>
      </c>
      <c r="R12" s="418">
        <v>2536555</v>
      </c>
      <c r="S12" s="575"/>
    </row>
    <row r="13" spans="1:19" ht="29.1" customHeight="1">
      <c r="A13" s="21" t="s">
        <v>711</v>
      </c>
      <c r="B13" s="418">
        <v>10292</v>
      </c>
      <c r="C13" s="418">
        <v>7430</v>
      </c>
      <c r="D13" s="418">
        <v>1207</v>
      </c>
      <c r="E13" s="418">
        <v>1655</v>
      </c>
      <c r="F13" s="419">
        <v>9509</v>
      </c>
      <c r="G13" s="418">
        <v>4881</v>
      </c>
      <c r="H13" s="418">
        <v>954</v>
      </c>
      <c r="I13" s="418">
        <v>915</v>
      </c>
      <c r="J13" s="418">
        <v>1843</v>
      </c>
      <c r="K13" s="418">
        <v>239</v>
      </c>
      <c r="L13" s="418">
        <v>312</v>
      </c>
      <c r="M13" s="418">
        <v>365</v>
      </c>
      <c r="N13" s="420">
        <v>6119</v>
      </c>
      <c r="O13" s="419">
        <v>59152</v>
      </c>
      <c r="P13" s="418">
        <v>353293</v>
      </c>
      <c r="Q13" s="418">
        <v>5049768</v>
      </c>
      <c r="R13" s="418">
        <v>2903565</v>
      </c>
      <c r="S13" s="575"/>
    </row>
    <row r="14" spans="1:19" ht="29.1" customHeight="1">
      <c r="A14" s="21" t="s">
        <v>712</v>
      </c>
      <c r="B14" s="422">
        <v>14905</v>
      </c>
      <c r="C14" s="422">
        <v>10712</v>
      </c>
      <c r="D14" s="422">
        <v>1238</v>
      </c>
      <c r="E14" s="422">
        <v>2955</v>
      </c>
      <c r="F14" s="423">
        <v>12062</v>
      </c>
      <c r="G14" s="422">
        <v>5370</v>
      </c>
      <c r="H14" s="422">
        <v>947</v>
      </c>
      <c r="I14" s="422">
        <v>1362</v>
      </c>
      <c r="J14" s="422">
        <v>2790</v>
      </c>
      <c r="K14" s="422">
        <v>272</v>
      </c>
      <c r="L14" s="422">
        <v>682</v>
      </c>
      <c r="M14" s="422">
        <v>639</v>
      </c>
      <c r="N14" s="424">
        <v>8964</v>
      </c>
      <c r="O14" s="423">
        <v>78631</v>
      </c>
      <c r="P14" s="422">
        <v>454451</v>
      </c>
      <c r="Q14" s="422">
        <v>6032165</v>
      </c>
      <c r="R14" s="422">
        <v>3314941</v>
      </c>
      <c r="S14" s="575"/>
    </row>
    <row r="15" spans="1:19" ht="60" customHeight="1">
      <c r="A15" s="1395" t="s">
        <v>974</v>
      </c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575"/>
    </row>
  </sheetData>
  <mergeCells count="18">
    <mergeCell ref="A15:R15"/>
    <mergeCell ref="F3:F4"/>
    <mergeCell ref="G3:I3"/>
    <mergeCell ref="J3:L3"/>
    <mergeCell ref="M3:M4"/>
    <mergeCell ref="O3:O4"/>
    <mergeCell ref="P3:P4"/>
    <mergeCell ref="A1:R1"/>
    <mergeCell ref="A2:A4"/>
    <mergeCell ref="B2:E2"/>
    <mergeCell ref="F2:M2"/>
    <mergeCell ref="N2:N4"/>
    <mergeCell ref="O2:R2"/>
    <mergeCell ref="B3:B4"/>
    <mergeCell ref="C3:C4"/>
    <mergeCell ref="D3:D4"/>
    <mergeCell ref="E3:E4"/>
    <mergeCell ref="Q3:R3"/>
  </mergeCells>
  <phoneticPr fontId="2" type="noConversion"/>
  <hyperlinks>
    <hyperlink ref="S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"/>
  <sheetViews>
    <sheetView showGridLines="0" zoomScaleNormal="100" workbookViewId="0">
      <selection sqref="A1:L1"/>
    </sheetView>
  </sheetViews>
  <sheetFormatPr defaultColWidth="8.625" defaultRowHeight="12.75"/>
  <cols>
    <col min="1" max="1" width="8.875" style="384" customWidth="1"/>
    <col min="2" max="4" width="9.625" style="384" customWidth="1"/>
    <col min="5" max="5" width="9.625" style="384" bestFit="1" customWidth="1"/>
    <col min="6" max="8" width="8.875" style="384" customWidth="1"/>
    <col min="9" max="9" width="9.625" style="384" bestFit="1" customWidth="1"/>
    <col min="10" max="12" width="8.875" style="384" customWidth="1"/>
    <col min="13" max="13" width="12.625" style="384" bestFit="1" customWidth="1"/>
    <col min="14" max="256" width="8.625" style="384"/>
    <col min="257" max="268" width="5.625" style="384" customWidth="1"/>
    <col min="269" max="512" width="8.625" style="384"/>
    <col min="513" max="524" width="5.625" style="384" customWidth="1"/>
    <col min="525" max="768" width="8.625" style="384"/>
    <col min="769" max="780" width="5.625" style="384" customWidth="1"/>
    <col min="781" max="1024" width="8.625" style="384"/>
    <col min="1025" max="1036" width="5.625" style="384" customWidth="1"/>
    <col min="1037" max="1280" width="8.625" style="384"/>
    <col min="1281" max="1292" width="5.625" style="384" customWidth="1"/>
    <col min="1293" max="1536" width="8.625" style="384"/>
    <col min="1537" max="1548" width="5.625" style="384" customWidth="1"/>
    <col min="1549" max="1792" width="8.625" style="384"/>
    <col min="1793" max="1804" width="5.625" style="384" customWidth="1"/>
    <col min="1805" max="2048" width="8.625" style="384"/>
    <col min="2049" max="2060" width="5.625" style="384" customWidth="1"/>
    <col min="2061" max="2304" width="8.625" style="384"/>
    <col min="2305" max="2316" width="5.625" style="384" customWidth="1"/>
    <col min="2317" max="2560" width="8.625" style="384"/>
    <col min="2561" max="2572" width="5.625" style="384" customWidth="1"/>
    <col min="2573" max="2816" width="8.625" style="384"/>
    <col min="2817" max="2828" width="5.625" style="384" customWidth="1"/>
    <col min="2829" max="3072" width="8.625" style="384"/>
    <col min="3073" max="3084" width="5.625" style="384" customWidth="1"/>
    <col min="3085" max="3328" width="8.625" style="384"/>
    <col min="3329" max="3340" width="5.625" style="384" customWidth="1"/>
    <col min="3341" max="3584" width="8.625" style="384"/>
    <col min="3585" max="3596" width="5.625" style="384" customWidth="1"/>
    <col min="3597" max="3840" width="8.625" style="384"/>
    <col min="3841" max="3852" width="5.625" style="384" customWidth="1"/>
    <col min="3853" max="4096" width="8.625" style="384"/>
    <col min="4097" max="4108" width="5.625" style="384" customWidth="1"/>
    <col min="4109" max="4352" width="8.625" style="384"/>
    <col min="4353" max="4364" width="5.625" style="384" customWidth="1"/>
    <col min="4365" max="4608" width="8.625" style="384"/>
    <col min="4609" max="4620" width="5.625" style="384" customWidth="1"/>
    <col min="4621" max="4864" width="8.625" style="384"/>
    <col min="4865" max="4876" width="5.625" style="384" customWidth="1"/>
    <col min="4877" max="5120" width="8.625" style="384"/>
    <col min="5121" max="5132" width="5.625" style="384" customWidth="1"/>
    <col min="5133" max="5376" width="8.625" style="384"/>
    <col min="5377" max="5388" width="5.625" style="384" customWidth="1"/>
    <col min="5389" max="5632" width="8.625" style="384"/>
    <col min="5633" max="5644" width="5.625" style="384" customWidth="1"/>
    <col min="5645" max="5888" width="8.625" style="384"/>
    <col min="5889" max="5900" width="5.625" style="384" customWidth="1"/>
    <col min="5901" max="6144" width="8.625" style="384"/>
    <col min="6145" max="6156" width="5.625" style="384" customWidth="1"/>
    <col min="6157" max="6400" width="8.625" style="384"/>
    <col min="6401" max="6412" width="5.625" style="384" customWidth="1"/>
    <col min="6413" max="6656" width="8.625" style="384"/>
    <col min="6657" max="6668" width="5.625" style="384" customWidth="1"/>
    <col min="6669" max="6912" width="8.625" style="384"/>
    <col min="6913" max="6924" width="5.625" style="384" customWidth="1"/>
    <col min="6925" max="7168" width="8.625" style="384"/>
    <col min="7169" max="7180" width="5.625" style="384" customWidth="1"/>
    <col min="7181" max="7424" width="8.625" style="384"/>
    <col min="7425" max="7436" width="5.625" style="384" customWidth="1"/>
    <col min="7437" max="7680" width="8.625" style="384"/>
    <col min="7681" max="7692" width="5.625" style="384" customWidth="1"/>
    <col min="7693" max="7936" width="8.625" style="384"/>
    <col min="7937" max="7948" width="5.625" style="384" customWidth="1"/>
    <col min="7949" max="8192" width="8.625" style="384"/>
    <col min="8193" max="8204" width="5.625" style="384" customWidth="1"/>
    <col min="8205" max="8448" width="8.625" style="384"/>
    <col min="8449" max="8460" width="5.625" style="384" customWidth="1"/>
    <col min="8461" max="8704" width="8.625" style="384"/>
    <col min="8705" max="8716" width="5.625" style="384" customWidth="1"/>
    <col min="8717" max="8960" width="8.625" style="384"/>
    <col min="8961" max="8972" width="5.625" style="384" customWidth="1"/>
    <col min="8973" max="9216" width="8.625" style="384"/>
    <col min="9217" max="9228" width="5.625" style="384" customWidth="1"/>
    <col min="9229" max="9472" width="8.625" style="384"/>
    <col min="9473" max="9484" width="5.625" style="384" customWidth="1"/>
    <col min="9485" max="9728" width="8.625" style="384"/>
    <col min="9729" max="9740" width="5.625" style="384" customWidth="1"/>
    <col min="9741" max="9984" width="8.625" style="384"/>
    <col min="9985" max="9996" width="5.625" style="384" customWidth="1"/>
    <col min="9997" max="10240" width="8.625" style="384"/>
    <col min="10241" max="10252" width="5.625" style="384" customWidth="1"/>
    <col min="10253" max="10496" width="8.625" style="384"/>
    <col min="10497" max="10508" width="5.625" style="384" customWidth="1"/>
    <col min="10509" max="10752" width="8.625" style="384"/>
    <col min="10753" max="10764" width="5.625" style="384" customWidth="1"/>
    <col min="10765" max="11008" width="8.625" style="384"/>
    <col min="11009" max="11020" width="5.625" style="384" customWidth="1"/>
    <col min="11021" max="11264" width="8.625" style="384"/>
    <col min="11265" max="11276" width="5.625" style="384" customWidth="1"/>
    <col min="11277" max="11520" width="8.625" style="384"/>
    <col min="11521" max="11532" width="5.625" style="384" customWidth="1"/>
    <col min="11533" max="11776" width="8.625" style="384"/>
    <col min="11777" max="11788" width="5.625" style="384" customWidth="1"/>
    <col min="11789" max="12032" width="8.625" style="384"/>
    <col min="12033" max="12044" width="5.625" style="384" customWidth="1"/>
    <col min="12045" max="12288" width="8.625" style="384"/>
    <col min="12289" max="12300" width="5.625" style="384" customWidth="1"/>
    <col min="12301" max="12544" width="8.625" style="384"/>
    <col min="12545" max="12556" width="5.625" style="384" customWidth="1"/>
    <col min="12557" max="12800" width="8.625" style="384"/>
    <col min="12801" max="12812" width="5.625" style="384" customWidth="1"/>
    <col min="12813" max="13056" width="8.625" style="384"/>
    <col min="13057" max="13068" width="5.625" style="384" customWidth="1"/>
    <col min="13069" max="13312" width="8.625" style="384"/>
    <col min="13313" max="13324" width="5.625" style="384" customWidth="1"/>
    <col min="13325" max="13568" width="8.625" style="384"/>
    <col min="13569" max="13580" width="5.625" style="384" customWidth="1"/>
    <col min="13581" max="13824" width="8.625" style="384"/>
    <col min="13825" max="13836" width="5.625" style="384" customWidth="1"/>
    <col min="13837" max="14080" width="8.625" style="384"/>
    <col min="14081" max="14092" width="5.625" style="384" customWidth="1"/>
    <col min="14093" max="14336" width="8.625" style="384"/>
    <col min="14337" max="14348" width="5.625" style="384" customWidth="1"/>
    <col min="14349" max="14592" width="8.625" style="384"/>
    <col min="14593" max="14604" width="5.625" style="384" customWidth="1"/>
    <col min="14605" max="14848" width="8.625" style="384"/>
    <col min="14849" max="14860" width="5.625" style="384" customWidth="1"/>
    <col min="14861" max="15104" width="8.625" style="384"/>
    <col min="15105" max="15116" width="5.625" style="384" customWidth="1"/>
    <col min="15117" max="15360" width="8.625" style="384"/>
    <col min="15361" max="15372" width="5.625" style="384" customWidth="1"/>
    <col min="15373" max="15616" width="8.625" style="384"/>
    <col min="15617" max="15628" width="5.625" style="384" customWidth="1"/>
    <col min="15629" max="15872" width="8.625" style="384"/>
    <col min="15873" max="15884" width="5.625" style="384" customWidth="1"/>
    <col min="15885" max="16128" width="8.625" style="384"/>
    <col min="16129" max="16140" width="5.625" style="384" customWidth="1"/>
    <col min="16141" max="16384" width="8.625" style="384"/>
  </cols>
  <sheetData>
    <row r="1" spans="1:14" s="425" customFormat="1" ht="24.95" customHeight="1">
      <c r="A1" s="1398" t="s">
        <v>976</v>
      </c>
      <c r="B1" s="1399"/>
      <c r="C1" s="1399"/>
      <c r="D1" s="1399"/>
      <c r="E1" s="1399"/>
      <c r="F1" s="1399"/>
      <c r="G1" s="1399"/>
      <c r="H1" s="1399"/>
      <c r="I1" s="1399"/>
      <c r="J1" s="1399"/>
      <c r="K1" s="1399"/>
      <c r="L1" s="1399"/>
      <c r="M1" s="595" t="s">
        <v>670</v>
      </c>
    </row>
    <row r="2" spans="1:14" s="425" customFormat="1" ht="18.95" customHeight="1">
      <c r="A2" s="1400"/>
      <c r="B2" s="1402" t="s">
        <v>569</v>
      </c>
      <c r="C2" s="1403"/>
      <c r="D2" s="1404"/>
      <c r="E2" s="1402" t="s">
        <v>570</v>
      </c>
      <c r="F2" s="1403"/>
      <c r="G2" s="1403"/>
      <c r="H2" s="1403"/>
      <c r="I2" s="1403"/>
      <c r="J2" s="1403"/>
      <c r="K2" s="1403"/>
      <c r="L2" s="1403"/>
    </row>
    <row r="3" spans="1:14" s="425" customFormat="1" ht="20.100000000000001" customHeight="1">
      <c r="A3" s="1401"/>
      <c r="B3" s="1405" t="s">
        <v>571</v>
      </c>
      <c r="C3" s="1405" t="s">
        <v>572</v>
      </c>
      <c r="D3" s="1408" t="s">
        <v>573</v>
      </c>
      <c r="E3" s="1405" t="s">
        <v>571</v>
      </c>
      <c r="F3" s="1411" t="s">
        <v>574</v>
      </c>
      <c r="G3" s="1411"/>
      <c r="H3" s="1411"/>
      <c r="I3" s="1411" t="s">
        <v>575</v>
      </c>
      <c r="J3" s="1411"/>
      <c r="K3" s="1411"/>
      <c r="L3" s="1405" t="s">
        <v>576</v>
      </c>
    </row>
    <row r="4" spans="1:14" s="425" customFormat="1" ht="20.100000000000001" customHeight="1">
      <c r="A4" s="1401"/>
      <c r="B4" s="1406"/>
      <c r="C4" s="1406"/>
      <c r="D4" s="1409"/>
      <c r="E4" s="1406"/>
      <c r="F4" s="1413" t="s">
        <v>89</v>
      </c>
      <c r="G4" s="1415" t="s">
        <v>577</v>
      </c>
      <c r="H4" s="1406" t="s">
        <v>578</v>
      </c>
      <c r="I4" s="1413" t="s">
        <v>89</v>
      </c>
      <c r="J4" s="1406" t="s">
        <v>579</v>
      </c>
      <c r="K4" s="1415" t="s">
        <v>580</v>
      </c>
      <c r="L4" s="1406"/>
    </row>
    <row r="5" spans="1:14" s="425" customFormat="1" ht="20.100000000000001" customHeight="1">
      <c r="A5" s="1401"/>
      <c r="B5" s="1406"/>
      <c r="C5" s="1406"/>
      <c r="D5" s="1409"/>
      <c r="E5" s="1406"/>
      <c r="F5" s="1413"/>
      <c r="G5" s="1406"/>
      <c r="H5" s="1406"/>
      <c r="I5" s="1413"/>
      <c r="J5" s="1406"/>
      <c r="K5" s="1406"/>
      <c r="L5" s="1406"/>
    </row>
    <row r="6" spans="1:14" s="425" customFormat="1" ht="54" customHeight="1">
      <c r="A6" s="1401"/>
      <c r="B6" s="1407"/>
      <c r="C6" s="1407"/>
      <c r="D6" s="1410"/>
      <c r="E6" s="1407"/>
      <c r="F6" s="1414"/>
      <c r="G6" s="1407"/>
      <c r="H6" s="1407"/>
      <c r="I6" s="1414"/>
      <c r="J6" s="1407"/>
      <c r="K6" s="1407"/>
      <c r="L6" s="1407"/>
    </row>
    <row r="7" spans="1:14" s="425" customFormat="1" ht="26.45" customHeight="1">
      <c r="A7" s="21" t="s">
        <v>723</v>
      </c>
      <c r="B7" s="426">
        <v>7684</v>
      </c>
      <c r="C7" s="426">
        <v>2069</v>
      </c>
      <c r="D7" s="427">
        <v>5615</v>
      </c>
      <c r="E7" s="426">
        <v>93718</v>
      </c>
      <c r="F7" s="426">
        <v>9749</v>
      </c>
      <c r="G7" s="426">
        <v>486</v>
      </c>
      <c r="H7" s="426">
        <v>1723</v>
      </c>
      <c r="I7" s="426">
        <v>80341</v>
      </c>
      <c r="J7" s="426">
        <v>1575</v>
      </c>
      <c r="K7" s="426">
        <v>48200</v>
      </c>
      <c r="L7" s="426">
        <v>3628</v>
      </c>
      <c r="N7" s="428"/>
    </row>
    <row r="8" spans="1:14" s="425" customFormat="1" ht="26.45" customHeight="1">
      <c r="A8" s="21" t="s">
        <v>724</v>
      </c>
      <c r="B8" s="426">
        <v>7095</v>
      </c>
      <c r="C8" s="426">
        <v>2325</v>
      </c>
      <c r="D8" s="427">
        <v>4770</v>
      </c>
      <c r="E8" s="426">
        <v>87879</v>
      </c>
      <c r="F8" s="426">
        <v>10797</v>
      </c>
      <c r="G8" s="426">
        <v>569</v>
      </c>
      <c r="H8" s="426">
        <v>1632</v>
      </c>
      <c r="I8" s="426">
        <v>73783</v>
      </c>
      <c r="J8" s="426">
        <v>1805</v>
      </c>
      <c r="K8" s="426">
        <v>48486</v>
      </c>
      <c r="L8" s="426">
        <v>3299</v>
      </c>
      <c r="N8" s="428"/>
    </row>
    <row r="9" spans="1:14" s="425" customFormat="1" ht="26.45" customHeight="1">
      <c r="A9" s="21" t="s">
        <v>191</v>
      </c>
      <c r="B9" s="426">
        <v>7062</v>
      </c>
      <c r="C9" s="426">
        <v>2296</v>
      </c>
      <c r="D9" s="427">
        <v>4766</v>
      </c>
      <c r="E9" s="426">
        <v>88674</v>
      </c>
      <c r="F9" s="426">
        <v>8047</v>
      </c>
      <c r="G9" s="426">
        <v>490</v>
      </c>
      <c r="H9" s="426">
        <v>1360</v>
      </c>
      <c r="I9" s="426">
        <v>76769</v>
      </c>
      <c r="J9" s="426">
        <v>2010</v>
      </c>
      <c r="K9" s="426">
        <v>48092</v>
      </c>
      <c r="L9" s="426">
        <v>3858</v>
      </c>
      <c r="N9" s="428"/>
    </row>
    <row r="10" spans="1:14" s="425" customFormat="1" ht="26.45" customHeight="1">
      <c r="A10" s="21" t="s">
        <v>94</v>
      </c>
      <c r="B10" s="426">
        <v>6781</v>
      </c>
      <c r="C10" s="426">
        <v>2325</v>
      </c>
      <c r="D10" s="427">
        <v>4456</v>
      </c>
      <c r="E10" s="426">
        <v>95050</v>
      </c>
      <c r="F10" s="426">
        <v>8056</v>
      </c>
      <c r="G10" s="426">
        <v>391</v>
      </c>
      <c r="H10" s="426">
        <v>1562</v>
      </c>
      <c r="I10" s="426">
        <v>83438</v>
      </c>
      <c r="J10" s="426">
        <v>1929</v>
      </c>
      <c r="K10" s="426">
        <v>54181</v>
      </c>
      <c r="L10" s="426">
        <v>3556</v>
      </c>
      <c r="N10" s="428"/>
    </row>
    <row r="11" spans="1:14" s="425" customFormat="1" ht="26.45" customHeight="1">
      <c r="A11" s="21" t="s">
        <v>25</v>
      </c>
      <c r="B11" s="426">
        <v>6156</v>
      </c>
      <c r="C11" s="426">
        <v>1804</v>
      </c>
      <c r="D11" s="427">
        <v>4352</v>
      </c>
      <c r="E11" s="426">
        <v>102103</v>
      </c>
      <c r="F11" s="426">
        <v>8936</v>
      </c>
      <c r="G11" s="426">
        <v>446</v>
      </c>
      <c r="H11" s="426">
        <v>1693</v>
      </c>
      <c r="I11" s="426">
        <v>89755</v>
      </c>
      <c r="J11" s="426">
        <v>1875</v>
      </c>
      <c r="K11" s="426">
        <v>50854</v>
      </c>
      <c r="L11" s="426">
        <v>3412</v>
      </c>
      <c r="N11" s="428"/>
    </row>
    <row r="12" spans="1:14" s="425" customFormat="1" ht="26.45" customHeight="1">
      <c r="A12" s="21" t="s">
        <v>26</v>
      </c>
      <c r="B12" s="426">
        <v>7646</v>
      </c>
      <c r="C12" s="426">
        <v>2614</v>
      </c>
      <c r="D12" s="427">
        <v>5032</v>
      </c>
      <c r="E12" s="426">
        <v>100306</v>
      </c>
      <c r="F12" s="426">
        <v>9993</v>
      </c>
      <c r="G12" s="426">
        <v>487</v>
      </c>
      <c r="H12" s="426">
        <v>1236</v>
      </c>
      <c r="I12" s="426">
        <v>87208</v>
      </c>
      <c r="J12" s="426">
        <v>2029</v>
      </c>
      <c r="K12" s="426">
        <v>53004</v>
      </c>
      <c r="L12" s="426">
        <v>3105</v>
      </c>
      <c r="N12" s="428"/>
    </row>
    <row r="13" spans="1:14" s="425" customFormat="1" ht="26.45" customHeight="1">
      <c r="A13" s="21" t="s">
        <v>27</v>
      </c>
      <c r="B13" s="426">
        <v>7073</v>
      </c>
      <c r="C13" s="426">
        <v>2018</v>
      </c>
      <c r="D13" s="427">
        <v>5055</v>
      </c>
      <c r="E13" s="426">
        <v>92238</v>
      </c>
      <c r="F13" s="426">
        <v>9490</v>
      </c>
      <c r="G13" s="426">
        <v>559</v>
      </c>
      <c r="H13" s="426">
        <v>1192</v>
      </c>
      <c r="I13" s="426">
        <v>79826</v>
      </c>
      <c r="J13" s="426">
        <v>1925</v>
      </c>
      <c r="K13" s="426">
        <v>51356</v>
      </c>
      <c r="L13" s="426">
        <v>2922</v>
      </c>
      <c r="N13" s="428"/>
    </row>
    <row r="14" spans="1:14" s="425" customFormat="1" ht="26.45" customHeight="1">
      <c r="A14" s="21" t="s">
        <v>28</v>
      </c>
      <c r="B14" s="426">
        <v>7126</v>
      </c>
      <c r="C14" s="426">
        <v>2133</v>
      </c>
      <c r="D14" s="427">
        <v>4993</v>
      </c>
      <c r="E14" s="426">
        <v>99655</v>
      </c>
      <c r="F14" s="426">
        <v>11213</v>
      </c>
      <c r="G14" s="426">
        <v>565</v>
      </c>
      <c r="H14" s="426">
        <v>869</v>
      </c>
      <c r="I14" s="426">
        <v>85785</v>
      </c>
      <c r="J14" s="426">
        <v>2011</v>
      </c>
      <c r="K14" s="426">
        <v>59459</v>
      </c>
      <c r="L14" s="426">
        <v>2657</v>
      </c>
      <c r="N14" s="428"/>
    </row>
    <row r="15" spans="1:14" s="425" customFormat="1" ht="26.45" customHeight="1">
      <c r="A15" s="21" t="s">
        <v>711</v>
      </c>
      <c r="B15" s="426">
        <v>6908</v>
      </c>
      <c r="C15" s="426">
        <v>1779</v>
      </c>
      <c r="D15" s="427">
        <v>5129</v>
      </c>
      <c r="E15" s="426">
        <v>115100</v>
      </c>
      <c r="F15" s="426">
        <v>11037</v>
      </c>
      <c r="G15" s="426">
        <v>564</v>
      </c>
      <c r="H15" s="426">
        <v>847</v>
      </c>
      <c r="I15" s="426">
        <v>100256</v>
      </c>
      <c r="J15" s="426">
        <v>2138</v>
      </c>
      <c r="K15" s="426">
        <v>74322</v>
      </c>
      <c r="L15" s="426">
        <v>3807</v>
      </c>
      <c r="N15" s="428"/>
    </row>
    <row r="16" spans="1:14" s="425" customFormat="1" ht="26.45" customHeight="1">
      <c r="A16" s="21" t="s">
        <v>712</v>
      </c>
      <c r="B16" s="429">
        <v>7169</v>
      </c>
      <c r="C16" s="429">
        <v>1663</v>
      </c>
      <c r="D16" s="430">
        <v>5506</v>
      </c>
      <c r="E16" s="429">
        <v>129017</v>
      </c>
      <c r="F16" s="429">
        <v>11394</v>
      </c>
      <c r="G16" s="429">
        <v>568</v>
      </c>
      <c r="H16" s="429">
        <v>902</v>
      </c>
      <c r="I16" s="429">
        <v>113967</v>
      </c>
      <c r="J16" s="429">
        <v>2167</v>
      </c>
      <c r="K16" s="429">
        <v>79698</v>
      </c>
      <c r="L16" s="429">
        <v>3656</v>
      </c>
      <c r="N16" s="428"/>
    </row>
    <row r="17" spans="1:12" ht="72.95" customHeight="1">
      <c r="A17" s="1412" t="s">
        <v>581</v>
      </c>
      <c r="B17" s="1412"/>
      <c r="C17" s="1412"/>
      <c r="D17" s="1412"/>
      <c r="E17" s="1412"/>
      <c r="F17" s="1412"/>
      <c r="G17" s="1412"/>
      <c r="H17" s="1412"/>
      <c r="I17" s="1412"/>
      <c r="J17" s="1412"/>
      <c r="K17" s="1412"/>
      <c r="L17" s="1412"/>
    </row>
  </sheetData>
  <mergeCells count="18">
    <mergeCell ref="A17:L17"/>
    <mergeCell ref="L3:L6"/>
    <mergeCell ref="F4:F6"/>
    <mergeCell ref="G4:G6"/>
    <mergeCell ref="H4:H6"/>
    <mergeCell ref="I4:I6"/>
    <mergeCell ref="J4:J6"/>
    <mergeCell ref="K4:K6"/>
    <mergeCell ref="A1:L1"/>
    <mergeCell ref="A2:A6"/>
    <mergeCell ref="B2:D2"/>
    <mergeCell ref="E2:L2"/>
    <mergeCell ref="B3:B6"/>
    <mergeCell ref="C3:C6"/>
    <mergeCell ref="D3:D6"/>
    <mergeCell ref="E3:E6"/>
    <mergeCell ref="F3:H3"/>
    <mergeCell ref="I3:K3"/>
  </mergeCells>
  <phoneticPr fontId="2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7"/>
  <sheetViews>
    <sheetView showGridLines="0" workbookViewId="0">
      <selection sqref="A1:M1"/>
    </sheetView>
  </sheetViews>
  <sheetFormatPr defaultColWidth="8.875" defaultRowHeight="15.75"/>
  <cols>
    <col min="1" max="1" width="11.625" style="198" customWidth="1"/>
    <col min="2" max="3" width="10.625" style="198" customWidth="1"/>
    <col min="4" max="6" width="9.625" style="198" customWidth="1"/>
    <col min="7" max="13" width="8.625" style="198" customWidth="1"/>
    <col min="14" max="14" width="12.625" style="198" bestFit="1" customWidth="1"/>
    <col min="15" max="127" width="8.875" style="198"/>
    <col min="128" max="128" width="11.625" style="198" customWidth="1"/>
    <col min="129" max="129" width="3.125" style="198" customWidth="1"/>
    <col min="130" max="131" width="10.625" style="198" customWidth="1"/>
    <col min="132" max="134" width="9.625" style="198" customWidth="1"/>
    <col min="135" max="141" width="8.625" style="198" customWidth="1"/>
    <col min="142" max="383" width="8.875" style="198"/>
    <col min="384" max="384" width="11.625" style="198" customWidth="1"/>
    <col min="385" max="385" width="3.125" style="198" customWidth="1"/>
    <col min="386" max="387" width="10.625" style="198" customWidth="1"/>
    <col min="388" max="390" width="9.625" style="198" customWidth="1"/>
    <col min="391" max="397" width="8.625" style="198" customWidth="1"/>
    <col min="398" max="639" width="8.875" style="198"/>
    <col min="640" max="640" width="11.625" style="198" customWidth="1"/>
    <col min="641" max="641" width="3.125" style="198" customWidth="1"/>
    <col min="642" max="643" width="10.625" style="198" customWidth="1"/>
    <col min="644" max="646" width="9.625" style="198" customWidth="1"/>
    <col min="647" max="653" width="8.625" style="198" customWidth="1"/>
    <col min="654" max="895" width="8.875" style="198"/>
    <col min="896" max="896" width="11.625" style="198" customWidth="1"/>
    <col min="897" max="897" width="3.125" style="198" customWidth="1"/>
    <col min="898" max="899" width="10.625" style="198" customWidth="1"/>
    <col min="900" max="902" width="9.625" style="198" customWidth="1"/>
    <col min="903" max="909" width="8.625" style="198" customWidth="1"/>
    <col min="910" max="1151" width="8.875" style="198"/>
    <col min="1152" max="1152" width="11.625" style="198" customWidth="1"/>
    <col min="1153" max="1153" width="3.125" style="198" customWidth="1"/>
    <col min="1154" max="1155" width="10.625" style="198" customWidth="1"/>
    <col min="1156" max="1158" width="9.625" style="198" customWidth="1"/>
    <col min="1159" max="1165" width="8.625" style="198" customWidth="1"/>
    <col min="1166" max="1407" width="8.875" style="198"/>
    <col min="1408" max="1408" width="11.625" style="198" customWidth="1"/>
    <col min="1409" max="1409" width="3.125" style="198" customWidth="1"/>
    <col min="1410" max="1411" width="10.625" style="198" customWidth="1"/>
    <col min="1412" max="1414" width="9.625" style="198" customWidth="1"/>
    <col min="1415" max="1421" width="8.625" style="198" customWidth="1"/>
    <col min="1422" max="1663" width="8.875" style="198"/>
    <col min="1664" max="1664" width="11.625" style="198" customWidth="1"/>
    <col min="1665" max="1665" width="3.125" style="198" customWidth="1"/>
    <col min="1666" max="1667" width="10.625" style="198" customWidth="1"/>
    <col min="1668" max="1670" width="9.625" style="198" customWidth="1"/>
    <col min="1671" max="1677" width="8.625" style="198" customWidth="1"/>
    <col min="1678" max="1919" width="8.875" style="198"/>
    <col min="1920" max="1920" width="11.625" style="198" customWidth="1"/>
    <col min="1921" max="1921" width="3.125" style="198" customWidth="1"/>
    <col min="1922" max="1923" width="10.625" style="198" customWidth="1"/>
    <col min="1924" max="1926" width="9.625" style="198" customWidth="1"/>
    <col min="1927" max="1933" width="8.625" style="198" customWidth="1"/>
    <col min="1934" max="2175" width="8.875" style="198"/>
    <col min="2176" max="2176" width="11.625" style="198" customWidth="1"/>
    <col min="2177" max="2177" width="3.125" style="198" customWidth="1"/>
    <col min="2178" max="2179" width="10.625" style="198" customWidth="1"/>
    <col min="2180" max="2182" width="9.625" style="198" customWidth="1"/>
    <col min="2183" max="2189" width="8.625" style="198" customWidth="1"/>
    <col min="2190" max="2431" width="8.875" style="198"/>
    <col min="2432" max="2432" width="11.625" style="198" customWidth="1"/>
    <col min="2433" max="2433" width="3.125" style="198" customWidth="1"/>
    <col min="2434" max="2435" width="10.625" style="198" customWidth="1"/>
    <col min="2436" max="2438" width="9.625" style="198" customWidth="1"/>
    <col min="2439" max="2445" width="8.625" style="198" customWidth="1"/>
    <col min="2446" max="2687" width="8.875" style="198"/>
    <col min="2688" max="2688" width="11.625" style="198" customWidth="1"/>
    <col min="2689" max="2689" width="3.125" style="198" customWidth="1"/>
    <col min="2690" max="2691" width="10.625" style="198" customWidth="1"/>
    <col min="2692" max="2694" width="9.625" style="198" customWidth="1"/>
    <col min="2695" max="2701" width="8.625" style="198" customWidth="1"/>
    <col min="2702" max="2943" width="8.875" style="198"/>
    <col min="2944" max="2944" width="11.625" style="198" customWidth="1"/>
    <col min="2945" max="2945" width="3.125" style="198" customWidth="1"/>
    <col min="2946" max="2947" width="10.625" style="198" customWidth="1"/>
    <col min="2948" max="2950" width="9.625" style="198" customWidth="1"/>
    <col min="2951" max="2957" width="8.625" style="198" customWidth="1"/>
    <col min="2958" max="3199" width="8.875" style="198"/>
    <col min="3200" max="3200" width="11.625" style="198" customWidth="1"/>
    <col min="3201" max="3201" width="3.125" style="198" customWidth="1"/>
    <col min="3202" max="3203" width="10.625" style="198" customWidth="1"/>
    <col min="3204" max="3206" width="9.625" style="198" customWidth="1"/>
    <col min="3207" max="3213" width="8.625" style="198" customWidth="1"/>
    <col min="3214" max="3455" width="8.875" style="198"/>
    <col min="3456" max="3456" width="11.625" style="198" customWidth="1"/>
    <col min="3457" max="3457" width="3.125" style="198" customWidth="1"/>
    <col min="3458" max="3459" width="10.625" style="198" customWidth="1"/>
    <col min="3460" max="3462" width="9.625" style="198" customWidth="1"/>
    <col min="3463" max="3469" width="8.625" style="198" customWidth="1"/>
    <col min="3470" max="3711" width="8.875" style="198"/>
    <col min="3712" max="3712" width="11.625" style="198" customWidth="1"/>
    <col min="3713" max="3713" width="3.125" style="198" customWidth="1"/>
    <col min="3714" max="3715" width="10.625" style="198" customWidth="1"/>
    <col min="3716" max="3718" width="9.625" style="198" customWidth="1"/>
    <col min="3719" max="3725" width="8.625" style="198" customWidth="1"/>
    <col min="3726" max="3967" width="8.875" style="198"/>
    <col min="3968" max="3968" width="11.625" style="198" customWidth="1"/>
    <col min="3969" max="3969" width="3.125" style="198" customWidth="1"/>
    <col min="3970" max="3971" width="10.625" style="198" customWidth="1"/>
    <col min="3972" max="3974" width="9.625" style="198" customWidth="1"/>
    <col min="3975" max="3981" width="8.625" style="198" customWidth="1"/>
    <col min="3982" max="4223" width="8.875" style="198"/>
    <col min="4224" max="4224" width="11.625" style="198" customWidth="1"/>
    <col min="4225" max="4225" width="3.125" style="198" customWidth="1"/>
    <col min="4226" max="4227" width="10.625" style="198" customWidth="1"/>
    <col min="4228" max="4230" width="9.625" style="198" customWidth="1"/>
    <col min="4231" max="4237" width="8.625" style="198" customWidth="1"/>
    <col min="4238" max="4479" width="8.875" style="198"/>
    <col min="4480" max="4480" width="11.625" style="198" customWidth="1"/>
    <col min="4481" max="4481" width="3.125" style="198" customWidth="1"/>
    <col min="4482" max="4483" width="10.625" style="198" customWidth="1"/>
    <col min="4484" max="4486" width="9.625" style="198" customWidth="1"/>
    <col min="4487" max="4493" width="8.625" style="198" customWidth="1"/>
    <col min="4494" max="4735" width="8.875" style="198"/>
    <col min="4736" max="4736" width="11.625" style="198" customWidth="1"/>
    <col min="4737" max="4737" width="3.125" style="198" customWidth="1"/>
    <col min="4738" max="4739" width="10.625" style="198" customWidth="1"/>
    <col min="4740" max="4742" width="9.625" style="198" customWidth="1"/>
    <col min="4743" max="4749" width="8.625" style="198" customWidth="1"/>
    <col min="4750" max="4991" width="8.875" style="198"/>
    <col min="4992" max="4992" width="11.625" style="198" customWidth="1"/>
    <col min="4993" max="4993" width="3.125" style="198" customWidth="1"/>
    <col min="4994" max="4995" width="10.625" style="198" customWidth="1"/>
    <col min="4996" max="4998" width="9.625" style="198" customWidth="1"/>
    <col min="4999" max="5005" width="8.625" style="198" customWidth="1"/>
    <col min="5006" max="5247" width="8.875" style="198"/>
    <col min="5248" max="5248" width="11.625" style="198" customWidth="1"/>
    <col min="5249" max="5249" width="3.125" style="198" customWidth="1"/>
    <col min="5250" max="5251" width="10.625" style="198" customWidth="1"/>
    <col min="5252" max="5254" width="9.625" style="198" customWidth="1"/>
    <col min="5255" max="5261" width="8.625" style="198" customWidth="1"/>
    <col min="5262" max="5503" width="8.875" style="198"/>
    <col min="5504" max="5504" width="11.625" style="198" customWidth="1"/>
    <col min="5505" max="5505" width="3.125" style="198" customWidth="1"/>
    <col min="5506" max="5507" width="10.625" style="198" customWidth="1"/>
    <col min="5508" max="5510" width="9.625" style="198" customWidth="1"/>
    <col min="5511" max="5517" width="8.625" style="198" customWidth="1"/>
    <col min="5518" max="5759" width="8.875" style="198"/>
    <col min="5760" max="5760" width="11.625" style="198" customWidth="1"/>
    <col min="5761" max="5761" width="3.125" style="198" customWidth="1"/>
    <col min="5762" max="5763" width="10.625" style="198" customWidth="1"/>
    <col min="5764" max="5766" width="9.625" style="198" customWidth="1"/>
    <col min="5767" max="5773" width="8.625" style="198" customWidth="1"/>
    <col min="5774" max="6015" width="8.875" style="198"/>
    <col min="6016" max="6016" width="11.625" style="198" customWidth="1"/>
    <col min="6017" max="6017" width="3.125" style="198" customWidth="1"/>
    <col min="6018" max="6019" width="10.625" style="198" customWidth="1"/>
    <col min="6020" max="6022" width="9.625" style="198" customWidth="1"/>
    <col min="6023" max="6029" width="8.625" style="198" customWidth="1"/>
    <col min="6030" max="6271" width="8.875" style="198"/>
    <col min="6272" max="6272" width="11.625" style="198" customWidth="1"/>
    <col min="6273" max="6273" width="3.125" style="198" customWidth="1"/>
    <col min="6274" max="6275" width="10.625" style="198" customWidth="1"/>
    <col min="6276" max="6278" width="9.625" style="198" customWidth="1"/>
    <col min="6279" max="6285" width="8.625" style="198" customWidth="1"/>
    <col min="6286" max="6527" width="8.875" style="198"/>
    <col min="6528" max="6528" width="11.625" style="198" customWidth="1"/>
    <col min="6529" max="6529" width="3.125" style="198" customWidth="1"/>
    <col min="6530" max="6531" width="10.625" style="198" customWidth="1"/>
    <col min="6532" max="6534" width="9.625" style="198" customWidth="1"/>
    <col min="6535" max="6541" width="8.625" style="198" customWidth="1"/>
    <col min="6542" max="6783" width="8.875" style="198"/>
    <col min="6784" max="6784" width="11.625" style="198" customWidth="1"/>
    <col min="6785" max="6785" width="3.125" style="198" customWidth="1"/>
    <col min="6786" max="6787" width="10.625" style="198" customWidth="1"/>
    <col min="6788" max="6790" width="9.625" style="198" customWidth="1"/>
    <col min="6791" max="6797" width="8.625" style="198" customWidth="1"/>
    <col min="6798" max="7039" width="8.875" style="198"/>
    <col min="7040" max="7040" width="11.625" style="198" customWidth="1"/>
    <col min="7041" max="7041" width="3.125" style="198" customWidth="1"/>
    <col min="7042" max="7043" width="10.625" style="198" customWidth="1"/>
    <col min="7044" max="7046" width="9.625" style="198" customWidth="1"/>
    <col min="7047" max="7053" width="8.625" style="198" customWidth="1"/>
    <col min="7054" max="7295" width="8.875" style="198"/>
    <col min="7296" max="7296" width="11.625" style="198" customWidth="1"/>
    <col min="7297" max="7297" width="3.125" style="198" customWidth="1"/>
    <col min="7298" max="7299" width="10.625" style="198" customWidth="1"/>
    <col min="7300" max="7302" width="9.625" style="198" customWidth="1"/>
    <col min="7303" max="7309" width="8.625" style="198" customWidth="1"/>
    <col min="7310" max="7551" width="8.875" style="198"/>
    <col min="7552" max="7552" width="11.625" style="198" customWidth="1"/>
    <col min="7553" max="7553" width="3.125" style="198" customWidth="1"/>
    <col min="7554" max="7555" width="10.625" style="198" customWidth="1"/>
    <col min="7556" max="7558" width="9.625" style="198" customWidth="1"/>
    <col min="7559" max="7565" width="8.625" style="198" customWidth="1"/>
    <col min="7566" max="7807" width="8.875" style="198"/>
    <col min="7808" max="7808" width="11.625" style="198" customWidth="1"/>
    <col min="7809" max="7809" width="3.125" style="198" customWidth="1"/>
    <col min="7810" max="7811" width="10.625" style="198" customWidth="1"/>
    <col min="7812" max="7814" width="9.625" style="198" customWidth="1"/>
    <col min="7815" max="7821" width="8.625" style="198" customWidth="1"/>
    <col min="7822" max="8063" width="8.875" style="198"/>
    <col min="8064" max="8064" width="11.625" style="198" customWidth="1"/>
    <col min="8065" max="8065" width="3.125" style="198" customWidth="1"/>
    <col min="8066" max="8067" width="10.625" style="198" customWidth="1"/>
    <col min="8068" max="8070" width="9.625" style="198" customWidth="1"/>
    <col min="8071" max="8077" width="8.625" style="198" customWidth="1"/>
    <col min="8078" max="8319" width="8.875" style="198"/>
    <col min="8320" max="8320" width="11.625" style="198" customWidth="1"/>
    <col min="8321" max="8321" width="3.125" style="198" customWidth="1"/>
    <col min="8322" max="8323" width="10.625" style="198" customWidth="1"/>
    <col min="8324" max="8326" width="9.625" style="198" customWidth="1"/>
    <col min="8327" max="8333" width="8.625" style="198" customWidth="1"/>
    <col min="8334" max="8575" width="8.875" style="198"/>
    <col min="8576" max="8576" width="11.625" style="198" customWidth="1"/>
    <col min="8577" max="8577" width="3.125" style="198" customWidth="1"/>
    <col min="8578" max="8579" width="10.625" style="198" customWidth="1"/>
    <col min="8580" max="8582" width="9.625" style="198" customWidth="1"/>
    <col min="8583" max="8589" width="8.625" style="198" customWidth="1"/>
    <col min="8590" max="8831" width="8.875" style="198"/>
    <col min="8832" max="8832" width="11.625" style="198" customWidth="1"/>
    <col min="8833" max="8833" width="3.125" style="198" customWidth="1"/>
    <col min="8834" max="8835" width="10.625" style="198" customWidth="1"/>
    <col min="8836" max="8838" width="9.625" style="198" customWidth="1"/>
    <col min="8839" max="8845" width="8.625" style="198" customWidth="1"/>
    <col min="8846" max="9087" width="8.875" style="198"/>
    <col min="9088" max="9088" width="11.625" style="198" customWidth="1"/>
    <col min="9089" max="9089" width="3.125" style="198" customWidth="1"/>
    <col min="9090" max="9091" width="10.625" style="198" customWidth="1"/>
    <col min="9092" max="9094" width="9.625" style="198" customWidth="1"/>
    <col min="9095" max="9101" width="8.625" style="198" customWidth="1"/>
    <col min="9102" max="9343" width="8.875" style="198"/>
    <col min="9344" max="9344" width="11.625" style="198" customWidth="1"/>
    <col min="9345" max="9345" width="3.125" style="198" customWidth="1"/>
    <col min="9346" max="9347" width="10.625" style="198" customWidth="1"/>
    <col min="9348" max="9350" width="9.625" style="198" customWidth="1"/>
    <col min="9351" max="9357" width="8.625" style="198" customWidth="1"/>
    <col min="9358" max="9599" width="8.875" style="198"/>
    <col min="9600" max="9600" width="11.625" style="198" customWidth="1"/>
    <col min="9601" max="9601" width="3.125" style="198" customWidth="1"/>
    <col min="9602" max="9603" width="10.625" style="198" customWidth="1"/>
    <col min="9604" max="9606" width="9.625" style="198" customWidth="1"/>
    <col min="9607" max="9613" width="8.625" style="198" customWidth="1"/>
    <col min="9614" max="9855" width="8.875" style="198"/>
    <col min="9856" max="9856" width="11.625" style="198" customWidth="1"/>
    <col min="9857" max="9857" width="3.125" style="198" customWidth="1"/>
    <col min="9858" max="9859" width="10.625" style="198" customWidth="1"/>
    <col min="9860" max="9862" width="9.625" style="198" customWidth="1"/>
    <col min="9863" max="9869" width="8.625" style="198" customWidth="1"/>
    <col min="9870" max="10111" width="8.875" style="198"/>
    <col min="10112" max="10112" width="11.625" style="198" customWidth="1"/>
    <col min="10113" max="10113" width="3.125" style="198" customWidth="1"/>
    <col min="10114" max="10115" width="10.625" style="198" customWidth="1"/>
    <col min="10116" max="10118" width="9.625" style="198" customWidth="1"/>
    <col min="10119" max="10125" width="8.625" style="198" customWidth="1"/>
    <col min="10126" max="10367" width="8.875" style="198"/>
    <col min="10368" max="10368" width="11.625" style="198" customWidth="1"/>
    <col min="10369" max="10369" width="3.125" style="198" customWidth="1"/>
    <col min="10370" max="10371" width="10.625" style="198" customWidth="1"/>
    <col min="10372" max="10374" width="9.625" style="198" customWidth="1"/>
    <col min="10375" max="10381" width="8.625" style="198" customWidth="1"/>
    <col min="10382" max="10623" width="8.875" style="198"/>
    <col min="10624" max="10624" width="11.625" style="198" customWidth="1"/>
    <col min="10625" max="10625" width="3.125" style="198" customWidth="1"/>
    <col min="10626" max="10627" width="10.625" style="198" customWidth="1"/>
    <col min="10628" max="10630" width="9.625" style="198" customWidth="1"/>
    <col min="10631" max="10637" width="8.625" style="198" customWidth="1"/>
    <col min="10638" max="10879" width="8.875" style="198"/>
    <col min="10880" max="10880" width="11.625" style="198" customWidth="1"/>
    <col min="10881" max="10881" width="3.125" style="198" customWidth="1"/>
    <col min="10882" max="10883" width="10.625" style="198" customWidth="1"/>
    <col min="10884" max="10886" width="9.625" style="198" customWidth="1"/>
    <col min="10887" max="10893" width="8.625" style="198" customWidth="1"/>
    <col min="10894" max="11135" width="8.875" style="198"/>
    <col min="11136" max="11136" width="11.625" style="198" customWidth="1"/>
    <col min="11137" max="11137" width="3.125" style="198" customWidth="1"/>
    <col min="11138" max="11139" width="10.625" style="198" customWidth="1"/>
    <col min="11140" max="11142" width="9.625" style="198" customWidth="1"/>
    <col min="11143" max="11149" width="8.625" style="198" customWidth="1"/>
    <col min="11150" max="11391" width="8.875" style="198"/>
    <col min="11392" max="11392" width="11.625" style="198" customWidth="1"/>
    <col min="11393" max="11393" width="3.125" style="198" customWidth="1"/>
    <col min="11394" max="11395" width="10.625" style="198" customWidth="1"/>
    <col min="11396" max="11398" width="9.625" style="198" customWidth="1"/>
    <col min="11399" max="11405" width="8.625" style="198" customWidth="1"/>
    <col min="11406" max="11647" width="8.875" style="198"/>
    <col min="11648" max="11648" width="11.625" style="198" customWidth="1"/>
    <col min="11649" max="11649" width="3.125" style="198" customWidth="1"/>
    <col min="11650" max="11651" width="10.625" style="198" customWidth="1"/>
    <col min="11652" max="11654" width="9.625" style="198" customWidth="1"/>
    <col min="11655" max="11661" width="8.625" style="198" customWidth="1"/>
    <col min="11662" max="11903" width="8.875" style="198"/>
    <col min="11904" max="11904" width="11.625" style="198" customWidth="1"/>
    <col min="11905" max="11905" width="3.125" style="198" customWidth="1"/>
    <col min="11906" max="11907" width="10.625" style="198" customWidth="1"/>
    <col min="11908" max="11910" width="9.625" style="198" customWidth="1"/>
    <col min="11911" max="11917" width="8.625" style="198" customWidth="1"/>
    <col min="11918" max="12159" width="8.875" style="198"/>
    <col min="12160" max="12160" width="11.625" style="198" customWidth="1"/>
    <col min="12161" max="12161" width="3.125" style="198" customWidth="1"/>
    <col min="12162" max="12163" width="10.625" style="198" customWidth="1"/>
    <col min="12164" max="12166" width="9.625" style="198" customWidth="1"/>
    <col min="12167" max="12173" width="8.625" style="198" customWidth="1"/>
    <col min="12174" max="12415" width="8.875" style="198"/>
    <col min="12416" max="12416" width="11.625" style="198" customWidth="1"/>
    <col min="12417" max="12417" width="3.125" style="198" customWidth="1"/>
    <col min="12418" max="12419" width="10.625" style="198" customWidth="1"/>
    <col min="12420" max="12422" width="9.625" style="198" customWidth="1"/>
    <col min="12423" max="12429" width="8.625" style="198" customWidth="1"/>
    <col min="12430" max="12671" width="8.875" style="198"/>
    <col min="12672" max="12672" width="11.625" style="198" customWidth="1"/>
    <col min="12673" max="12673" width="3.125" style="198" customWidth="1"/>
    <col min="12674" max="12675" width="10.625" style="198" customWidth="1"/>
    <col min="12676" max="12678" width="9.625" style="198" customWidth="1"/>
    <col min="12679" max="12685" width="8.625" style="198" customWidth="1"/>
    <col min="12686" max="12927" width="8.875" style="198"/>
    <col min="12928" max="12928" width="11.625" style="198" customWidth="1"/>
    <col min="12929" max="12929" width="3.125" style="198" customWidth="1"/>
    <col min="12930" max="12931" width="10.625" style="198" customWidth="1"/>
    <col min="12932" max="12934" width="9.625" style="198" customWidth="1"/>
    <col min="12935" max="12941" width="8.625" style="198" customWidth="1"/>
    <col min="12942" max="13183" width="8.875" style="198"/>
    <col min="13184" max="13184" width="11.625" style="198" customWidth="1"/>
    <col min="13185" max="13185" width="3.125" style="198" customWidth="1"/>
    <col min="13186" max="13187" width="10.625" style="198" customWidth="1"/>
    <col min="13188" max="13190" width="9.625" style="198" customWidth="1"/>
    <col min="13191" max="13197" width="8.625" style="198" customWidth="1"/>
    <col min="13198" max="13439" width="8.875" style="198"/>
    <col min="13440" max="13440" width="11.625" style="198" customWidth="1"/>
    <col min="13441" max="13441" width="3.125" style="198" customWidth="1"/>
    <col min="13442" max="13443" width="10.625" style="198" customWidth="1"/>
    <col min="13444" max="13446" width="9.625" style="198" customWidth="1"/>
    <col min="13447" max="13453" width="8.625" style="198" customWidth="1"/>
    <col min="13454" max="13695" width="8.875" style="198"/>
    <col min="13696" max="13696" width="11.625" style="198" customWidth="1"/>
    <col min="13697" max="13697" width="3.125" style="198" customWidth="1"/>
    <col min="13698" max="13699" width="10.625" style="198" customWidth="1"/>
    <col min="13700" max="13702" width="9.625" style="198" customWidth="1"/>
    <col min="13703" max="13709" width="8.625" style="198" customWidth="1"/>
    <col min="13710" max="13951" width="8.875" style="198"/>
    <col min="13952" max="13952" width="11.625" style="198" customWidth="1"/>
    <col min="13953" max="13953" width="3.125" style="198" customWidth="1"/>
    <col min="13954" max="13955" width="10.625" style="198" customWidth="1"/>
    <col min="13956" max="13958" width="9.625" style="198" customWidth="1"/>
    <col min="13959" max="13965" width="8.625" style="198" customWidth="1"/>
    <col min="13966" max="14207" width="8.875" style="198"/>
    <col min="14208" max="14208" width="11.625" style="198" customWidth="1"/>
    <col min="14209" max="14209" width="3.125" style="198" customWidth="1"/>
    <col min="14210" max="14211" width="10.625" style="198" customWidth="1"/>
    <col min="14212" max="14214" width="9.625" style="198" customWidth="1"/>
    <col min="14215" max="14221" width="8.625" style="198" customWidth="1"/>
    <col min="14222" max="14463" width="8.875" style="198"/>
    <col min="14464" max="14464" width="11.625" style="198" customWidth="1"/>
    <col min="14465" max="14465" width="3.125" style="198" customWidth="1"/>
    <col min="14466" max="14467" width="10.625" style="198" customWidth="1"/>
    <col min="14468" max="14470" width="9.625" style="198" customWidth="1"/>
    <col min="14471" max="14477" width="8.625" style="198" customWidth="1"/>
    <col min="14478" max="14719" width="8.875" style="198"/>
    <col min="14720" max="14720" width="11.625" style="198" customWidth="1"/>
    <col min="14721" max="14721" width="3.125" style="198" customWidth="1"/>
    <col min="14722" max="14723" width="10.625" style="198" customWidth="1"/>
    <col min="14724" max="14726" width="9.625" style="198" customWidth="1"/>
    <col min="14727" max="14733" width="8.625" style="198" customWidth="1"/>
    <col min="14734" max="14975" width="8.875" style="198"/>
    <col min="14976" max="14976" width="11.625" style="198" customWidth="1"/>
    <col min="14977" max="14977" width="3.125" style="198" customWidth="1"/>
    <col min="14978" max="14979" width="10.625" style="198" customWidth="1"/>
    <col min="14980" max="14982" width="9.625" style="198" customWidth="1"/>
    <col min="14983" max="14989" width="8.625" style="198" customWidth="1"/>
    <col min="14990" max="15231" width="8.875" style="198"/>
    <col min="15232" max="15232" width="11.625" style="198" customWidth="1"/>
    <col min="15233" max="15233" width="3.125" style="198" customWidth="1"/>
    <col min="15234" max="15235" width="10.625" style="198" customWidth="1"/>
    <col min="15236" max="15238" width="9.625" style="198" customWidth="1"/>
    <col min="15239" max="15245" width="8.625" style="198" customWidth="1"/>
    <col min="15246" max="15487" width="8.875" style="198"/>
    <col min="15488" max="15488" width="11.625" style="198" customWidth="1"/>
    <col min="15489" max="15489" width="3.125" style="198" customWidth="1"/>
    <col min="15490" max="15491" width="10.625" style="198" customWidth="1"/>
    <col min="15492" max="15494" width="9.625" style="198" customWidth="1"/>
    <col min="15495" max="15501" width="8.625" style="198" customWidth="1"/>
    <col min="15502" max="15743" width="8.875" style="198"/>
    <col min="15744" max="15744" width="11.625" style="198" customWidth="1"/>
    <col min="15745" max="15745" width="3.125" style="198" customWidth="1"/>
    <col min="15746" max="15747" width="10.625" style="198" customWidth="1"/>
    <col min="15748" max="15750" width="9.625" style="198" customWidth="1"/>
    <col min="15751" max="15757" width="8.625" style="198" customWidth="1"/>
    <col min="15758" max="15999" width="8.875" style="198"/>
    <col min="16000" max="16000" width="11.625" style="198" customWidth="1"/>
    <col min="16001" max="16001" width="3.125" style="198" customWidth="1"/>
    <col min="16002" max="16003" width="10.625" style="198" customWidth="1"/>
    <col min="16004" max="16006" width="9.625" style="198" customWidth="1"/>
    <col min="16007" max="16013" width="8.625" style="198" customWidth="1"/>
    <col min="16014" max="16255" width="8.875" style="198"/>
    <col min="16256" max="16261" width="9" style="198" customWidth="1"/>
    <col min="16262" max="16384" width="8.875" style="198"/>
  </cols>
  <sheetData>
    <row r="1" spans="1:17" s="197" customFormat="1" ht="30" customHeight="1">
      <c r="A1" s="1417" t="s">
        <v>699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595" t="s">
        <v>670</v>
      </c>
    </row>
    <row r="2" spans="1:17" ht="26.1" customHeight="1">
      <c r="A2" s="1418"/>
      <c r="B2" s="1419" t="s">
        <v>582</v>
      </c>
      <c r="C2" s="1420"/>
      <c r="D2" s="1420"/>
      <c r="E2" s="1420"/>
      <c r="F2" s="431"/>
      <c r="G2" s="431"/>
      <c r="H2" s="431"/>
      <c r="I2" s="431"/>
      <c r="J2" s="432"/>
      <c r="K2" s="432"/>
      <c r="L2" s="432"/>
      <c r="M2" s="432"/>
    </row>
    <row r="3" spans="1:17" ht="26.1" customHeight="1">
      <c r="A3" s="1042"/>
      <c r="B3" s="1421"/>
      <c r="C3" s="1421"/>
      <c r="D3" s="1421"/>
      <c r="E3" s="1421"/>
      <c r="F3" s="1423" t="s">
        <v>583</v>
      </c>
      <c r="G3" s="1423"/>
      <c r="H3" s="1423"/>
      <c r="I3" s="1423"/>
      <c r="J3" s="432"/>
      <c r="K3" s="432"/>
      <c r="L3" s="432"/>
      <c r="M3" s="432"/>
    </row>
    <row r="4" spans="1:17" ht="26.1" customHeight="1">
      <c r="A4" s="1042"/>
      <c r="B4" s="1422"/>
      <c r="C4" s="1422"/>
      <c r="D4" s="1422"/>
      <c r="E4" s="1422"/>
      <c r="F4" s="1424"/>
      <c r="G4" s="1424"/>
      <c r="H4" s="1424"/>
      <c r="I4" s="1424"/>
      <c r="J4" s="1425" t="s">
        <v>584</v>
      </c>
      <c r="K4" s="1426"/>
      <c r="L4" s="1426"/>
      <c r="M4" s="1426"/>
    </row>
    <row r="5" spans="1:17" ht="24.95" customHeight="1">
      <c r="A5" s="1042"/>
      <c r="B5" s="267" t="s">
        <v>29</v>
      </c>
      <c r="C5" s="267" t="s">
        <v>98</v>
      </c>
      <c r="D5" s="267" t="s">
        <v>99</v>
      </c>
      <c r="E5" s="267" t="s">
        <v>585</v>
      </c>
      <c r="F5" s="267" t="s">
        <v>308</v>
      </c>
      <c r="G5" s="267" t="s">
        <v>98</v>
      </c>
      <c r="H5" s="267" t="s">
        <v>99</v>
      </c>
      <c r="I5" s="267" t="s">
        <v>585</v>
      </c>
      <c r="J5" s="267" t="s">
        <v>586</v>
      </c>
      <c r="K5" s="267" t="s">
        <v>98</v>
      </c>
      <c r="L5" s="267" t="s">
        <v>99</v>
      </c>
      <c r="M5" s="267" t="s">
        <v>585</v>
      </c>
    </row>
    <row r="6" spans="1:17" ht="30" customHeight="1">
      <c r="A6" s="21" t="s">
        <v>723</v>
      </c>
      <c r="B6" s="172">
        <v>211166</v>
      </c>
      <c r="C6" s="172">
        <v>180649</v>
      </c>
      <c r="D6" s="172">
        <v>29995</v>
      </c>
      <c r="E6" s="172">
        <v>522</v>
      </c>
      <c r="F6" s="172">
        <v>3024</v>
      </c>
      <c r="G6" s="172">
        <v>1723</v>
      </c>
      <c r="H6" s="172">
        <v>1282</v>
      </c>
      <c r="I6" s="172">
        <v>19</v>
      </c>
      <c r="J6" s="172">
        <v>2618</v>
      </c>
      <c r="K6" s="172">
        <v>1496</v>
      </c>
      <c r="L6" s="172">
        <v>1110</v>
      </c>
      <c r="M6" s="172">
        <v>12</v>
      </c>
      <c r="N6" s="580"/>
      <c r="O6" s="580"/>
      <c r="P6" s="580"/>
      <c r="Q6" s="580"/>
    </row>
    <row r="7" spans="1:17" ht="30" customHeight="1">
      <c r="A7" s="21" t="s">
        <v>724</v>
      </c>
      <c r="B7" s="172">
        <v>208576</v>
      </c>
      <c r="C7" s="172">
        <v>178089</v>
      </c>
      <c r="D7" s="172">
        <v>29952</v>
      </c>
      <c r="E7" s="172">
        <v>535</v>
      </c>
      <c r="F7" s="172">
        <v>2827</v>
      </c>
      <c r="G7" s="172">
        <v>1609</v>
      </c>
      <c r="H7" s="172">
        <v>1177</v>
      </c>
      <c r="I7" s="172">
        <v>41</v>
      </c>
      <c r="J7" s="172">
        <v>2424</v>
      </c>
      <c r="K7" s="172">
        <v>1403</v>
      </c>
      <c r="L7" s="172">
        <v>1002</v>
      </c>
      <c r="M7" s="172">
        <v>19</v>
      </c>
      <c r="N7" s="580"/>
      <c r="O7" s="580"/>
      <c r="P7" s="580"/>
      <c r="Q7" s="580"/>
    </row>
    <row r="8" spans="1:17" ht="30" customHeight="1">
      <c r="A8" s="21" t="s">
        <v>191</v>
      </c>
      <c r="B8" s="172">
        <v>204058</v>
      </c>
      <c r="C8" s="172">
        <v>174055</v>
      </c>
      <c r="D8" s="172">
        <v>29426</v>
      </c>
      <c r="E8" s="172">
        <v>577</v>
      </c>
      <c r="F8" s="172">
        <v>2786</v>
      </c>
      <c r="G8" s="172">
        <v>1716</v>
      </c>
      <c r="H8" s="172">
        <v>1054</v>
      </c>
      <c r="I8" s="172">
        <v>16</v>
      </c>
      <c r="J8" s="172">
        <v>2368</v>
      </c>
      <c r="K8" s="172">
        <v>1475</v>
      </c>
      <c r="L8" s="172">
        <v>881</v>
      </c>
      <c r="M8" s="172">
        <v>12</v>
      </c>
      <c r="N8" s="580"/>
      <c r="O8" s="580"/>
      <c r="P8" s="580"/>
      <c r="Q8" s="580"/>
    </row>
    <row r="9" spans="1:17" ht="30" customHeight="1">
      <c r="A9" s="21" t="s">
        <v>94</v>
      </c>
      <c r="B9" s="172">
        <v>217366</v>
      </c>
      <c r="C9" s="172">
        <v>184748</v>
      </c>
      <c r="D9" s="172">
        <v>32104</v>
      </c>
      <c r="E9" s="172">
        <v>514</v>
      </c>
      <c r="F9" s="172">
        <v>3584</v>
      </c>
      <c r="G9" s="172">
        <v>2406</v>
      </c>
      <c r="H9" s="172">
        <v>1160</v>
      </c>
      <c r="I9" s="172">
        <v>18</v>
      </c>
      <c r="J9" s="172">
        <v>3052</v>
      </c>
      <c r="K9" s="172">
        <v>2092</v>
      </c>
      <c r="L9" s="172">
        <v>953</v>
      </c>
      <c r="M9" s="172">
        <v>7</v>
      </c>
      <c r="N9" s="580"/>
      <c r="O9" s="580"/>
      <c r="P9" s="580"/>
      <c r="Q9" s="580"/>
    </row>
    <row r="10" spans="1:17" ht="30" customHeight="1">
      <c r="A10" s="21" t="s">
        <v>25</v>
      </c>
      <c r="B10" s="172">
        <v>218161</v>
      </c>
      <c r="C10" s="172">
        <v>185476</v>
      </c>
      <c r="D10" s="172">
        <v>32241</v>
      </c>
      <c r="E10" s="172">
        <v>444</v>
      </c>
      <c r="F10" s="172">
        <v>4755</v>
      </c>
      <c r="G10" s="172">
        <v>3454</v>
      </c>
      <c r="H10" s="172">
        <v>1282</v>
      </c>
      <c r="I10" s="172">
        <v>19</v>
      </c>
      <c r="J10" s="172">
        <v>4174</v>
      </c>
      <c r="K10" s="172">
        <v>3096</v>
      </c>
      <c r="L10" s="172">
        <v>1072</v>
      </c>
      <c r="M10" s="172">
        <v>6</v>
      </c>
      <c r="N10" s="580"/>
      <c r="O10" s="580"/>
      <c r="P10" s="580"/>
      <c r="Q10" s="580"/>
    </row>
    <row r="11" spans="1:17" ht="30" customHeight="1">
      <c r="A11" s="21" t="s">
        <v>26</v>
      </c>
      <c r="B11" s="172">
        <v>209102</v>
      </c>
      <c r="C11" s="172">
        <v>176480</v>
      </c>
      <c r="D11" s="172">
        <v>32092</v>
      </c>
      <c r="E11" s="172">
        <v>530</v>
      </c>
      <c r="F11" s="172">
        <v>5050</v>
      </c>
      <c r="G11" s="172">
        <v>3785</v>
      </c>
      <c r="H11" s="172">
        <v>1256</v>
      </c>
      <c r="I11" s="172">
        <v>9</v>
      </c>
      <c r="J11" s="172">
        <v>4449</v>
      </c>
      <c r="K11" s="172">
        <v>3395</v>
      </c>
      <c r="L11" s="172">
        <v>1052</v>
      </c>
      <c r="M11" s="172">
        <v>2</v>
      </c>
      <c r="N11" s="580"/>
      <c r="O11" s="580"/>
      <c r="P11" s="580"/>
      <c r="Q11" s="580"/>
    </row>
    <row r="12" spans="1:17" ht="30" customHeight="1">
      <c r="A12" s="21" t="s">
        <v>27</v>
      </c>
      <c r="B12" s="172">
        <v>205992</v>
      </c>
      <c r="C12" s="172">
        <v>173351</v>
      </c>
      <c r="D12" s="172">
        <v>32176</v>
      </c>
      <c r="E12" s="172">
        <v>465</v>
      </c>
      <c r="F12" s="172">
        <v>6798</v>
      </c>
      <c r="G12" s="172">
        <v>5168</v>
      </c>
      <c r="H12" s="172">
        <v>1618</v>
      </c>
      <c r="I12" s="172">
        <v>12</v>
      </c>
      <c r="J12" s="172">
        <v>6019</v>
      </c>
      <c r="K12" s="172">
        <v>4643</v>
      </c>
      <c r="L12" s="172">
        <v>1369</v>
      </c>
      <c r="M12" s="172">
        <v>7</v>
      </c>
      <c r="N12" s="580"/>
      <c r="O12" s="580"/>
      <c r="P12" s="580"/>
      <c r="Q12" s="580"/>
    </row>
    <row r="13" spans="1:17" ht="30" customHeight="1">
      <c r="A13" s="21" t="s">
        <v>28</v>
      </c>
      <c r="B13" s="172">
        <v>170074</v>
      </c>
      <c r="C13" s="172">
        <v>142473</v>
      </c>
      <c r="D13" s="172">
        <v>27233</v>
      </c>
      <c r="E13" s="172">
        <v>368</v>
      </c>
      <c r="F13" s="172">
        <v>6396</v>
      </c>
      <c r="G13" s="172">
        <v>4965</v>
      </c>
      <c r="H13" s="172">
        <v>1409</v>
      </c>
      <c r="I13" s="172">
        <v>22</v>
      </c>
      <c r="J13" s="172">
        <v>5741</v>
      </c>
      <c r="K13" s="172">
        <v>4503</v>
      </c>
      <c r="L13" s="172">
        <v>1223</v>
      </c>
      <c r="M13" s="172">
        <v>15</v>
      </c>
      <c r="N13" s="580"/>
      <c r="O13" s="580"/>
      <c r="P13" s="580"/>
      <c r="Q13" s="580"/>
    </row>
    <row r="14" spans="1:17" ht="30" customHeight="1">
      <c r="A14" s="21" t="s">
        <v>711</v>
      </c>
      <c r="B14" s="172">
        <v>184338</v>
      </c>
      <c r="C14" s="172">
        <v>154013</v>
      </c>
      <c r="D14" s="172">
        <v>29903</v>
      </c>
      <c r="E14" s="172">
        <v>422</v>
      </c>
      <c r="F14" s="172">
        <v>6701</v>
      </c>
      <c r="G14" s="172">
        <v>5192</v>
      </c>
      <c r="H14" s="172">
        <v>1486</v>
      </c>
      <c r="I14" s="172">
        <v>23</v>
      </c>
      <c r="J14" s="172">
        <v>5996</v>
      </c>
      <c r="K14" s="172">
        <v>4706</v>
      </c>
      <c r="L14" s="172">
        <v>1274</v>
      </c>
      <c r="M14" s="172">
        <v>16</v>
      </c>
      <c r="N14" s="580"/>
      <c r="O14" s="580"/>
      <c r="P14" s="580"/>
      <c r="Q14" s="580"/>
    </row>
    <row r="15" spans="1:17" ht="30" customHeight="1">
      <c r="A15" s="21" t="s">
        <v>712</v>
      </c>
      <c r="B15" s="172">
        <v>200596</v>
      </c>
      <c r="C15" s="176">
        <v>166310</v>
      </c>
      <c r="D15" s="176">
        <v>33906</v>
      </c>
      <c r="E15" s="176">
        <v>380</v>
      </c>
      <c r="F15" s="172">
        <v>7448</v>
      </c>
      <c r="G15" s="176">
        <v>5840</v>
      </c>
      <c r="H15" s="176">
        <v>1591</v>
      </c>
      <c r="I15" s="176">
        <v>17</v>
      </c>
      <c r="J15" s="172">
        <v>6554</v>
      </c>
      <c r="K15" s="176">
        <v>5224</v>
      </c>
      <c r="L15" s="176">
        <v>1321</v>
      </c>
      <c r="M15" s="176">
        <v>9</v>
      </c>
      <c r="N15" s="580"/>
      <c r="O15" s="580"/>
      <c r="P15" s="580"/>
      <c r="Q15" s="580"/>
    </row>
    <row r="16" spans="1:17" ht="29.1" customHeight="1">
      <c r="A16" s="1416" t="s">
        <v>587</v>
      </c>
      <c r="B16" s="1416"/>
      <c r="C16" s="1416"/>
      <c r="D16" s="1416"/>
      <c r="E16" s="1416"/>
      <c r="F16" s="1416"/>
      <c r="G16" s="1416"/>
      <c r="H16" s="1416"/>
      <c r="I16" s="1416"/>
      <c r="J16" s="1416"/>
      <c r="K16" s="1416"/>
      <c r="L16" s="1416"/>
      <c r="M16" s="1416"/>
      <c r="N16" s="580"/>
      <c r="O16" s="580"/>
      <c r="P16" s="580"/>
    </row>
    <row r="17" spans="1:1">
      <c r="A17" s="203"/>
    </row>
  </sheetData>
  <mergeCells count="6">
    <mergeCell ref="A16:M16"/>
    <mergeCell ref="A1:M1"/>
    <mergeCell ref="A2:A5"/>
    <mergeCell ref="B2:E4"/>
    <mergeCell ref="F3:I4"/>
    <mergeCell ref="J4:M4"/>
  </mergeCells>
  <phoneticPr fontId="2" type="noConversion"/>
  <hyperlinks>
    <hyperlink ref="N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showGridLines="0" workbookViewId="0">
      <selection sqref="A1:I1"/>
    </sheetView>
  </sheetViews>
  <sheetFormatPr defaultColWidth="11" defaultRowHeight="16.5"/>
  <cols>
    <col min="1" max="1" width="18.125" customWidth="1"/>
    <col min="2" max="8" width="10.625" customWidth="1"/>
    <col min="9" max="9" width="9" customWidth="1"/>
    <col min="10" max="10" width="12.625" bestFit="1" customWidth="1"/>
  </cols>
  <sheetData>
    <row r="1" spans="1:10" ht="30" customHeight="1">
      <c r="A1" s="1428" t="s">
        <v>700</v>
      </c>
      <c r="B1" s="1428"/>
      <c r="C1" s="1428"/>
      <c r="D1" s="1428"/>
      <c r="E1" s="1428"/>
      <c r="F1" s="1428"/>
      <c r="G1" s="1428"/>
      <c r="H1" s="1428"/>
      <c r="I1" s="1428"/>
      <c r="J1" s="595" t="s">
        <v>670</v>
      </c>
    </row>
    <row r="2" spans="1:10" ht="24" customHeight="1">
      <c r="A2" s="1429"/>
      <c r="B2" s="1429" t="s">
        <v>29</v>
      </c>
      <c r="C2" s="1429" t="s">
        <v>588</v>
      </c>
      <c r="D2" s="1432" t="s">
        <v>589</v>
      </c>
      <c r="E2" s="1432"/>
      <c r="F2" s="1432"/>
      <c r="G2" s="1432"/>
      <c r="H2" s="1432"/>
      <c r="I2" s="1432"/>
    </row>
    <row r="3" spans="1:10" ht="24" customHeight="1">
      <c r="A3" s="1430"/>
      <c r="B3" s="1431"/>
      <c r="C3" s="1431"/>
      <c r="D3" s="581" t="s">
        <v>89</v>
      </c>
      <c r="E3" s="581" t="s">
        <v>984</v>
      </c>
      <c r="F3" s="795" t="s">
        <v>981</v>
      </c>
      <c r="G3" s="795" t="s">
        <v>980</v>
      </c>
      <c r="H3" s="795" t="s">
        <v>983</v>
      </c>
      <c r="I3" s="582" t="s">
        <v>982</v>
      </c>
    </row>
    <row r="4" spans="1:10" ht="30" customHeight="1">
      <c r="A4" s="583" t="s">
        <v>343</v>
      </c>
      <c r="B4" s="584">
        <v>43290</v>
      </c>
      <c r="C4" s="584">
        <v>19079</v>
      </c>
      <c r="D4" s="584">
        <v>24211</v>
      </c>
      <c r="E4" s="585">
        <v>11421</v>
      </c>
      <c r="F4" s="584">
        <v>3933</v>
      </c>
      <c r="G4" s="584">
        <v>2519</v>
      </c>
      <c r="H4" s="584">
        <v>2216</v>
      </c>
      <c r="I4" s="584">
        <v>1341</v>
      </c>
    </row>
    <row r="5" spans="1:10" ht="30" customHeight="1">
      <c r="A5" s="583" t="s">
        <v>39</v>
      </c>
      <c r="B5" s="584">
        <v>11511</v>
      </c>
      <c r="C5" s="584">
        <v>128</v>
      </c>
      <c r="D5" s="584">
        <v>11383</v>
      </c>
      <c r="E5" s="585">
        <v>6079</v>
      </c>
      <c r="F5" s="584">
        <v>2842</v>
      </c>
      <c r="G5" s="584">
        <v>250</v>
      </c>
      <c r="H5" s="584">
        <v>563</v>
      </c>
      <c r="I5" s="584">
        <v>697</v>
      </c>
    </row>
    <row r="6" spans="1:10" ht="30" customHeight="1">
      <c r="A6" s="797" t="s">
        <v>136</v>
      </c>
      <c r="B6" s="584">
        <v>7040</v>
      </c>
      <c r="C6" s="584">
        <v>6967</v>
      </c>
      <c r="D6" s="584">
        <v>73</v>
      </c>
      <c r="E6" s="585">
        <v>9</v>
      </c>
      <c r="F6" s="584">
        <v>0</v>
      </c>
      <c r="G6" s="584">
        <v>36</v>
      </c>
      <c r="H6" s="584">
        <v>8</v>
      </c>
      <c r="I6" s="584">
        <v>2</v>
      </c>
    </row>
    <row r="7" spans="1:10" ht="30" customHeight="1">
      <c r="A7" s="583" t="s">
        <v>590</v>
      </c>
      <c r="B7" s="584">
        <v>5390</v>
      </c>
      <c r="C7" s="584">
        <v>4610</v>
      </c>
      <c r="D7" s="584">
        <v>780</v>
      </c>
      <c r="E7" s="585">
        <v>184</v>
      </c>
      <c r="F7" s="584">
        <v>41</v>
      </c>
      <c r="G7" s="584">
        <v>151</v>
      </c>
      <c r="H7" s="584">
        <v>118</v>
      </c>
      <c r="I7" s="584">
        <v>74</v>
      </c>
    </row>
    <row r="8" spans="1:10" ht="30" customHeight="1">
      <c r="A8" s="583" t="s">
        <v>32</v>
      </c>
      <c r="B8" s="584">
        <v>2972</v>
      </c>
      <c r="C8" s="584">
        <v>1888</v>
      </c>
      <c r="D8" s="584">
        <v>1084</v>
      </c>
      <c r="E8" s="585">
        <v>322</v>
      </c>
      <c r="F8" s="584">
        <v>282</v>
      </c>
      <c r="G8" s="584">
        <v>70</v>
      </c>
      <c r="H8" s="584">
        <v>71</v>
      </c>
      <c r="I8" s="584">
        <v>58</v>
      </c>
    </row>
    <row r="9" spans="1:10" ht="30" customHeight="1">
      <c r="A9" s="583" t="s">
        <v>35</v>
      </c>
      <c r="B9" s="584">
        <v>2666</v>
      </c>
      <c r="C9" s="584">
        <v>347</v>
      </c>
      <c r="D9" s="584">
        <v>2319</v>
      </c>
      <c r="E9" s="585">
        <v>890</v>
      </c>
      <c r="F9" s="584">
        <v>157</v>
      </c>
      <c r="G9" s="584">
        <v>292</v>
      </c>
      <c r="H9" s="584">
        <v>449</v>
      </c>
      <c r="I9" s="584">
        <v>171</v>
      </c>
    </row>
    <row r="10" spans="1:10" ht="30" customHeight="1">
      <c r="A10" s="583" t="s">
        <v>36</v>
      </c>
      <c r="B10" s="584">
        <v>2070</v>
      </c>
      <c r="C10" s="584">
        <v>245</v>
      </c>
      <c r="D10" s="584">
        <v>1825</v>
      </c>
      <c r="E10" s="585">
        <v>868</v>
      </c>
      <c r="F10" s="584">
        <v>59</v>
      </c>
      <c r="G10" s="584">
        <v>533</v>
      </c>
      <c r="H10" s="584">
        <v>221</v>
      </c>
      <c r="I10" s="584">
        <v>45</v>
      </c>
    </row>
    <row r="11" spans="1:10" ht="30" customHeight="1">
      <c r="A11" s="583" t="s">
        <v>33</v>
      </c>
      <c r="B11" s="584">
        <v>1334</v>
      </c>
      <c r="C11" s="584">
        <v>146</v>
      </c>
      <c r="D11" s="584">
        <v>1188</v>
      </c>
      <c r="E11" s="585">
        <v>513</v>
      </c>
      <c r="F11" s="584">
        <v>79</v>
      </c>
      <c r="G11" s="584">
        <v>189</v>
      </c>
      <c r="H11" s="584">
        <v>109</v>
      </c>
      <c r="I11" s="584">
        <v>76</v>
      </c>
    </row>
    <row r="12" spans="1:10" ht="30" customHeight="1">
      <c r="A12" s="583" t="s">
        <v>42</v>
      </c>
      <c r="B12" s="584">
        <v>977</v>
      </c>
      <c r="C12" s="584">
        <v>489</v>
      </c>
      <c r="D12" s="584">
        <v>488</v>
      </c>
      <c r="E12" s="585">
        <v>130</v>
      </c>
      <c r="F12" s="584">
        <v>192</v>
      </c>
      <c r="G12" s="584">
        <v>95</v>
      </c>
      <c r="H12" s="584">
        <v>23</v>
      </c>
      <c r="I12" s="584">
        <v>7</v>
      </c>
    </row>
    <row r="13" spans="1:10" ht="30" customHeight="1">
      <c r="A13" s="583" t="s">
        <v>43</v>
      </c>
      <c r="B13" s="584">
        <v>598</v>
      </c>
      <c r="C13" s="584">
        <v>583</v>
      </c>
      <c r="D13" s="584">
        <v>15</v>
      </c>
      <c r="E13" s="585">
        <v>0</v>
      </c>
      <c r="F13" s="584">
        <v>0</v>
      </c>
      <c r="G13" s="584">
        <v>7</v>
      </c>
      <c r="H13" s="584">
        <v>0</v>
      </c>
      <c r="I13" s="584">
        <v>0</v>
      </c>
    </row>
    <row r="14" spans="1:10" ht="30" customHeight="1">
      <c r="A14" s="583" t="s">
        <v>64</v>
      </c>
      <c r="B14" s="584">
        <v>485</v>
      </c>
      <c r="C14" s="584">
        <v>281</v>
      </c>
      <c r="D14" s="584">
        <v>204</v>
      </c>
      <c r="E14" s="585">
        <v>82</v>
      </c>
      <c r="F14" s="584">
        <v>29</v>
      </c>
      <c r="G14" s="584">
        <v>56</v>
      </c>
      <c r="H14" s="584">
        <v>24</v>
      </c>
      <c r="I14" s="584">
        <v>7</v>
      </c>
    </row>
    <row r="15" spans="1:10" ht="30" customHeight="1">
      <c r="A15" s="583" t="s">
        <v>138</v>
      </c>
      <c r="B15" s="584">
        <v>435</v>
      </c>
      <c r="C15" s="584">
        <v>363</v>
      </c>
      <c r="D15" s="584">
        <v>72</v>
      </c>
      <c r="E15" s="585">
        <v>3</v>
      </c>
      <c r="F15" s="584">
        <v>0</v>
      </c>
      <c r="G15" s="584">
        <v>69</v>
      </c>
      <c r="H15" s="584">
        <v>0</v>
      </c>
      <c r="I15" s="584">
        <v>0</v>
      </c>
    </row>
    <row r="16" spans="1:10" ht="30" customHeight="1">
      <c r="A16" s="583" t="s">
        <v>38</v>
      </c>
      <c r="B16" s="584">
        <v>385</v>
      </c>
      <c r="C16" s="584">
        <v>47</v>
      </c>
      <c r="D16" s="584">
        <v>338</v>
      </c>
      <c r="E16" s="584">
        <v>138</v>
      </c>
      <c r="F16" s="584">
        <v>28</v>
      </c>
      <c r="G16" s="584">
        <v>44</v>
      </c>
      <c r="H16" s="584">
        <v>57</v>
      </c>
      <c r="I16" s="584">
        <v>32</v>
      </c>
    </row>
    <row r="17" spans="1:9" ht="36" customHeight="1">
      <c r="A17" s="583" t="s">
        <v>122</v>
      </c>
      <c r="B17" s="584">
        <v>372</v>
      </c>
      <c r="C17" s="584">
        <v>371</v>
      </c>
      <c r="D17" s="584">
        <v>1</v>
      </c>
      <c r="E17" s="585">
        <v>1</v>
      </c>
      <c r="F17" s="584">
        <v>0</v>
      </c>
      <c r="G17" s="584">
        <v>0</v>
      </c>
      <c r="H17" s="584">
        <v>0</v>
      </c>
      <c r="I17" s="584">
        <v>0</v>
      </c>
    </row>
    <row r="18" spans="1:9" ht="30" customHeight="1">
      <c r="A18" s="586" t="s">
        <v>341</v>
      </c>
      <c r="B18" s="587">
        <v>7055</v>
      </c>
      <c r="C18" s="587">
        <v>2614</v>
      </c>
      <c r="D18" s="587">
        <v>4441</v>
      </c>
      <c r="E18" s="588">
        <v>2202</v>
      </c>
      <c r="F18" s="587">
        <v>224</v>
      </c>
      <c r="G18" s="587">
        <v>727</v>
      </c>
      <c r="H18" s="587">
        <v>573</v>
      </c>
      <c r="I18" s="587">
        <v>172</v>
      </c>
    </row>
    <row r="19" spans="1:9" ht="63.75" customHeight="1">
      <c r="A19" s="1433" t="s">
        <v>979</v>
      </c>
      <c r="B19" s="1433"/>
      <c r="C19" s="1433"/>
      <c r="D19" s="1433"/>
      <c r="E19" s="1433"/>
      <c r="F19" s="1433"/>
      <c r="G19" s="1433"/>
      <c r="H19" s="1433"/>
      <c r="I19" s="1433"/>
    </row>
    <row r="20" spans="1:9">
      <c r="A20" s="1427"/>
      <c r="B20" s="1427"/>
      <c r="C20" s="1427"/>
      <c r="D20" s="1427"/>
      <c r="E20" s="1427"/>
      <c r="F20" s="1427"/>
      <c r="G20" s="1427"/>
      <c r="H20" s="1427"/>
      <c r="I20" s="798"/>
    </row>
  </sheetData>
  <sortState ref="A5:I17">
    <sortCondition descending="1" ref="B5:B17"/>
  </sortState>
  <mergeCells count="7">
    <mergeCell ref="A20:H20"/>
    <mergeCell ref="A1:I1"/>
    <mergeCell ref="A2:A3"/>
    <mergeCell ref="B2:B3"/>
    <mergeCell ref="C2:C3"/>
    <mergeCell ref="D2:I2"/>
    <mergeCell ref="A19:I19"/>
  </mergeCells>
  <phoneticPr fontId="2" type="noConversion"/>
  <hyperlinks>
    <hyperlink ref="J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zoomScale="89" zoomScaleNormal="89" workbookViewId="0">
      <selection sqref="A1:I1"/>
    </sheetView>
  </sheetViews>
  <sheetFormatPr defaultRowHeight="15.75"/>
  <cols>
    <col min="1" max="1" width="13.625" style="812" bestFit="1" customWidth="1"/>
    <col min="2" max="12" width="9.625" style="812" customWidth="1"/>
    <col min="13" max="13" width="12.625" style="812" bestFit="1" customWidth="1"/>
    <col min="14" max="16384" width="9" style="812"/>
  </cols>
  <sheetData>
    <row r="1" spans="1:13" ht="30" customHeight="1">
      <c r="A1" s="1004" t="s">
        <v>1052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595" t="s">
        <v>670</v>
      </c>
    </row>
    <row r="2" spans="1:13" ht="24" customHeight="1">
      <c r="A2" s="813"/>
      <c r="B2" s="1435" t="s">
        <v>1053</v>
      </c>
      <c r="C2" s="1435"/>
      <c r="D2" s="1435"/>
      <c r="E2" s="1435"/>
      <c r="F2" s="1435"/>
      <c r="G2" s="1436"/>
      <c r="H2" s="1437" t="s">
        <v>1054</v>
      </c>
      <c r="I2" s="1438"/>
      <c r="J2" s="1438"/>
      <c r="K2" s="1438"/>
      <c r="L2" s="1438"/>
    </row>
    <row r="3" spans="1:13" ht="24" customHeight="1">
      <c r="A3" s="814"/>
      <c r="B3" s="815" t="s">
        <v>308</v>
      </c>
      <c r="C3" s="1439" t="s">
        <v>178</v>
      </c>
      <c r="D3" s="1439"/>
      <c r="E3" s="816" t="s">
        <v>1055</v>
      </c>
      <c r="F3" s="816" t="s">
        <v>1056</v>
      </c>
      <c r="G3" s="817" t="s">
        <v>181</v>
      </c>
      <c r="H3" s="815" t="s">
        <v>491</v>
      </c>
      <c r="I3" s="818" t="s">
        <v>1057</v>
      </c>
      <c r="J3" s="818" t="s">
        <v>1058</v>
      </c>
      <c r="K3" s="818" t="s">
        <v>1059</v>
      </c>
      <c r="L3" s="819" t="s">
        <v>1060</v>
      </c>
    </row>
    <row r="4" spans="1:13" ht="24" customHeight="1">
      <c r="A4" s="820"/>
      <c r="B4" s="821" t="s">
        <v>1061</v>
      </c>
      <c r="C4" s="821" t="s">
        <v>1061</v>
      </c>
      <c r="D4" s="821" t="s">
        <v>52</v>
      </c>
      <c r="E4" s="821" t="s">
        <v>1062</v>
      </c>
      <c r="F4" s="821" t="s">
        <v>1061</v>
      </c>
      <c r="G4" s="822" t="s">
        <v>1061</v>
      </c>
      <c r="H4" s="823" t="s">
        <v>1061</v>
      </c>
      <c r="I4" s="823" t="s">
        <v>1062</v>
      </c>
      <c r="J4" s="823" t="s">
        <v>1062</v>
      </c>
      <c r="K4" s="823" t="s">
        <v>1062</v>
      </c>
      <c r="L4" s="821" t="s">
        <v>52</v>
      </c>
    </row>
    <row r="5" spans="1:13" ht="24" customHeight="1">
      <c r="A5" s="824" t="s">
        <v>1063</v>
      </c>
      <c r="B5" s="825">
        <v>66993</v>
      </c>
      <c r="C5" s="825">
        <v>47233</v>
      </c>
      <c r="D5" s="826">
        <v>70.504381054737067</v>
      </c>
      <c r="E5" s="825">
        <v>17351</v>
      </c>
      <c r="F5" s="825">
        <v>2072</v>
      </c>
      <c r="G5" s="827">
        <v>337</v>
      </c>
      <c r="H5" s="825">
        <v>48049</v>
      </c>
      <c r="I5" s="825">
        <v>47817</v>
      </c>
      <c r="J5" s="825">
        <v>42</v>
      </c>
      <c r="K5" s="825">
        <v>190</v>
      </c>
      <c r="L5" s="828">
        <v>99.912242211496277</v>
      </c>
    </row>
    <row r="6" spans="1:13" ht="24" customHeight="1">
      <c r="A6" s="824" t="s">
        <v>28</v>
      </c>
      <c r="B6" s="829">
        <v>49151</v>
      </c>
      <c r="C6" s="829">
        <v>35121</v>
      </c>
      <c r="D6" s="830">
        <v>71.455311183902666</v>
      </c>
      <c r="E6" s="829">
        <v>11519</v>
      </c>
      <c r="F6" s="829">
        <v>2129</v>
      </c>
      <c r="G6" s="831">
        <v>382</v>
      </c>
      <c r="H6" s="829">
        <v>36723</v>
      </c>
      <c r="I6" s="829">
        <v>36505</v>
      </c>
      <c r="J6" s="829">
        <v>37</v>
      </c>
      <c r="K6" s="829">
        <v>181</v>
      </c>
      <c r="L6" s="832">
        <v>99.898746647693073</v>
      </c>
    </row>
    <row r="7" spans="1:13" ht="24" customHeight="1">
      <c r="A7" s="824" t="s">
        <v>711</v>
      </c>
      <c r="B7" s="829">
        <v>51009</v>
      </c>
      <c r="C7" s="829">
        <v>36506</v>
      </c>
      <c r="D7" s="830">
        <v>71.567762551706565</v>
      </c>
      <c r="E7" s="829">
        <v>11747</v>
      </c>
      <c r="F7" s="829">
        <v>2300</v>
      </c>
      <c r="G7" s="831">
        <v>456</v>
      </c>
      <c r="H7" s="829">
        <v>37130</v>
      </c>
      <c r="I7" s="829">
        <v>36879</v>
      </c>
      <c r="J7" s="829">
        <v>48</v>
      </c>
      <c r="K7" s="829">
        <v>203</v>
      </c>
      <c r="L7" s="832">
        <v>99.870013811032578</v>
      </c>
    </row>
    <row r="8" spans="1:13" ht="24" customHeight="1">
      <c r="A8" s="824" t="s">
        <v>712</v>
      </c>
      <c r="B8" s="829">
        <v>47482</v>
      </c>
      <c r="C8" s="829">
        <v>33324</v>
      </c>
      <c r="D8" s="830">
        <v>70.182384903753004</v>
      </c>
      <c r="E8" s="829">
        <v>11508</v>
      </c>
      <c r="F8" s="829">
        <v>2258</v>
      </c>
      <c r="G8" s="831">
        <v>392</v>
      </c>
      <c r="H8" s="829">
        <v>33910</v>
      </c>
      <c r="I8" s="829">
        <v>33683</v>
      </c>
      <c r="J8" s="829">
        <v>44</v>
      </c>
      <c r="K8" s="829">
        <v>183</v>
      </c>
      <c r="L8" s="832">
        <v>99.869540724048974</v>
      </c>
    </row>
    <row r="9" spans="1:13" ht="24" customHeight="1">
      <c r="A9" s="833" t="s">
        <v>1064</v>
      </c>
      <c r="B9" s="834">
        <v>17110</v>
      </c>
      <c r="C9" s="834">
        <v>11978</v>
      </c>
      <c r="D9" s="835">
        <v>70</v>
      </c>
      <c r="E9" s="834">
        <v>4082</v>
      </c>
      <c r="F9" s="834">
        <v>887</v>
      </c>
      <c r="G9" s="836">
        <v>163</v>
      </c>
      <c r="H9" s="834">
        <v>12708</v>
      </c>
      <c r="I9" s="834">
        <v>112612</v>
      </c>
      <c r="J9" s="834">
        <v>16</v>
      </c>
      <c r="K9" s="834">
        <v>80</v>
      </c>
      <c r="L9" s="837">
        <v>99.887012033218454</v>
      </c>
    </row>
    <row r="10" spans="1:13">
      <c r="A10" s="1440" t="s">
        <v>1065</v>
      </c>
      <c r="B10" s="1440"/>
      <c r="C10" s="1440"/>
      <c r="D10" s="1440"/>
      <c r="E10" s="1440"/>
      <c r="F10" s="1440"/>
      <c r="G10" s="1440"/>
      <c r="H10" s="838"/>
      <c r="I10" s="838"/>
      <c r="J10" s="838"/>
      <c r="K10" s="838"/>
      <c r="L10" s="839"/>
    </row>
    <row r="11" spans="1:13" ht="35.25" customHeight="1">
      <c r="A11" s="1434" t="s">
        <v>1066</v>
      </c>
      <c r="B11" s="1434"/>
      <c r="C11" s="1434"/>
      <c r="D11" s="1434"/>
      <c r="E11" s="1434"/>
      <c r="F11" s="1434"/>
      <c r="G11" s="1434"/>
      <c r="H11" s="1434"/>
      <c r="I11" s="1434"/>
      <c r="J11" s="1434"/>
      <c r="K11" s="1434"/>
      <c r="L11" s="1434"/>
    </row>
    <row r="12" spans="1:13">
      <c r="A12" s="840" t="s">
        <v>1067</v>
      </c>
      <c r="B12" s="841"/>
      <c r="C12" s="841"/>
      <c r="D12" s="841"/>
      <c r="E12" s="841"/>
      <c r="F12" s="841"/>
      <c r="G12" s="841"/>
      <c r="H12" s="841"/>
      <c r="I12" s="841"/>
      <c r="J12" s="841"/>
      <c r="K12" s="841"/>
      <c r="L12" s="841"/>
    </row>
  </sheetData>
  <mergeCells count="6">
    <mergeCell ref="A11:L11"/>
    <mergeCell ref="A1:L1"/>
    <mergeCell ref="B2:G2"/>
    <mergeCell ref="H2:L2"/>
    <mergeCell ref="C3:D3"/>
    <mergeCell ref="A10:G10"/>
  </mergeCells>
  <phoneticPr fontId="2" type="noConversion"/>
  <hyperlinks>
    <hyperlink ref="M1" location="本篇表次!A1" display="回本篇表次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zoomScaleNormal="100" workbookViewId="0">
      <selection activeCell="I1" sqref="I1"/>
    </sheetView>
  </sheetViews>
  <sheetFormatPr defaultRowHeight="15.75"/>
  <cols>
    <col min="1" max="1" width="13.375" style="812" bestFit="1" customWidth="1"/>
    <col min="2" max="2" width="13.125" style="812" customWidth="1"/>
    <col min="3" max="3" width="14.25" style="812" customWidth="1"/>
    <col min="4" max="6" width="14.5" style="812" customWidth="1"/>
    <col min="7" max="7" width="16.875" style="812" customWidth="1"/>
    <col min="8" max="8" width="14.625" style="812" customWidth="1"/>
    <col min="9" max="9" width="12.625" style="812" bestFit="1" customWidth="1"/>
    <col min="10" max="16384" width="9" style="812"/>
  </cols>
  <sheetData>
    <row r="1" spans="1:9" ht="26.1" customHeight="1">
      <c r="A1" s="1442" t="s">
        <v>1068</v>
      </c>
      <c r="B1" s="1442"/>
      <c r="C1" s="1442"/>
      <c r="D1" s="1442"/>
      <c r="E1" s="1442"/>
      <c r="F1" s="1442"/>
      <c r="G1" s="1442"/>
      <c r="H1" s="1442"/>
      <c r="I1" s="595" t="s">
        <v>670</v>
      </c>
    </row>
    <row r="2" spans="1:9" ht="24" customHeight="1">
      <c r="A2" s="852"/>
      <c r="B2" s="1443" t="s">
        <v>1069</v>
      </c>
      <c r="C2" s="1446" t="s">
        <v>1070</v>
      </c>
      <c r="D2" s="1447"/>
      <c r="E2" s="1450" t="s">
        <v>1071</v>
      </c>
      <c r="F2" s="1451"/>
      <c r="G2" s="1451"/>
      <c r="H2" s="1451"/>
    </row>
    <row r="3" spans="1:9" ht="24" customHeight="1">
      <c r="A3" s="853"/>
      <c r="B3" s="1444"/>
      <c r="C3" s="1448"/>
      <c r="D3" s="1449"/>
      <c r="E3" s="1452" t="s">
        <v>1072</v>
      </c>
      <c r="F3" s="1453"/>
      <c r="G3" s="854" t="s">
        <v>1073</v>
      </c>
      <c r="H3" s="854" t="s">
        <v>1074</v>
      </c>
    </row>
    <row r="4" spans="1:9" ht="24" customHeight="1">
      <c r="A4" s="855"/>
      <c r="B4" s="1445"/>
      <c r="C4" s="854" t="s">
        <v>1075</v>
      </c>
      <c r="D4" s="854" t="s">
        <v>52</v>
      </c>
      <c r="E4" s="856" t="s">
        <v>1075</v>
      </c>
      <c r="F4" s="854" t="s">
        <v>52</v>
      </c>
      <c r="G4" s="854" t="s">
        <v>1075</v>
      </c>
      <c r="H4" s="854" t="s">
        <v>1075</v>
      </c>
    </row>
    <row r="5" spans="1:9" ht="24" customHeight="1">
      <c r="A5" s="842" t="s">
        <v>1076</v>
      </c>
      <c r="B5" s="843">
        <v>519093</v>
      </c>
      <c r="C5" s="843">
        <v>210618</v>
      </c>
      <c r="D5" s="844">
        <v>40.6</v>
      </c>
      <c r="E5" s="845">
        <v>308475</v>
      </c>
      <c r="F5" s="844">
        <v>59.4</v>
      </c>
      <c r="G5" s="843">
        <v>198802</v>
      </c>
      <c r="H5" s="843">
        <v>109673</v>
      </c>
    </row>
    <row r="6" spans="1:9" ht="24" customHeight="1">
      <c r="A6" s="842" t="s">
        <v>1077</v>
      </c>
      <c r="B6" s="846">
        <v>42945</v>
      </c>
      <c r="C6" s="846">
        <v>20929</v>
      </c>
      <c r="D6" s="847">
        <v>48.7</v>
      </c>
      <c r="E6" s="845">
        <v>22016</v>
      </c>
      <c r="F6" s="847">
        <v>51.3</v>
      </c>
      <c r="G6" s="846">
        <v>10842</v>
      </c>
      <c r="H6" s="846">
        <v>11174</v>
      </c>
    </row>
    <row r="7" spans="1:9" ht="24" customHeight="1">
      <c r="A7" s="842" t="s">
        <v>1078</v>
      </c>
      <c r="B7" s="846">
        <v>40380</v>
      </c>
      <c r="C7" s="846">
        <v>17848</v>
      </c>
      <c r="D7" s="847">
        <v>44.2</v>
      </c>
      <c r="E7" s="845">
        <v>22532</v>
      </c>
      <c r="F7" s="847">
        <v>55.8</v>
      </c>
      <c r="G7" s="846">
        <v>12563</v>
      </c>
      <c r="H7" s="846">
        <v>9969</v>
      </c>
    </row>
    <row r="8" spans="1:9" ht="24" customHeight="1">
      <c r="A8" s="842" t="s">
        <v>1079</v>
      </c>
      <c r="B8" s="846">
        <v>40839</v>
      </c>
      <c r="C8" s="846">
        <v>17030</v>
      </c>
      <c r="D8" s="847">
        <v>41.7</v>
      </c>
      <c r="E8" s="845">
        <v>23809</v>
      </c>
      <c r="F8" s="847">
        <v>58.3</v>
      </c>
      <c r="G8" s="846">
        <v>14263</v>
      </c>
      <c r="H8" s="846">
        <v>9546</v>
      </c>
    </row>
    <row r="9" spans="1:9" ht="24" customHeight="1">
      <c r="A9" s="842" t="s">
        <v>1080</v>
      </c>
      <c r="B9" s="846">
        <v>44219</v>
      </c>
      <c r="C9" s="846">
        <v>16886</v>
      </c>
      <c r="D9" s="847">
        <v>38.200000000000003</v>
      </c>
      <c r="E9" s="845">
        <v>27333</v>
      </c>
      <c r="F9" s="847">
        <v>61.8</v>
      </c>
      <c r="G9" s="846">
        <v>17095</v>
      </c>
      <c r="H9" s="846">
        <v>10238</v>
      </c>
    </row>
    <row r="10" spans="1:9" ht="24" customHeight="1">
      <c r="A10" s="842" t="s">
        <v>1081</v>
      </c>
      <c r="B10" s="846">
        <v>45030</v>
      </c>
      <c r="C10" s="846">
        <v>18146</v>
      </c>
      <c r="D10" s="847">
        <v>40.299999999999997</v>
      </c>
      <c r="E10" s="845">
        <v>26884</v>
      </c>
      <c r="F10" s="847">
        <v>59.7</v>
      </c>
      <c r="G10" s="846">
        <v>16818</v>
      </c>
      <c r="H10" s="846">
        <v>10066</v>
      </c>
    </row>
    <row r="11" spans="1:9" ht="24" customHeight="1">
      <c r="A11" s="842" t="s">
        <v>1082</v>
      </c>
      <c r="B11" s="846">
        <v>67965</v>
      </c>
      <c r="C11" s="846">
        <v>26811</v>
      </c>
      <c r="D11" s="847">
        <v>39.4</v>
      </c>
      <c r="E11" s="845">
        <v>41154</v>
      </c>
      <c r="F11" s="847">
        <v>60.6</v>
      </c>
      <c r="G11" s="846">
        <v>26455</v>
      </c>
      <c r="H11" s="846">
        <v>14699</v>
      </c>
    </row>
    <row r="12" spans="1:9" ht="24" customHeight="1">
      <c r="A12" s="842" t="s">
        <v>1083</v>
      </c>
      <c r="B12" s="846">
        <v>64828</v>
      </c>
      <c r="C12" s="846">
        <v>26060</v>
      </c>
      <c r="D12" s="847">
        <v>40.200000000000003</v>
      </c>
      <c r="E12" s="845">
        <v>38768</v>
      </c>
      <c r="F12" s="847">
        <v>59.8</v>
      </c>
      <c r="G12" s="846">
        <v>25865</v>
      </c>
      <c r="H12" s="846">
        <v>12903</v>
      </c>
    </row>
    <row r="13" spans="1:9" ht="24" customHeight="1">
      <c r="A13" s="842" t="s">
        <v>1084</v>
      </c>
      <c r="B13" s="846">
        <v>58388</v>
      </c>
      <c r="C13" s="846">
        <v>23429</v>
      </c>
      <c r="D13" s="847">
        <v>40.1</v>
      </c>
      <c r="E13" s="845">
        <v>34959</v>
      </c>
      <c r="F13" s="847">
        <v>59.9</v>
      </c>
      <c r="G13" s="846">
        <v>24165</v>
      </c>
      <c r="H13" s="846">
        <v>10794</v>
      </c>
    </row>
    <row r="14" spans="1:9" ht="24" customHeight="1">
      <c r="A14" s="842" t="s">
        <v>1085</v>
      </c>
      <c r="B14" s="846">
        <v>58332</v>
      </c>
      <c r="C14" s="846">
        <v>23100</v>
      </c>
      <c r="D14" s="847">
        <v>39.6</v>
      </c>
      <c r="E14" s="845">
        <v>35232</v>
      </c>
      <c r="F14" s="847">
        <v>60.4</v>
      </c>
      <c r="G14" s="846">
        <v>24769</v>
      </c>
      <c r="H14" s="846">
        <v>10463</v>
      </c>
    </row>
    <row r="15" spans="1:9" ht="24" customHeight="1">
      <c r="A15" s="848" t="s">
        <v>1086</v>
      </c>
      <c r="B15" s="849">
        <v>56167</v>
      </c>
      <c r="C15" s="849">
        <v>20379</v>
      </c>
      <c r="D15" s="850">
        <v>36.299999999999997</v>
      </c>
      <c r="E15" s="851">
        <v>35788</v>
      </c>
      <c r="F15" s="850">
        <v>63.7</v>
      </c>
      <c r="G15" s="849">
        <v>25967</v>
      </c>
      <c r="H15" s="849">
        <v>9821</v>
      </c>
    </row>
    <row r="16" spans="1:9">
      <c r="A16" s="1441" t="s">
        <v>1087</v>
      </c>
      <c r="B16" s="1441"/>
      <c r="C16" s="1441"/>
      <c r="D16" s="1441"/>
    </row>
  </sheetData>
  <mergeCells count="6">
    <mergeCell ref="A16:D16"/>
    <mergeCell ref="A1:H1"/>
    <mergeCell ref="B2:B4"/>
    <mergeCell ref="C2:D3"/>
    <mergeCell ref="E2:H2"/>
    <mergeCell ref="E3:F3"/>
  </mergeCells>
  <phoneticPr fontId="2" type="noConversion"/>
  <hyperlinks>
    <hyperlink ref="I1" location="本篇表次!A1" display="回本篇表次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72</vt:i4>
      </vt:variant>
      <vt:variant>
        <vt:lpstr>已命名的範圍</vt:lpstr>
      </vt:variant>
      <vt:variant>
        <vt:i4>68</vt:i4>
      </vt:variant>
    </vt:vector>
  </HeadingPairs>
  <TitlesOfParts>
    <vt:vector size="140" baseType="lpstr">
      <vt:lpstr>本篇表次</vt:lpstr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2-1-10</vt:lpstr>
      <vt:lpstr>2-1-11</vt:lpstr>
      <vt:lpstr>2-1-12</vt:lpstr>
      <vt:lpstr>2-1-13</vt:lpstr>
      <vt:lpstr>2-1-14</vt:lpstr>
      <vt:lpstr>2-1-15</vt:lpstr>
      <vt:lpstr>2-1-16</vt:lpstr>
      <vt:lpstr>2-1-17</vt:lpstr>
      <vt:lpstr>2-1-18</vt:lpstr>
      <vt:lpstr>2-1-19</vt:lpstr>
      <vt:lpstr>2-1-20</vt:lpstr>
      <vt:lpstr>2-1-21</vt:lpstr>
      <vt:lpstr>2-1-22</vt:lpstr>
      <vt:lpstr>2-1-23</vt:lpstr>
      <vt:lpstr>2-1-24</vt:lpstr>
      <vt:lpstr>2-1-25</vt:lpstr>
      <vt:lpstr>2-1-26</vt:lpstr>
      <vt:lpstr>2-2-1</vt:lpstr>
      <vt:lpstr>2-2-2</vt:lpstr>
      <vt:lpstr>2-2-3</vt:lpstr>
      <vt:lpstr>2-2-3（男）</vt:lpstr>
      <vt:lpstr>2-2-3（女）</vt:lpstr>
      <vt:lpstr>2-2-4</vt:lpstr>
      <vt:lpstr>2-2-5</vt:lpstr>
      <vt:lpstr>2-2-6</vt:lpstr>
      <vt:lpstr>2-2-7</vt:lpstr>
      <vt:lpstr>2-2-8</vt:lpstr>
      <vt:lpstr>2-2-9</vt:lpstr>
      <vt:lpstr>2-2-10</vt:lpstr>
      <vt:lpstr>2-3-1</vt:lpstr>
      <vt:lpstr>2-3-2</vt:lpstr>
      <vt:lpstr>2-3-3</vt:lpstr>
      <vt:lpstr>2-3-4</vt:lpstr>
      <vt:lpstr>2-3-5</vt:lpstr>
      <vt:lpstr>2-3-6</vt:lpstr>
      <vt:lpstr>2-3-7</vt:lpstr>
      <vt:lpstr>2-4-1</vt:lpstr>
      <vt:lpstr>2-4-2</vt:lpstr>
      <vt:lpstr>2-4-3</vt:lpstr>
      <vt:lpstr>2-4-4</vt:lpstr>
      <vt:lpstr>2-4-5</vt:lpstr>
      <vt:lpstr>2-4-6</vt:lpstr>
      <vt:lpstr>2-4-6（男）</vt:lpstr>
      <vt:lpstr>2-4-6（女）</vt:lpstr>
      <vt:lpstr>2-4-7</vt:lpstr>
      <vt:lpstr>2-4-8</vt:lpstr>
      <vt:lpstr>2-4-9、2-4-10</vt:lpstr>
      <vt:lpstr>2-4-11</vt:lpstr>
      <vt:lpstr>2-4-12</vt:lpstr>
      <vt:lpstr>2-4-13</vt:lpstr>
      <vt:lpstr>2-4-14</vt:lpstr>
      <vt:lpstr>2-4-15</vt:lpstr>
      <vt:lpstr>2-4-16</vt:lpstr>
      <vt:lpstr>2-4-17</vt:lpstr>
      <vt:lpstr>2-4-18</vt:lpstr>
      <vt:lpstr>2-4-19</vt:lpstr>
      <vt:lpstr>2-4-20</vt:lpstr>
      <vt:lpstr>2-4-21</vt:lpstr>
      <vt:lpstr>2-5-1</vt:lpstr>
      <vt:lpstr>2-5-2</vt:lpstr>
      <vt:lpstr>2-6-1</vt:lpstr>
      <vt:lpstr>2-6-2</vt:lpstr>
      <vt:lpstr>'2-1-1'!Print_Area</vt:lpstr>
      <vt:lpstr>'2-1-10'!Print_Area</vt:lpstr>
      <vt:lpstr>'2-1-11'!Print_Area</vt:lpstr>
      <vt:lpstr>'2-1-12'!Print_Area</vt:lpstr>
      <vt:lpstr>'2-1-13'!Print_Area</vt:lpstr>
      <vt:lpstr>'2-1-14'!Print_Area</vt:lpstr>
      <vt:lpstr>'2-1-15'!Print_Area</vt:lpstr>
      <vt:lpstr>'2-1-16'!Print_Area</vt:lpstr>
      <vt:lpstr>'2-1-17'!Print_Area</vt:lpstr>
      <vt:lpstr>'2-1-18'!Print_Area</vt:lpstr>
      <vt:lpstr>'2-1-19'!Print_Area</vt:lpstr>
      <vt:lpstr>'2-1-2'!Print_Area</vt:lpstr>
      <vt:lpstr>'2-1-20'!Print_Area</vt:lpstr>
      <vt:lpstr>'2-1-21'!Print_Area</vt:lpstr>
      <vt:lpstr>'2-1-22'!Print_Area</vt:lpstr>
      <vt:lpstr>'2-1-23'!Print_Area</vt:lpstr>
      <vt:lpstr>'2-1-24'!Print_Area</vt:lpstr>
      <vt:lpstr>'2-1-25'!Print_Area</vt:lpstr>
      <vt:lpstr>'2-1-26'!Print_Area</vt:lpstr>
      <vt:lpstr>'2-1-3'!Print_Area</vt:lpstr>
      <vt:lpstr>'2-1-4'!Print_Area</vt:lpstr>
      <vt:lpstr>'2-1-5'!Print_Area</vt:lpstr>
      <vt:lpstr>'2-1-6'!Print_Area</vt:lpstr>
      <vt:lpstr>'2-1-7'!Print_Area</vt:lpstr>
      <vt:lpstr>'2-1-8'!Print_Area</vt:lpstr>
      <vt:lpstr>'2-1-9'!Print_Area</vt:lpstr>
      <vt:lpstr>'2-2-1'!Print_Area</vt:lpstr>
      <vt:lpstr>'2-2-10'!Print_Area</vt:lpstr>
      <vt:lpstr>'2-2-2'!Print_Area</vt:lpstr>
      <vt:lpstr>'2-2-3'!Print_Area</vt:lpstr>
      <vt:lpstr>'2-2-3（女）'!Print_Area</vt:lpstr>
      <vt:lpstr>'2-2-3（男）'!Print_Area</vt:lpstr>
      <vt:lpstr>'2-2-4'!Print_Area</vt:lpstr>
      <vt:lpstr>'2-2-5'!Print_Area</vt:lpstr>
      <vt:lpstr>'2-2-6'!Print_Area</vt:lpstr>
      <vt:lpstr>'2-2-7'!Print_Area</vt:lpstr>
      <vt:lpstr>'2-2-8'!Print_Area</vt:lpstr>
      <vt:lpstr>'2-2-9'!Print_Area</vt:lpstr>
      <vt:lpstr>'2-3-1'!Print_Area</vt:lpstr>
      <vt:lpstr>'2-3-2'!Print_Area</vt:lpstr>
      <vt:lpstr>'2-3-3'!Print_Area</vt:lpstr>
      <vt:lpstr>'2-3-4'!Print_Area</vt:lpstr>
      <vt:lpstr>'2-3-5'!Print_Area</vt:lpstr>
      <vt:lpstr>'2-3-6'!Print_Area</vt:lpstr>
      <vt:lpstr>'2-3-7'!Print_Area</vt:lpstr>
      <vt:lpstr>'2-4-1'!Print_Area</vt:lpstr>
      <vt:lpstr>'2-4-11'!Print_Area</vt:lpstr>
      <vt:lpstr>'2-4-12'!Print_Area</vt:lpstr>
      <vt:lpstr>'2-4-13'!Print_Area</vt:lpstr>
      <vt:lpstr>'2-4-14'!Print_Area</vt:lpstr>
      <vt:lpstr>'2-4-15'!Print_Area</vt:lpstr>
      <vt:lpstr>'2-4-16'!Print_Area</vt:lpstr>
      <vt:lpstr>'2-4-17'!Print_Area</vt:lpstr>
      <vt:lpstr>'2-4-18'!Print_Area</vt:lpstr>
      <vt:lpstr>'2-4-19'!Print_Area</vt:lpstr>
      <vt:lpstr>'2-4-2'!Print_Area</vt:lpstr>
      <vt:lpstr>'2-4-20'!Print_Area</vt:lpstr>
      <vt:lpstr>'2-4-21'!Print_Area</vt:lpstr>
      <vt:lpstr>'2-4-3'!Print_Area</vt:lpstr>
      <vt:lpstr>'2-4-4'!Print_Area</vt:lpstr>
      <vt:lpstr>'2-4-5'!Print_Area</vt:lpstr>
      <vt:lpstr>'2-4-6'!Print_Area</vt:lpstr>
      <vt:lpstr>'2-4-6（女）'!Print_Area</vt:lpstr>
      <vt:lpstr>'2-4-6（男）'!Print_Area</vt:lpstr>
      <vt:lpstr>'2-4-7'!Print_Area</vt:lpstr>
      <vt:lpstr>'2-4-8'!Print_Area</vt:lpstr>
      <vt:lpstr>'2-4-9、2-4-10'!Print_Area</vt:lpstr>
      <vt:lpstr>'2-5-1'!Print_Area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犯罪之處理-數據</dc:title>
  <dc:creator>法務部統計處;司法院統計處</dc:creator>
  <cp:keywords>中華民國</cp:keywords>
  <cp:lastModifiedBy>蔡宜家</cp:lastModifiedBy>
  <cp:lastPrinted>2024-09-02T04:24:02Z</cp:lastPrinted>
  <dcterms:created xsi:type="dcterms:W3CDTF">2023-06-19T06:10:59Z</dcterms:created>
  <dcterms:modified xsi:type="dcterms:W3CDTF">2024-12-11T04:34:25Z</dcterms:modified>
</cp:coreProperties>
</file>