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12年犯罪狀況及其分析\定稿\"/>
    </mc:Choice>
  </mc:AlternateContent>
  <bookViews>
    <workbookView xWindow="0" yWindow="495" windowWidth="24420" windowHeight="20715" tabRatio="709"/>
  </bookViews>
  <sheets>
    <sheet name="本篇表次" sheetId="18" r:id="rId1"/>
    <sheet name="5-1-1" sheetId="1" r:id="rId2"/>
    <sheet name="5-1-2" sheetId="2" r:id="rId3"/>
    <sheet name="5-1-3" sheetId="4" r:id="rId4"/>
    <sheet name="5-2-1" sheetId="5" r:id="rId5"/>
    <sheet name="5-2-2" sheetId="19" r:id="rId6"/>
    <sheet name="5-3-1" sheetId="6" r:id="rId7"/>
    <sheet name="5-3-2" sheetId="7" r:id="rId8"/>
    <sheet name="5-3-3" sheetId="8" r:id="rId9"/>
    <sheet name="5-3-4" sheetId="9" r:id="rId10"/>
    <sheet name="5-3-5" sheetId="10" r:id="rId11"/>
    <sheet name="5-3-6" sheetId="11" r:id="rId12"/>
    <sheet name="5-3-7" sheetId="12" r:id="rId13"/>
    <sheet name="5-3-8" sheetId="13" r:id="rId14"/>
    <sheet name="5-4-1" sheetId="20" r:id="rId15"/>
  </sheets>
  <definedNames>
    <definedName name="_xlnm.Print_Area" localSheetId="1">'5-1-1'!$A$1:$U$160</definedName>
    <definedName name="_xlnm.Print_Area" localSheetId="2">'5-1-2'!$A$1:$AW$113</definedName>
    <definedName name="_xlnm.Print_Area" localSheetId="3">'5-1-3'!$A$1:$R$15</definedName>
    <definedName name="_xlnm.Print_Area" localSheetId="4">'5-2-1'!$A$1:$M$36</definedName>
    <definedName name="_xlnm.Print_Area" localSheetId="5">'5-2-2'!$A$1:$Q$68</definedName>
    <definedName name="_xlnm.Print_Area" localSheetId="6">'5-3-1'!$A$1:$L$23</definedName>
    <definedName name="_xlnm.Print_Area" localSheetId="7">'5-3-2'!$A$1:$K$13</definedName>
    <definedName name="_xlnm.Print_Area" localSheetId="9">'5-3-4'!$A$1:$S$14</definedName>
    <definedName name="_xlnm.Print_Area" localSheetId="10">'5-3-5'!$A$1:$K$14</definedName>
    <definedName name="_xlnm.Print_Area" localSheetId="11">'5-3-6'!$A$1:$K$13</definedName>
    <definedName name="_xlnm.Print_Area" localSheetId="12">'5-3-7'!$A$1:$L$14</definedName>
    <definedName name="_xlnm.Print_Area" localSheetId="13">'5-3-8'!$A$1:$I$14</definedName>
    <definedName name="_xlnm.Print_Area" localSheetId="14">'5-4-1'!$A$1:$I$14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2" l="1"/>
  <c r="E67" i="19" l="1"/>
  <c r="C67" i="19"/>
  <c r="B67" i="19"/>
  <c r="E66" i="19"/>
  <c r="D66" i="19"/>
  <c r="C66" i="19"/>
  <c r="B66" i="19"/>
  <c r="E65" i="19"/>
  <c r="D65" i="19"/>
  <c r="C65" i="19"/>
  <c r="B65" i="19"/>
  <c r="E64" i="19"/>
  <c r="D64" i="19"/>
  <c r="C64" i="19"/>
  <c r="B64" i="19"/>
  <c r="E63" i="19"/>
  <c r="D63" i="19"/>
  <c r="C63" i="19"/>
  <c r="B63" i="19"/>
  <c r="E62" i="19"/>
  <c r="D62" i="19"/>
  <c r="C62" i="19"/>
  <c r="B62" i="19"/>
  <c r="E61" i="19"/>
  <c r="D61" i="19"/>
  <c r="C61" i="19"/>
  <c r="B61" i="19"/>
  <c r="E60" i="19"/>
  <c r="D60" i="19"/>
  <c r="C60" i="19"/>
  <c r="B60" i="19"/>
  <c r="E59" i="19"/>
  <c r="D59" i="19"/>
  <c r="C59" i="19"/>
  <c r="B59" i="19"/>
  <c r="E58" i="19"/>
  <c r="D58" i="19"/>
  <c r="C58" i="19"/>
  <c r="B58" i="19"/>
  <c r="E57" i="19"/>
  <c r="C57" i="19"/>
  <c r="B57" i="19"/>
  <c r="E56" i="19"/>
  <c r="C56" i="19"/>
  <c r="B56" i="19"/>
  <c r="E55" i="19"/>
  <c r="C55" i="19"/>
  <c r="B55" i="19"/>
  <c r="E54" i="19"/>
  <c r="C54" i="19"/>
  <c r="B54" i="19"/>
  <c r="E53" i="19"/>
  <c r="C53" i="19"/>
  <c r="D53" i="19" s="1"/>
  <c r="B53" i="19"/>
  <c r="E52" i="19"/>
  <c r="C52" i="19"/>
  <c r="D52" i="19" s="1"/>
  <c r="B52" i="19"/>
  <c r="E51" i="19"/>
  <c r="C51" i="19"/>
  <c r="B51" i="19"/>
  <c r="E50" i="19"/>
  <c r="C50" i="19"/>
  <c r="B50" i="19"/>
  <c r="E49" i="19"/>
  <c r="C49" i="19"/>
  <c r="B49" i="19"/>
  <c r="E48" i="19"/>
  <c r="C48" i="19"/>
  <c r="B48" i="19"/>
  <c r="E47" i="19"/>
  <c r="D47" i="19"/>
  <c r="C47" i="19"/>
  <c r="B47" i="19"/>
  <c r="E46" i="19"/>
  <c r="D46" i="19"/>
  <c r="C46" i="19"/>
  <c r="B46" i="19"/>
  <c r="E45" i="19"/>
  <c r="D45" i="19"/>
  <c r="C45" i="19"/>
  <c r="B45" i="19"/>
  <c r="E44" i="19"/>
  <c r="D44" i="19"/>
  <c r="C44" i="19"/>
  <c r="B44" i="19"/>
  <c r="E43" i="19"/>
  <c r="D43" i="19"/>
  <c r="C43" i="19"/>
  <c r="B43" i="19"/>
  <c r="E42" i="19"/>
  <c r="D42" i="19"/>
  <c r="C42" i="19"/>
  <c r="B42" i="19"/>
  <c r="E41" i="19"/>
  <c r="C41" i="19"/>
  <c r="B41" i="19"/>
  <c r="E40" i="19"/>
  <c r="C40" i="19"/>
  <c r="B40" i="19"/>
  <c r="E39" i="19"/>
  <c r="C39" i="19"/>
  <c r="B39" i="19"/>
  <c r="E38" i="19"/>
  <c r="C38" i="19"/>
  <c r="D38" i="19" s="1"/>
  <c r="B38" i="19"/>
  <c r="E37" i="19"/>
  <c r="C37" i="19"/>
  <c r="B37" i="19"/>
  <c r="D37" i="19" s="1"/>
  <c r="E36" i="19"/>
  <c r="C36" i="19"/>
  <c r="B36" i="19"/>
  <c r="E35" i="19"/>
  <c r="C35" i="19"/>
  <c r="B35" i="19"/>
  <c r="K34" i="19"/>
  <c r="C34" i="19" s="1"/>
  <c r="E34" i="19"/>
  <c r="B34" i="19"/>
  <c r="E33" i="19"/>
  <c r="C33" i="19"/>
  <c r="B33" i="19"/>
  <c r="D33" i="19" s="1"/>
  <c r="K32" i="19"/>
  <c r="C32" i="19" s="1"/>
  <c r="E32" i="19"/>
  <c r="B32" i="19"/>
  <c r="K31" i="19"/>
  <c r="C31" i="19" s="1"/>
  <c r="E31" i="19"/>
  <c r="B31" i="19"/>
  <c r="E30" i="19"/>
  <c r="C30" i="19"/>
  <c r="D30" i="19" s="1"/>
  <c r="B30" i="19"/>
  <c r="K29" i="19"/>
  <c r="C29" i="19" s="1"/>
  <c r="E29" i="19"/>
  <c r="B29" i="19"/>
  <c r="K28" i="19"/>
  <c r="C28" i="19" s="1"/>
  <c r="E28" i="19"/>
  <c r="B28" i="19"/>
  <c r="K27" i="19"/>
  <c r="C27" i="19" s="1"/>
  <c r="E27" i="19"/>
  <c r="B27" i="19"/>
  <c r="K26" i="19"/>
  <c r="C26" i="19" s="1"/>
  <c r="E26" i="19"/>
  <c r="B26" i="19"/>
  <c r="E25" i="19"/>
  <c r="C25" i="19"/>
  <c r="D25" i="19" s="1"/>
  <c r="B25" i="19"/>
  <c r="E24" i="19"/>
  <c r="C24" i="19"/>
  <c r="B24" i="19"/>
  <c r="E23" i="19"/>
  <c r="C23" i="19"/>
  <c r="D23" i="19" s="1"/>
  <c r="B23" i="19"/>
  <c r="E22" i="19"/>
  <c r="C22" i="19"/>
  <c r="B22" i="19"/>
  <c r="E21" i="19"/>
  <c r="C21" i="19"/>
  <c r="B21" i="19"/>
  <c r="E20" i="19"/>
  <c r="C20" i="19"/>
  <c r="B20" i="19"/>
  <c r="E19" i="19"/>
  <c r="C19" i="19"/>
  <c r="B19" i="19"/>
  <c r="D19" i="19" s="1"/>
  <c r="E18" i="19"/>
  <c r="C18" i="19"/>
  <c r="B18" i="19"/>
  <c r="E17" i="19"/>
  <c r="C17" i="19"/>
  <c r="B17" i="19"/>
  <c r="E16" i="19"/>
  <c r="C16" i="19"/>
  <c r="D16" i="19" s="1"/>
  <c r="B16" i="19"/>
  <c r="E15" i="19"/>
  <c r="C15" i="19"/>
  <c r="B15" i="19"/>
  <c r="E14" i="19"/>
  <c r="C14" i="19"/>
  <c r="B14" i="19"/>
  <c r="E13" i="19"/>
  <c r="C13" i="19"/>
  <c r="B13" i="19"/>
  <c r="E12" i="19"/>
  <c r="C12" i="19"/>
  <c r="B12" i="19"/>
  <c r="D12" i="19" s="1"/>
  <c r="E11" i="19"/>
  <c r="C11" i="19"/>
  <c r="B11" i="19"/>
  <c r="D11" i="19" s="1"/>
  <c r="E10" i="19"/>
  <c r="C10" i="19"/>
  <c r="B10" i="19"/>
  <c r="E9" i="19"/>
  <c r="C9" i="19"/>
  <c r="D9" i="19" s="1"/>
  <c r="B9" i="19"/>
  <c r="E8" i="19"/>
  <c r="C8" i="19"/>
  <c r="B8" i="19"/>
  <c r="E7" i="19"/>
  <c r="C7" i="19"/>
  <c r="B7" i="19"/>
  <c r="E6" i="19"/>
  <c r="C6" i="19"/>
  <c r="B6" i="19"/>
  <c r="D67" i="19"/>
  <c r="D21" i="19"/>
  <c r="D39" i="19"/>
  <c r="D55" i="19"/>
  <c r="D40" i="19"/>
  <c r="D49" i="19"/>
  <c r="D57" i="19"/>
  <c r="D15" i="19" l="1"/>
  <c r="D20" i="19"/>
  <c r="D50" i="19"/>
  <c r="D48" i="19"/>
  <c r="D56" i="19"/>
  <c r="D8" i="19"/>
  <c r="D13" i="19"/>
  <c r="D24" i="19"/>
  <c r="D54" i="19"/>
  <c r="D10" i="19"/>
  <c r="D18" i="19"/>
  <c r="D14" i="19"/>
  <c r="D22" i="19"/>
  <c r="D41" i="19"/>
  <c r="D36" i="19"/>
  <c r="D51" i="19"/>
  <c r="D17" i="19"/>
  <c r="D35" i="19"/>
  <c r="L56" i="19"/>
  <c r="L55" i="19"/>
  <c r="L52" i="19"/>
  <c r="L51" i="19"/>
  <c r="L54" i="19"/>
  <c r="L53" i="19"/>
  <c r="L50" i="19"/>
  <c r="L49" i="19" l="1"/>
  <c r="L48" i="19"/>
  <c r="L19" i="19"/>
  <c r="L24" i="19"/>
  <c r="L40" i="19"/>
  <c r="L41" i="19"/>
  <c r="L36" i="19"/>
  <c r="L37" i="19"/>
  <c r="L38" i="19"/>
  <c r="L39" i="19"/>
  <c r="L23" i="19"/>
  <c r="L21" i="19"/>
  <c r="L22" i="19"/>
  <c r="L15" i="19"/>
  <c r="L17" i="19"/>
  <c r="L16" i="19"/>
  <c r="L7" i="19"/>
  <c r="L8" i="19"/>
  <c r="L9" i="19"/>
  <c r="L10" i="19"/>
  <c r="L12" i="19"/>
  <c r="L11" i="19"/>
  <c r="L13" i="19"/>
  <c r="L14" i="19"/>
  <c r="L6" i="19"/>
  <c r="H7" i="19"/>
  <c r="H8" i="19"/>
  <c r="H9" i="19"/>
  <c r="H10" i="19"/>
  <c r="H11" i="19"/>
  <c r="H12" i="19"/>
  <c r="H13" i="19"/>
  <c r="H14" i="19"/>
  <c r="H16" i="19"/>
  <c r="H17" i="19"/>
  <c r="H15" i="19"/>
  <c r="H18" i="19"/>
  <c r="H20" i="19"/>
  <c r="H22" i="19"/>
  <c r="H23" i="19"/>
  <c r="H21" i="19"/>
  <c r="H33" i="19"/>
  <c r="H25" i="19"/>
  <c r="H35" i="19"/>
  <c r="H32" i="19"/>
  <c r="H29" i="19"/>
  <c r="H28" i="19"/>
  <c r="H31" i="19"/>
  <c r="H27" i="19"/>
  <c r="H26" i="19"/>
  <c r="H34" i="19"/>
  <c r="H30" i="19"/>
  <c r="H48" i="19"/>
  <c r="H49" i="19"/>
  <c r="H52" i="19"/>
  <c r="H57" i="19"/>
  <c r="H67" i="19"/>
  <c r="H6" i="19"/>
  <c r="D34" i="19"/>
  <c r="D26" i="19"/>
  <c r="D27" i="19"/>
  <c r="D31" i="19"/>
  <c r="D28" i="19"/>
  <c r="D29" i="19"/>
  <c r="D32" i="19"/>
  <c r="AW7" i="2" l="1"/>
  <c r="AW8" i="2"/>
  <c r="AW9" i="2"/>
  <c r="AW10" i="2"/>
  <c r="AW11" i="2"/>
  <c r="AW12" i="2"/>
  <c r="AW13" i="2"/>
  <c r="AW14" i="2"/>
  <c r="AW15" i="2"/>
  <c r="AW17" i="2"/>
  <c r="AW18" i="2"/>
  <c r="AW19" i="2"/>
  <c r="AW21" i="2"/>
  <c r="AW22" i="2"/>
  <c r="AW23" i="2"/>
  <c r="AW24" i="2"/>
  <c r="AW25" i="2"/>
  <c r="AW26" i="2"/>
  <c r="AW28" i="2"/>
  <c r="AW29" i="2"/>
  <c r="AW30" i="2"/>
  <c r="AW33" i="2"/>
  <c r="AW34" i="2"/>
  <c r="AW35" i="2"/>
  <c r="AW36" i="2"/>
  <c r="AW41" i="2"/>
  <c r="AW43" i="2"/>
  <c r="AW44" i="2"/>
  <c r="AW47" i="2"/>
  <c r="AW50" i="2"/>
  <c r="AW52" i="2"/>
  <c r="AW53" i="2"/>
  <c r="AW55" i="2"/>
  <c r="AW56" i="2"/>
  <c r="AW59" i="2"/>
  <c r="AW68" i="2"/>
  <c r="AW70" i="2"/>
  <c r="AW73" i="2"/>
  <c r="AW6" i="2"/>
  <c r="AU7" i="2"/>
  <c r="AU8" i="2"/>
  <c r="AU9" i="2"/>
  <c r="AU10" i="2"/>
  <c r="AU11" i="2"/>
  <c r="AU12" i="2"/>
  <c r="AU13" i="2"/>
  <c r="AU14" i="2"/>
  <c r="AU15" i="2"/>
  <c r="AU17" i="2"/>
  <c r="AU18" i="2"/>
  <c r="AU19" i="2"/>
  <c r="AU21" i="2"/>
  <c r="AU22" i="2"/>
  <c r="AU23" i="2"/>
  <c r="AU24" i="2"/>
  <c r="AU25" i="2"/>
  <c r="AU26" i="2"/>
  <c r="AU28" i="2"/>
  <c r="AU29" i="2"/>
  <c r="AU30" i="2"/>
  <c r="AU33" i="2"/>
  <c r="AU34" i="2"/>
  <c r="AU35" i="2"/>
  <c r="AU36" i="2"/>
  <c r="AU41" i="2"/>
  <c r="AU43" i="2"/>
  <c r="AU44" i="2"/>
  <c r="AU47" i="2"/>
  <c r="AU50" i="2"/>
  <c r="AU52" i="2"/>
  <c r="AU53" i="2"/>
  <c r="AU55" i="2"/>
  <c r="AU56" i="2"/>
  <c r="AU59" i="2"/>
  <c r="AU68" i="2"/>
  <c r="AU70" i="2"/>
  <c r="AU73" i="2"/>
  <c r="AU97" i="2"/>
  <c r="AS7" i="2"/>
  <c r="AS8" i="2"/>
  <c r="AS9" i="2"/>
  <c r="AS10" i="2"/>
  <c r="AS11" i="2"/>
  <c r="AS12" i="2"/>
  <c r="AS13" i="2"/>
  <c r="AS14" i="2"/>
  <c r="AS15" i="2"/>
  <c r="AS17" i="2"/>
  <c r="AS18" i="2"/>
  <c r="AS19" i="2"/>
  <c r="AS21" i="2"/>
  <c r="AS22" i="2"/>
  <c r="AS23" i="2"/>
  <c r="AS24" i="2"/>
  <c r="AS25" i="2"/>
  <c r="AS26" i="2"/>
  <c r="AS28" i="2"/>
  <c r="AS29" i="2"/>
  <c r="AS30" i="2"/>
  <c r="AS33" i="2"/>
  <c r="AS34" i="2"/>
  <c r="AS35" i="2"/>
  <c r="AS36" i="2"/>
  <c r="AS41" i="2"/>
  <c r="AS43" i="2"/>
  <c r="AS44" i="2"/>
  <c r="AS47" i="2"/>
  <c r="AS50" i="2"/>
  <c r="AS52" i="2"/>
  <c r="AS53" i="2"/>
  <c r="AS55" i="2"/>
  <c r="AS56" i="2"/>
  <c r="AS59" i="2"/>
  <c r="AS68" i="2"/>
  <c r="AS70" i="2"/>
  <c r="AS73" i="2"/>
  <c r="AS97" i="2"/>
  <c r="AS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9" i="2"/>
  <c r="AQ42" i="2"/>
  <c r="AQ43" i="2"/>
  <c r="AQ44" i="2"/>
  <c r="AQ45" i="2"/>
  <c r="AQ46" i="2"/>
  <c r="AQ48" i="2"/>
  <c r="AQ49" i="2"/>
  <c r="AQ50" i="2"/>
  <c r="AQ51" i="2"/>
  <c r="AQ52" i="2"/>
  <c r="AQ53" i="2"/>
  <c r="AQ54" i="2"/>
  <c r="AQ55" i="2"/>
  <c r="AQ57" i="2"/>
  <c r="AQ60" i="2"/>
  <c r="AQ61" i="2"/>
  <c r="AQ79" i="2"/>
  <c r="AQ88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5" i="2"/>
  <c r="AO26" i="2"/>
  <c r="AO27" i="2"/>
  <c r="AO28" i="2"/>
  <c r="AO29" i="2"/>
  <c r="AO30" i="2"/>
  <c r="AO31" i="2"/>
  <c r="AO32" i="2"/>
  <c r="AO33" i="2"/>
  <c r="AO34" i="2"/>
  <c r="AO35" i="2"/>
  <c r="AO38" i="2"/>
  <c r="AO40" i="2"/>
  <c r="AO41" i="2"/>
  <c r="AO42" i="2"/>
  <c r="AO43" i="2"/>
  <c r="AO44" i="2"/>
  <c r="AO45" i="2"/>
  <c r="AO46" i="2"/>
  <c r="AO48" i="2"/>
  <c r="AO49" i="2"/>
  <c r="AO50" i="2"/>
  <c r="AO52" i="2"/>
  <c r="AO53" i="2"/>
  <c r="AO54" i="2"/>
  <c r="AO56" i="2"/>
  <c r="AO60" i="2"/>
  <c r="AO61" i="2"/>
  <c r="AO62" i="2"/>
  <c r="AO64" i="2"/>
  <c r="AO65" i="2"/>
  <c r="AO67" i="2"/>
  <c r="AO71" i="2"/>
  <c r="AO72" i="2"/>
  <c r="AO74" i="2"/>
  <c r="AO80" i="2"/>
  <c r="AO81" i="2"/>
  <c r="AO89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8" i="2"/>
  <c r="AM39" i="2"/>
  <c r="AM40" i="2"/>
  <c r="AM41" i="2"/>
  <c r="AM42" i="2"/>
  <c r="AM43" i="2"/>
  <c r="AM44" i="2"/>
  <c r="AM45" i="2"/>
  <c r="AM46" i="2"/>
  <c r="AM48" i="2"/>
  <c r="AM49" i="2"/>
  <c r="AM50" i="2"/>
  <c r="AM51" i="2"/>
  <c r="AM52" i="2"/>
  <c r="AM53" i="2"/>
  <c r="AM54" i="2"/>
  <c r="AM55" i="2"/>
  <c r="AM57" i="2"/>
  <c r="AM56" i="2"/>
  <c r="AM60" i="2"/>
  <c r="AM61" i="2"/>
  <c r="AM62" i="2"/>
  <c r="AM64" i="2"/>
  <c r="AM65" i="2"/>
  <c r="AM67" i="2"/>
  <c r="AM71" i="2"/>
  <c r="AM72" i="2"/>
  <c r="AM74" i="2"/>
  <c r="AM80" i="2"/>
  <c r="AM81" i="2"/>
  <c r="AM79" i="2"/>
  <c r="AM89" i="2"/>
  <c r="AM88" i="2"/>
  <c r="AK99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7" i="2"/>
  <c r="AK56" i="2"/>
  <c r="AK58" i="2"/>
  <c r="AK59" i="2"/>
  <c r="AK60" i="2"/>
  <c r="AK61" i="2"/>
  <c r="AK62" i="2"/>
  <c r="AK63" i="2"/>
  <c r="AK64" i="2"/>
  <c r="AK65" i="2"/>
  <c r="AK66" i="2"/>
  <c r="AK67" i="2"/>
  <c r="AK68" i="2"/>
  <c r="AK70" i="2"/>
  <c r="AK71" i="2"/>
  <c r="AK72" i="2"/>
  <c r="AK74" i="2"/>
  <c r="AK73" i="2"/>
  <c r="AK77" i="2"/>
  <c r="AK83" i="2"/>
  <c r="AK80" i="2"/>
  <c r="AK82" i="2"/>
  <c r="AK84" i="2"/>
  <c r="AK88" i="2"/>
  <c r="AK98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8" i="2"/>
  <c r="AI59" i="2"/>
  <c r="AI60" i="2"/>
  <c r="AI61" i="2"/>
  <c r="AI63" i="2"/>
  <c r="AI64" i="2"/>
  <c r="AI65" i="2"/>
  <c r="AI66" i="2"/>
  <c r="AI67" i="2"/>
  <c r="AI69" i="2"/>
  <c r="AI68" i="2"/>
  <c r="AI70" i="2"/>
  <c r="AI71" i="2"/>
  <c r="AI72" i="2"/>
  <c r="AI74" i="2"/>
  <c r="AI76" i="2"/>
  <c r="AI77" i="2"/>
  <c r="AI78" i="2"/>
  <c r="AI85" i="2"/>
  <c r="AI86" i="2"/>
  <c r="AI83" i="2"/>
  <c r="AI80" i="2"/>
  <c r="AI81" i="2"/>
  <c r="AI92" i="2"/>
  <c r="AI95" i="2"/>
  <c r="AI96" i="2"/>
  <c r="AI93" i="2"/>
  <c r="AI106" i="2"/>
  <c r="AI107" i="2"/>
  <c r="AI108" i="2"/>
  <c r="AI109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7" i="2"/>
  <c r="AG56" i="2"/>
  <c r="AG58" i="2"/>
  <c r="AG59" i="2"/>
  <c r="AG60" i="2"/>
  <c r="AG61" i="2"/>
  <c r="AG62" i="2"/>
  <c r="AG63" i="2"/>
  <c r="AG64" i="2"/>
  <c r="AG65" i="2"/>
  <c r="AG66" i="2"/>
  <c r="AG67" i="2"/>
  <c r="AG69" i="2"/>
  <c r="AG68" i="2"/>
  <c r="AG70" i="2"/>
  <c r="AG71" i="2"/>
  <c r="AG72" i="2"/>
  <c r="AG74" i="2"/>
  <c r="AG76" i="2"/>
  <c r="AG73" i="2"/>
  <c r="AG77" i="2"/>
  <c r="AG78" i="2"/>
  <c r="AG85" i="2"/>
  <c r="AG86" i="2"/>
  <c r="AG83" i="2"/>
  <c r="AG80" i="2"/>
  <c r="AG81" i="2"/>
  <c r="AG82" i="2"/>
  <c r="AG84" i="2"/>
  <c r="AG92" i="2"/>
  <c r="AG95" i="2"/>
  <c r="AG96" i="2"/>
  <c r="AG93" i="2"/>
  <c r="AG88" i="2"/>
  <c r="AG106" i="2"/>
  <c r="AG107" i="2"/>
  <c r="AG108" i="2"/>
  <c r="AG109" i="2"/>
  <c r="AG98" i="2"/>
  <c r="AG99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7" i="2"/>
  <c r="AE56" i="2"/>
  <c r="AE58" i="2"/>
  <c r="AE59" i="2"/>
  <c r="AE60" i="2"/>
  <c r="AE61" i="2"/>
  <c r="AE62" i="2"/>
  <c r="AE64" i="2"/>
  <c r="AE65" i="2"/>
  <c r="AE66" i="2"/>
  <c r="AE69" i="2"/>
  <c r="AE71" i="2"/>
  <c r="AE72" i="2"/>
  <c r="AE75" i="2"/>
  <c r="AE78" i="2"/>
  <c r="AE86" i="2"/>
  <c r="AE79" i="2"/>
  <c r="AE82" i="2"/>
  <c r="AE84" i="2"/>
  <c r="AE90" i="2"/>
  <c r="AE91" i="2"/>
  <c r="AE104" i="2"/>
  <c r="AE105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7" i="2"/>
  <c r="AC56" i="2"/>
  <c r="AC58" i="2"/>
  <c r="AC59" i="2"/>
  <c r="AC60" i="2"/>
  <c r="AC61" i="2"/>
  <c r="AC62" i="2"/>
  <c r="AC63" i="2"/>
  <c r="AC64" i="2"/>
  <c r="AC65" i="2"/>
  <c r="AC66" i="2"/>
  <c r="AC67" i="2"/>
  <c r="AC69" i="2"/>
  <c r="AC68" i="2"/>
  <c r="AC70" i="2"/>
  <c r="AC72" i="2"/>
  <c r="AC74" i="2"/>
  <c r="AC76" i="2"/>
  <c r="AC73" i="2"/>
  <c r="AC77" i="2"/>
  <c r="AC78" i="2"/>
  <c r="AC85" i="2"/>
  <c r="AC81" i="2"/>
  <c r="AC92" i="2"/>
  <c r="AC90" i="2"/>
  <c r="AC93" i="2"/>
  <c r="AC89" i="2"/>
  <c r="AC91" i="2"/>
  <c r="AC100" i="2"/>
  <c r="AC101" i="2"/>
  <c r="AC102" i="2"/>
  <c r="AC103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7" i="2"/>
  <c r="AA56" i="2"/>
  <c r="AA58" i="2"/>
  <c r="AA59" i="2"/>
  <c r="AA60" i="2"/>
  <c r="AA61" i="2"/>
  <c r="AA62" i="2"/>
  <c r="AA63" i="2"/>
  <c r="AA64" i="2"/>
  <c r="AA65" i="2"/>
  <c r="AA66" i="2"/>
  <c r="AA67" i="2"/>
  <c r="AA69" i="2"/>
  <c r="AA68" i="2"/>
  <c r="AA70" i="2"/>
  <c r="AA71" i="2"/>
  <c r="AA72" i="2"/>
  <c r="AA74" i="2"/>
  <c r="AA76" i="2"/>
  <c r="AA75" i="2"/>
  <c r="AA73" i="2"/>
  <c r="AA77" i="2"/>
  <c r="AA78" i="2"/>
  <c r="AA85" i="2"/>
  <c r="AA86" i="2"/>
  <c r="AA81" i="2"/>
  <c r="AA79" i="2"/>
  <c r="AA82" i="2"/>
  <c r="AA84" i="2"/>
  <c r="AA92" i="2"/>
  <c r="AA90" i="2"/>
  <c r="AA93" i="2"/>
  <c r="AA89" i="2"/>
  <c r="AA91" i="2"/>
  <c r="AA100" i="2"/>
  <c r="AA101" i="2"/>
  <c r="AA102" i="2"/>
  <c r="AA103" i="2"/>
  <c r="AA104" i="2"/>
  <c r="AA105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9" i="2"/>
  <c r="Y40" i="2"/>
  <c r="Y41" i="2"/>
  <c r="Y42" i="2"/>
  <c r="Y44" i="2"/>
  <c r="Y45" i="2"/>
  <c r="Y48" i="2"/>
  <c r="Y49" i="2"/>
  <c r="Y51" i="2"/>
  <c r="Y52" i="2"/>
  <c r="Y54" i="2"/>
  <c r="Y55" i="2"/>
  <c r="Y57" i="2"/>
  <c r="Y62" i="2"/>
  <c r="Y63" i="2"/>
  <c r="Y69" i="2"/>
  <c r="Y71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8" i="2"/>
  <c r="W39" i="2"/>
  <c r="W40" i="2"/>
  <c r="W41" i="2"/>
  <c r="W42" i="2"/>
  <c r="W44" i="2"/>
  <c r="W45" i="2"/>
  <c r="W48" i="2"/>
  <c r="W49" i="2"/>
  <c r="W50" i="2"/>
  <c r="W52" i="2"/>
  <c r="W53" i="2"/>
  <c r="W54" i="2"/>
  <c r="W57" i="2"/>
  <c r="W58" i="2"/>
  <c r="W60" i="2"/>
  <c r="W62" i="2"/>
  <c r="W66" i="2"/>
  <c r="W69" i="2"/>
  <c r="W70" i="2"/>
  <c r="W85" i="2"/>
  <c r="W84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8" i="2"/>
  <c r="U39" i="2"/>
  <c r="U40" i="2"/>
  <c r="U41" i="2"/>
  <c r="U42" i="2"/>
  <c r="U44" i="2"/>
  <c r="U45" i="2"/>
  <c r="U48" i="2"/>
  <c r="U49" i="2"/>
  <c r="U50" i="2"/>
  <c r="U51" i="2"/>
  <c r="U52" i="2"/>
  <c r="U53" i="2"/>
  <c r="U54" i="2"/>
  <c r="U55" i="2"/>
  <c r="U57" i="2"/>
  <c r="U58" i="2"/>
  <c r="U60" i="2"/>
  <c r="U62" i="2"/>
  <c r="U63" i="2"/>
  <c r="U66" i="2"/>
  <c r="U69" i="2"/>
  <c r="U70" i="2"/>
  <c r="U71" i="2"/>
  <c r="U85" i="2"/>
  <c r="U84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30" i="2"/>
  <c r="S31" i="2"/>
  <c r="S32" i="2"/>
  <c r="S33" i="2"/>
  <c r="S34" i="2"/>
  <c r="S35" i="2"/>
  <c r="S36" i="2"/>
  <c r="S37" i="2"/>
  <c r="S38" i="2"/>
  <c r="S39" i="2"/>
  <c r="S41" i="2"/>
  <c r="S45" i="2"/>
  <c r="S46" i="2"/>
  <c r="S49" i="2"/>
  <c r="S50" i="2"/>
  <c r="S51" i="2"/>
  <c r="S52" i="2"/>
  <c r="S53" i="2"/>
  <c r="S57" i="2"/>
  <c r="S69" i="2"/>
  <c r="S75" i="2"/>
  <c r="S87" i="2"/>
  <c r="S94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1" i="2"/>
  <c r="Q44" i="2"/>
  <c r="Q45" i="2"/>
  <c r="Q46" i="2"/>
  <c r="Q51" i="2"/>
  <c r="Q52" i="2"/>
  <c r="Q57" i="2"/>
  <c r="Q60" i="2"/>
  <c r="Q62" i="2"/>
  <c r="Q66" i="2"/>
  <c r="Q69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1" i="2"/>
  <c r="O44" i="2"/>
  <c r="O45" i="2"/>
  <c r="O46" i="2"/>
  <c r="O49" i="2"/>
  <c r="O50" i="2"/>
  <c r="O51" i="2"/>
  <c r="O52" i="2"/>
  <c r="O53" i="2"/>
  <c r="O57" i="2"/>
  <c r="O60" i="2"/>
  <c r="O62" i="2"/>
  <c r="O66" i="2"/>
  <c r="O69" i="2"/>
  <c r="O75" i="2"/>
  <c r="O87" i="2"/>
  <c r="O94" i="2"/>
  <c r="M7" i="2"/>
  <c r="M8" i="2"/>
  <c r="M9" i="2"/>
  <c r="M10" i="2"/>
  <c r="M11" i="2"/>
  <c r="M12" i="2"/>
  <c r="M13" i="2"/>
  <c r="M14" i="2"/>
  <c r="M17" i="2"/>
  <c r="M18" i="2"/>
  <c r="M19" i="2"/>
  <c r="M20" i="2"/>
  <c r="M23" i="2"/>
  <c r="M24" i="2"/>
  <c r="M27" i="2"/>
  <c r="M28" i="2"/>
  <c r="M36" i="2"/>
  <c r="M37" i="2"/>
  <c r="M38" i="2"/>
  <c r="M41" i="2"/>
  <c r="M44" i="2"/>
  <c r="M46" i="2"/>
  <c r="M50" i="2"/>
  <c r="M51" i="2"/>
  <c r="M66" i="2"/>
  <c r="M75" i="2"/>
  <c r="M87" i="2"/>
  <c r="K7" i="2"/>
  <c r="K8" i="2"/>
  <c r="K9" i="2"/>
  <c r="K10" i="2"/>
  <c r="K11" i="2"/>
  <c r="K12" i="2"/>
  <c r="K13" i="2"/>
  <c r="K14" i="2"/>
  <c r="K15" i="2"/>
  <c r="K17" i="2"/>
  <c r="K18" i="2"/>
  <c r="K19" i="2"/>
  <c r="K20" i="2"/>
  <c r="K22" i="2"/>
  <c r="K23" i="2"/>
  <c r="K24" i="2"/>
  <c r="K26" i="2"/>
  <c r="K27" i="2"/>
  <c r="K28" i="2"/>
  <c r="K30" i="2"/>
  <c r="K31" i="2"/>
  <c r="K33" i="2"/>
  <c r="K34" i="2"/>
  <c r="K37" i="2"/>
  <c r="K38" i="2"/>
  <c r="K41" i="2"/>
  <c r="K44" i="2"/>
  <c r="K46" i="2"/>
  <c r="K49" i="2"/>
  <c r="K50" i="2"/>
  <c r="K66" i="2"/>
  <c r="K87" i="2"/>
  <c r="I7" i="2"/>
  <c r="I8" i="2"/>
  <c r="I9" i="2"/>
  <c r="I10" i="2"/>
  <c r="I11" i="2"/>
  <c r="I12" i="2"/>
  <c r="I13" i="2"/>
  <c r="I14" i="2"/>
  <c r="I15" i="2"/>
  <c r="I17" i="2"/>
  <c r="I18" i="2"/>
  <c r="I19" i="2"/>
  <c r="I20" i="2"/>
  <c r="I22" i="2"/>
  <c r="I23" i="2"/>
  <c r="I24" i="2"/>
  <c r="I26" i="2"/>
  <c r="I27" i="2"/>
  <c r="I28" i="2"/>
  <c r="I30" i="2"/>
  <c r="I31" i="2"/>
  <c r="I33" i="2"/>
  <c r="I34" i="2"/>
  <c r="I36" i="2"/>
  <c r="I37" i="2"/>
  <c r="I38" i="2"/>
  <c r="I41" i="2"/>
  <c r="I44" i="2"/>
  <c r="I46" i="2"/>
  <c r="I49" i="2"/>
  <c r="I50" i="2"/>
  <c r="I51" i="2"/>
  <c r="I66" i="2"/>
  <c r="I75" i="2"/>
  <c r="I87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7" i="2"/>
  <c r="G56" i="2"/>
  <c r="G58" i="2"/>
  <c r="G59" i="2"/>
  <c r="G60" i="2"/>
  <c r="G61" i="2"/>
  <c r="G62" i="2"/>
  <c r="G63" i="2"/>
  <c r="G64" i="2"/>
  <c r="G65" i="2"/>
  <c r="G66" i="2"/>
  <c r="G67" i="2"/>
  <c r="G69" i="2"/>
  <c r="G68" i="2"/>
  <c r="G70" i="2"/>
  <c r="G71" i="2"/>
  <c r="G72" i="2"/>
  <c r="G74" i="2"/>
  <c r="G76" i="2"/>
  <c r="G75" i="2"/>
  <c r="G73" i="2"/>
  <c r="G77" i="2"/>
  <c r="G78" i="2"/>
  <c r="G86" i="2"/>
  <c r="G83" i="2"/>
  <c r="G80" i="2"/>
  <c r="G87" i="2"/>
  <c r="G79" i="2"/>
  <c r="G82" i="2"/>
  <c r="G84" i="2"/>
  <c r="G94" i="2"/>
  <c r="G90" i="2"/>
  <c r="G91" i="2"/>
  <c r="G88" i="2"/>
  <c r="G98" i="2"/>
  <c r="G104" i="2"/>
  <c r="G99" i="2"/>
  <c r="G105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7" i="2"/>
  <c r="E56" i="2"/>
  <c r="E58" i="2"/>
  <c r="E59" i="2"/>
  <c r="E60" i="2"/>
  <c r="E61" i="2"/>
  <c r="E62" i="2"/>
  <c r="E63" i="2"/>
  <c r="E64" i="2"/>
  <c r="E65" i="2"/>
  <c r="E66" i="2"/>
  <c r="E67" i="2"/>
  <c r="E69" i="2"/>
  <c r="E68" i="2"/>
  <c r="E70" i="2"/>
  <c r="E71" i="2"/>
  <c r="E72" i="2"/>
  <c r="E74" i="2"/>
  <c r="E76" i="2"/>
  <c r="E75" i="2"/>
  <c r="E73" i="2"/>
  <c r="E77" i="2"/>
  <c r="E78" i="2"/>
  <c r="E85" i="2"/>
  <c r="E86" i="2"/>
  <c r="E83" i="2"/>
  <c r="E80" i="2"/>
  <c r="E87" i="2"/>
  <c r="E81" i="2"/>
  <c r="E84" i="2"/>
  <c r="E92" i="2"/>
  <c r="E95" i="2"/>
  <c r="E90" i="2"/>
  <c r="E96" i="2"/>
  <c r="E93" i="2"/>
  <c r="E89" i="2"/>
  <c r="E91" i="2"/>
  <c r="E100" i="2"/>
  <c r="E101" i="2"/>
  <c r="E106" i="2"/>
  <c r="E97" i="2"/>
  <c r="E107" i="2"/>
  <c r="E102" i="2"/>
  <c r="E108" i="2"/>
  <c r="E103" i="2"/>
  <c r="E109" i="2"/>
  <c r="E110" i="2"/>
  <c r="C7" i="2"/>
  <c r="U110" i="1" l="1"/>
  <c r="D7" i="19" l="1"/>
  <c r="D6" i="19"/>
  <c r="M5" i="2"/>
  <c r="C3" i="6" l="1"/>
  <c r="L3" i="6"/>
  <c r="K3" i="6"/>
  <c r="J3" i="6"/>
  <c r="I3" i="6"/>
  <c r="H3" i="6"/>
  <c r="G3" i="6"/>
  <c r="F3" i="6"/>
  <c r="E3" i="6"/>
  <c r="D3" i="6"/>
  <c r="C8" i="6"/>
  <c r="D8" i="6"/>
  <c r="E8" i="6"/>
  <c r="F8" i="6"/>
  <c r="G8" i="6"/>
  <c r="H8" i="6"/>
  <c r="I8" i="6"/>
  <c r="J8" i="6"/>
  <c r="K8" i="6"/>
  <c r="L8" i="6"/>
  <c r="K17" i="5" l="1"/>
  <c r="U104" i="1"/>
  <c r="U86" i="1"/>
  <c r="U105" i="1"/>
  <c r="U57" i="1"/>
  <c r="U106" i="1"/>
  <c r="U107" i="1"/>
  <c r="U108" i="1"/>
  <c r="U109" i="1"/>
  <c r="U103" i="1"/>
  <c r="U95" i="1"/>
  <c r="U75" i="1"/>
  <c r="U35" i="1"/>
  <c r="C14" i="2"/>
  <c r="C20" i="2"/>
  <c r="U71" i="1"/>
  <c r="U94" i="1"/>
  <c r="U83" i="1"/>
  <c r="U77" i="1"/>
  <c r="U82" i="1"/>
  <c r="U93" i="1"/>
  <c r="U92" i="1"/>
  <c r="U96" i="1"/>
  <c r="U73" i="1"/>
  <c r="U81" i="1"/>
  <c r="U80" i="1"/>
  <c r="U88" i="1"/>
  <c r="U68" i="1"/>
  <c r="U87" i="1"/>
  <c r="U65" i="1"/>
  <c r="U66" i="1"/>
  <c r="U69" i="1"/>
  <c r="U56" i="1"/>
  <c r="U59" i="1"/>
  <c r="U53" i="1"/>
  <c r="U54" i="1"/>
  <c r="U51" i="1"/>
  <c r="U49" i="1"/>
  <c r="U41" i="1"/>
  <c r="U45" i="1"/>
  <c r="U39" i="1"/>
  <c r="U42" i="1"/>
  <c r="U40" i="1"/>
  <c r="U47" i="1"/>
  <c r="U34" i="1"/>
  <c r="U33" i="1"/>
  <c r="U38" i="1"/>
  <c r="U23" i="1"/>
  <c r="U31" i="1"/>
  <c r="U27" i="1"/>
  <c r="U25" i="1"/>
  <c r="U19" i="1"/>
  <c r="U18" i="1"/>
  <c r="U17" i="1"/>
  <c r="U14" i="1"/>
  <c r="U12" i="1"/>
  <c r="U11" i="1"/>
  <c r="U8" i="1"/>
  <c r="U6" i="1"/>
  <c r="U102" i="1"/>
  <c r="AW97" i="2"/>
  <c r="AU6" i="2"/>
  <c r="AQ6" i="2"/>
  <c r="AO6" i="2"/>
  <c r="AM6" i="2"/>
  <c r="AK6" i="2"/>
  <c r="AI111" i="2"/>
  <c r="AI110" i="2"/>
  <c r="AI6" i="2"/>
  <c r="AG111" i="2"/>
  <c r="AG110" i="2"/>
  <c r="AG6" i="2"/>
  <c r="AE6" i="2"/>
  <c r="AC6" i="2"/>
  <c r="AA6" i="2"/>
  <c r="Y6" i="2"/>
  <c r="W6" i="2"/>
  <c r="U6" i="2"/>
  <c r="S6" i="2"/>
  <c r="Q6" i="2"/>
  <c r="O6" i="2"/>
  <c r="M6" i="2"/>
  <c r="K6" i="2"/>
  <c r="I6" i="2"/>
  <c r="G111" i="2"/>
  <c r="G110" i="2"/>
  <c r="G6" i="2"/>
  <c r="E111" i="2"/>
  <c r="E6" i="2"/>
  <c r="C107" i="2"/>
  <c r="C67" i="2"/>
  <c r="C76" i="2"/>
  <c r="C80" i="2"/>
  <c r="C102" i="2"/>
  <c r="C87" i="2"/>
  <c r="C81" i="2"/>
  <c r="C96" i="2"/>
  <c r="C72" i="2"/>
  <c r="C93" i="2"/>
  <c r="C89" i="2"/>
  <c r="C91" i="2"/>
  <c r="C17" i="2"/>
  <c r="C108" i="2"/>
  <c r="C43" i="2"/>
  <c r="C103" i="2"/>
  <c r="C58" i="2"/>
  <c r="C23" i="2"/>
  <c r="C79" i="2"/>
  <c r="C62" i="2"/>
  <c r="C109" i="2"/>
  <c r="C59" i="2"/>
  <c r="C98" i="2"/>
  <c r="C40" i="2"/>
  <c r="C75" i="2"/>
  <c r="C104" i="2"/>
  <c r="C73" i="2"/>
  <c r="C82" i="2"/>
  <c r="C27" i="2"/>
  <c r="C99" i="2"/>
  <c r="C88" i="2"/>
  <c r="C84" i="2"/>
  <c r="C68" i="2"/>
  <c r="C105" i="2"/>
  <c r="C110" i="2"/>
  <c r="C111" i="2"/>
  <c r="C97" i="2"/>
  <c r="C90" i="2"/>
  <c r="C74" i="2"/>
  <c r="C78" i="2"/>
  <c r="C42" i="2"/>
  <c r="C83" i="2"/>
  <c r="C66" i="2"/>
  <c r="C106" i="2"/>
  <c r="C22" i="2"/>
  <c r="C47" i="2"/>
  <c r="C36" i="2"/>
  <c r="C86" i="2"/>
  <c r="C30" i="2"/>
  <c r="C28" i="2"/>
  <c r="C63" i="2"/>
  <c r="C65" i="2"/>
  <c r="C61" i="2"/>
  <c r="C56" i="2"/>
  <c r="C85" i="2"/>
  <c r="C69" i="2"/>
  <c r="C8" i="2"/>
  <c r="C71" i="2"/>
  <c r="C77" i="2"/>
  <c r="C95" i="2"/>
  <c r="C33" i="2"/>
  <c r="C55" i="2"/>
  <c r="C48" i="2"/>
  <c r="C39" i="2"/>
  <c r="C60" i="2"/>
  <c r="C50" i="2"/>
  <c r="C31" i="2"/>
  <c r="C92" i="2"/>
  <c r="C24" i="2"/>
  <c r="C16" i="2"/>
  <c r="C101" i="2"/>
  <c r="C94" i="2"/>
  <c r="C64" i="2"/>
  <c r="C21" i="2"/>
  <c r="C54" i="2"/>
  <c r="C18" i="2"/>
  <c r="C13" i="2"/>
  <c r="C26" i="2"/>
  <c r="C29" i="2"/>
  <c r="C12" i="2"/>
  <c r="C38" i="2"/>
  <c r="C25" i="2"/>
  <c r="C19" i="2"/>
  <c r="C10" i="2"/>
  <c r="C41" i="2"/>
  <c r="C53" i="2"/>
  <c r="C46" i="2"/>
  <c r="C35" i="2"/>
  <c r="C32" i="2"/>
  <c r="C11" i="2"/>
  <c r="C9" i="2"/>
  <c r="C6" i="2"/>
  <c r="C57" i="2"/>
  <c r="C52" i="2"/>
  <c r="C100" i="2"/>
  <c r="C34" i="2"/>
  <c r="C15" i="2"/>
  <c r="C37" i="2"/>
  <c r="C70" i="2"/>
  <c r="C49" i="2"/>
  <c r="C45" i="2"/>
  <c r="C44" i="2"/>
  <c r="Y5" i="2" l="1"/>
  <c r="AO5" i="2"/>
  <c r="C5" i="2"/>
  <c r="AW5" i="2"/>
  <c r="AI5" i="2"/>
  <c r="AQ5" i="2"/>
  <c r="U5" i="2"/>
  <c r="AC5" i="2"/>
  <c r="AK5" i="2"/>
  <c r="AM5" i="2"/>
  <c r="AS5" i="2"/>
  <c r="S5" i="2"/>
  <c r="AA5" i="2"/>
  <c r="E5" i="2"/>
  <c r="G5" i="2"/>
  <c r="O5" i="2"/>
  <c r="Q5" i="2"/>
  <c r="W5" i="2"/>
  <c r="AE5" i="2"/>
  <c r="AG5" i="2"/>
  <c r="AU5" i="2"/>
  <c r="U99" i="1"/>
  <c r="U100" i="1"/>
  <c r="U7" i="1"/>
  <c r="U10" i="1"/>
  <c r="U16" i="1"/>
  <c r="U20" i="1"/>
  <c r="U24" i="1"/>
  <c r="U22" i="1"/>
  <c r="U30" i="1"/>
  <c r="U32" i="1"/>
  <c r="U36" i="1"/>
  <c r="U44" i="1"/>
  <c r="U46" i="1"/>
  <c r="U52" i="1"/>
  <c r="U60" i="1"/>
  <c r="U63" i="1"/>
  <c r="U78" i="1"/>
  <c r="U64" i="1"/>
  <c r="U89" i="1"/>
  <c r="U72" i="1"/>
  <c r="U91" i="1"/>
  <c r="U76" i="1"/>
  <c r="U61" i="1"/>
  <c r="U84" i="1"/>
  <c r="U101" i="1"/>
  <c r="U5" i="1"/>
  <c r="U9" i="1"/>
  <c r="U13" i="1"/>
  <c r="U15" i="1"/>
  <c r="U21" i="1"/>
  <c r="U28" i="1"/>
  <c r="U29" i="1"/>
  <c r="U26" i="1"/>
  <c r="U37" i="1"/>
  <c r="U43" i="1"/>
  <c r="U48" i="1"/>
  <c r="U50" i="1"/>
  <c r="U62" i="1"/>
  <c r="U55" i="1"/>
  <c r="U58" i="1"/>
  <c r="U67" i="1"/>
  <c r="U79" i="1"/>
  <c r="U90" i="1"/>
  <c r="U97" i="1"/>
  <c r="U98" i="1"/>
  <c r="U74" i="1"/>
  <c r="U70" i="1"/>
  <c r="U85" i="1"/>
  <c r="U4" i="1" l="1"/>
  <c r="Q6" i="1"/>
  <c r="Q7" i="1"/>
  <c r="Q8" i="1"/>
  <c r="Q9" i="1"/>
  <c r="Q11" i="1"/>
  <c r="Q10" i="1"/>
  <c r="Q12" i="1"/>
  <c r="Q13" i="1"/>
  <c r="Q14" i="1"/>
  <c r="Q16" i="1"/>
  <c r="Q17" i="1"/>
  <c r="Q15" i="1"/>
  <c r="Q19" i="1"/>
  <c r="Q20" i="1"/>
  <c r="Q25" i="1"/>
  <c r="Q24" i="1"/>
  <c r="Q21" i="1"/>
  <c r="Q18" i="1"/>
  <c r="Q28" i="1"/>
  <c r="Q27" i="1"/>
  <c r="Q31" i="1"/>
  <c r="Q29" i="1"/>
  <c r="Q22" i="1"/>
  <c r="Q23" i="1"/>
  <c r="Q33" i="1"/>
  <c r="Q30" i="1"/>
  <c r="Q34" i="1"/>
  <c r="Q32" i="1"/>
  <c r="Q37" i="1"/>
  <c r="Q40" i="1"/>
  <c r="Q43" i="1"/>
  <c r="Q36" i="1"/>
  <c r="Q42" i="1"/>
  <c r="Q44" i="1"/>
  <c r="Q39" i="1"/>
  <c r="Q49" i="1"/>
  <c r="Q41" i="1"/>
  <c r="Q48" i="1"/>
  <c r="Q45" i="1"/>
  <c r="Q62" i="1"/>
  <c r="Q38" i="1"/>
  <c r="Q52" i="1"/>
  <c r="Q50" i="1"/>
  <c r="Q46" i="1"/>
  <c r="Q51" i="1"/>
  <c r="Q54" i="1"/>
  <c r="Q53" i="1"/>
  <c r="Q60" i="1"/>
  <c r="Q71" i="1"/>
  <c r="Q114" i="1"/>
  <c r="Q59" i="1"/>
  <c r="Q58" i="1"/>
  <c r="Q103" i="1"/>
  <c r="Q56" i="1"/>
  <c r="Q90" i="1"/>
  <c r="Q96" i="1"/>
  <c r="Q65" i="1"/>
  <c r="Q69" i="1"/>
  <c r="Q55" i="1"/>
  <c r="Q64" i="1"/>
  <c r="Q70" i="1"/>
  <c r="Q67" i="1"/>
  <c r="Q79" i="1"/>
  <c r="Q63" i="1"/>
  <c r="Q76" i="1"/>
  <c r="Q95" i="1"/>
  <c r="Q78" i="1"/>
  <c r="Q119" i="1"/>
  <c r="Q68" i="1"/>
  <c r="Q5" i="1"/>
  <c r="R4" i="1" l="1"/>
  <c r="S10" i="1" l="1"/>
  <c r="S15" i="1"/>
  <c r="S18" i="1"/>
  <c r="S23" i="1"/>
  <c r="S40" i="1"/>
  <c r="S49" i="1"/>
  <c r="S52" i="1"/>
  <c r="S60" i="1"/>
  <c r="S56" i="1"/>
  <c r="S64" i="1"/>
  <c r="S92" i="1"/>
  <c r="S88" i="1"/>
  <c r="S99" i="1"/>
  <c r="S77" i="1"/>
  <c r="S73" i="1"/>
  <c r="S61" i="1"/>
  <c r="S97" i="1"/>
  <c r="S118" i="1"/>
  <c r="S94" i="1"/>
  <c r="S112" i="1"/>
  <c r="S43" i="1"/>
  <c r="S70" i="1"/>
  <c r="S84" i="1"/>
  <c r="S85" i="1"/>
  <c r="S101" i="1"/>
  <c r="S13" i="1"/>
  <c r="S30" i="1"/>
  <c r="S48" i="1"/>
  <c r="S114" i="1"/>
  <c r="S67" i="1"/>
  <c r="S81" i="1"/>
  <c r="S82" i="1"/>
  <c r="S9" i="1"/>
  <c r="S16" i="1"/>
  <c r="S24" i="1"/>
  <c r="S29" i="1"/>
  <c r="S32" i="1"/>
  <c r="S44" i="1"/>
  <c r="S62" i="1"/>
  <c r="S54" i="1"/>
  <c r="S58" i="1"/>
  <c r="S69" i="1"/>
  <c r="S63" i="1"/>
  <c r="S80" i="1"/>
  <c r="S47" i="1"/>
  <c r="S83" i="1"/>
  <c r="S100" i="1"/>
  <c r="S117" i="1"/>
  <c r="S11" i="1"/>
  <c r="S17" i="1"/>
  <c r="S21" i="1"/>
  <c r="S22" i="1"/>
  <c r="S37" i="1"/>
  <c r="S39" i="1"/>
  <c r="S38" i="1"/>
  <c r="S53" i="1"/>
  <c r="S55" i="1"/>
  <c r="S76" i="1"/>
  <c r="S91" i="1"/>
  <c r="S72" i="1"/>
  <c r="S87" i="1"/>
  <c r="S98" i="1"/>
  <c r="S93" i="1"/>
  <c r="S115" i="1"/>
  <c r="S6" i="1"/>
  <c r="S12" i="1"/>
  <c r="S19" i="1"/>
  <c r="S28" i="1"/>
  <c r="S33" i="1"/>
  <c r="S41" i="1"/>
  <c r="S50" i="1"/>
  <c r="S71" i="1"/>
  <c r="S90" i="1"/>
  <c r="S78" i="1"/>
  <c r="S111" i="1"/>
  <c r="S66" i="1"/>
  <c r="S7" i="1"/>
  <c r="S20" i="1"/>
  <c r="S27" i="1"/>
  <c r="S36" i="1"/>
  <c r="S46" i="1"/>
  <c r="S96" i="1"/>
  <c r="S34" i="1"/>
  <c r="S79" i="1"/>
  <c r="S89" i="1"/>
  <c r="S42" i="1"/>
  <c r="S68" i="1"/>
  <c r="S8" i="1"/>
  <c r="S45" i="1"/>
  <c r="S113" i="1"/>
  <c r="S14" i="1"/>
  <c r="S51" i="1"/>
  <c r="S116" i="1"/>
  <c r="S25" i="1"/>
  <c r="S59" i="1"/>
  <c r="S74" i="1"/>
  <c r="S26" i="1"/>
  <c r="S31" i="1"/>
  <c r="S65" i="1"/>
  <c r="S102" i="1"/>
  <c r="S5" i="1"/>
  <c r="S4" i="1" l="1"/>
  <c r="M158" i="1" l="1"/>
  <c r="K158" i="1"/>
  <c r="I158" i="1"/>
  <c r="G158" i="1"/>
  <c r="E158" i="1"/>
  <c r="C158" i="1"/>
  <c r="M143" i="1"/>
  <c r="K143" i="1"/>
  <c r="I143" i="1"/>
  <c r="G143" i="1"/>
  <c r="E143" i="1"/>
  <c r="C143" i="1"/>
  <c r="G152" i="1"/>
  <c r="E152" i="1"/>
  <c r="G151" i="1"/>
  <c r="K145" i="1"/>
  <c r="G145" i="1"/>
  <c r="O57" i="1"/>
  <c r="M57" i="1"/>
  <c r="K57" i="1"/>
  <c r="G57" i="1"/>
  <c r="E57" i="1"/>
  <c r="M137" i="1"/>
  <c r="K137" i="1"/>
  <c r="I137" i="1"/>
  <c r="G137" i="1"/>
  <c r="E137" i="1"/>
  <c r="C137" i="1"/>
  <c r="O93" i="1"/>
  <c r="M93" i="1"/>
  <c r="K93" i="1"/>
  <c r="I93" i="1"/>
  <c r="C93" i="1"/>
  <c r="K146" i="1"/>
  <c r="I146" i="1"/>
  <c r="G146" i="1"/>
  <c r="E146" i="1"/>
  <c r="C146" i="1"/>
  <c r="O106" i="1"/>
  <c r="M106" i="1"/>
  <c r="K106" i="1"/>
  <c r="I106" i="1"/>
  <c r="M138" i="1"/>
  <c r="O136" i="1"/>
  <c r="M136" i="1"/>
  <c r="M115" i="1"/>
  <c r="M142" i="1"/>
  <c r="G142" i="1"/>
  <c r="M107" i="1"/>
  <c r="I107" i="1"/>
  <c r="G107" i="1"/>
  <c r="C107" i="1"/>
  <c r="O135" i="1"/>
  <c r="M135" i="1"/>
  <c r="I135" i="1"/>
  <c r="C135" i="1"/>
  <c r="I147" i="1"/>
  <c r="G147" i="1"/>
  <c r="C147" i="1"/>
  <c r="O134" i="1"/>
  <c r="E134" i="1"/>
  <c r="C134" i="1"/>
  <c r="O94" i="1"/>
  <c r="M94" i="1"/>
  <c r="K94" i="1"/>
  <c r="I94" i="1"/>
  <c r="G94" i="1"/>
  <c r="E94" i="1"/>
  <c r="C94" i="1"/>
  <c r="M141" i="1"/>
  <c r="I141" i="1"/>
  <c r="C141" i="1"/>
  <c r="M140" i="1"/>
  <c r="K140" i="1"/>
  <c r="I140" i="1"/>
  <c r="C157" i="1"/>
  <c r="I109" i="1"/>
  <c r="O133" i="1"/>
  <c r="G149" i="1"/>
  <c r="K100" i="1"/>
  <c r="M108" i="1"/>
  <c r="C156" i="1"/>
  <c r="G150" i="1"/>
  <c r="E150" i="1"/>
  <c r="C150" i="1"/>
  <c r="E116" i="1"/>
  <c r="K144" i="1"/>
  <c r="I144" i="1"/>
  <c r="I85" i="1"/>
  <c r="O118" i="1"/>
  <c r="M118" i="1"/>
  <c r="K118" i="1"/>
  <c r="I118" i="1"/>
  <c r="E118" i="1"/>
  <c r="O132" i="1"/>
  <c r="O83" i="1"/>
  <c r="G83" i="1"/>
  <c r="E83" i="1"/>
  <c r="C83" i="1"/>
  <c r="G148" i="1"/>
  <c r="O131" i="1"/>
  <c r="M131" i="1"/>
  <c r="K131" i="1"/>
  <c r="I131" i="1"/>
  <c r="G131" i="1"/>
  <c r="E131" i="1"/>
  <c r="C131" i="1"/>
  <c r="E154" i="1"/>
  <c r="E153" i="1"/>
  <c r="M139" i="1"/>
  <c r="I139" i="1"/>
  <c r="G139" i="1"/>
  <c r="E139" i="1"/>
  <c r="C139" i="1"/>
  <c r="C155" i="1"/>
  <c r="Q105" i="1"/>
  <c r="Q84" i="1"/>
  <c r="Q61" i="1"/>
  <c r="O61" i="1"/>
  <c r="M61" i="1"/>
  <c r="Q130" i="1"/>
  <c r="M130" i="1"/>
  <c r="K130" i="1"/>
  <c r="G130" i="1"/>
  <c r="E130" i="1"/>
  <c r="Q86" i="1"/>
  <c r="O86" i="1"/>
  <c r="K86" i="1"/>
  <c r="I86" i="1"/>
  <c r="E86" i="1"/>
  <c r="Q89" i="1"/>
  <c r="O89" i="1"/>
  <c r="M89" i="1"/>
  <c r="K89" i="1"/>
  <c r="I89" i="1"/>
  <c r="G89" i="1"/>
  <c r="E89" i="1"/>
  <c r="C89" i="1"/>
  <c r="Q129" i="1"/>
  <c r="I129" i="1"/>
  <c r="E129" i="1"/>
  <c r="C129" i="1"/>
  <c r="Q128" i="1"/>
  <c r="Q73" i="1"/>
  <c r="O73" i="1"/>
  <c r="Q127" i="1"/>
  <c r="Q126" i="1"/>
  <c r="M126" i="1"/>
  <c r="G126" i="1"/>
  <c r="Q125" i="1"/>
  <c r="Q124" i="1"/>
  <c r="M124" i="1"/>
  <c r="K124" i="1"/>
  <c r="I124" i="1"/>
  <c r="G124" i="1"/>
  <c r="C124" i="1"/>
  <c r="Q123" i="1"/>
  <c r="K123" i="1"/>
  <c r="G123" i="1"/>
  <c r="C123" i="1"/>
  <c r="Q77" i="1"/>
  <c r="O77" i="1"/>
  <c r="M77" i="1"/>
  <c r="K77" i="1"/>
  <c r="I77" i="1"/>
  <c r="G77" i="1"/>
  <c r="E77" i="1"/>
  <c r="C77" i="1"/>
  <c r="Q98" i="1"/>
  <c r="K98" i="1"/>
  <c r="I98" i="1"/>
  <c r="G98" i="1"/>
  <c r="C98" i="1"/>
  <c r="Q122" i="1"/>
  <c r="K122" i="1"/>
  <c r="E122" i="1"/>
  <c r="Q74" i="1"/>
  <c r="O74" i="1"/>
  <c r="M74" i="1"/>
  <c r="K74" i="1"/>
  <c r="I74" i="1"/>
  <c r="G74" i="1"/>
  <c r="E74" i="1"/>
  <c r="Q82" i="1"/>
  <c r="K82" i="1"/>
  <c r="I82" i="1"/>
  <c r="E82" i="1"/>
  <c r="C82" i="1"/>
  <c r="Q104" i="1"/>
  <c r="O104" i="1"/>
  <c r="M104" i="1"/>
  <c r="K104" i="1"/>
  <c r="I104" i="1"/>
  <c r="G104" i="1"/>
  <c r="E104" i="1"/>
  <c r="C104" i="1"/>
  <c r="Q99" i="1"/>
  <c r="M99" i="1"/>
  <c r="K99" i="1"/>
  <c r="G99" i="1"/>
  <c r="E99" i="1"/>
  <c r="Q87" i="1"/>
  <c r="M87" i="1"/>
  <c r="K87" i="1"/>
  <c r="I87" i="1"/>
  <c r="E87" i="1"/>
  <c r="C87" i="1"/>
  <c r="Q121" i="1"/>
  <c r="I121" i="1"/>
  <c r="G121" i="1"/>
  <c r="E121" i="1"/>
  <c r="Q120" i="1"/>
  <c r="G120" i="1"/>
  <c r="C120" i="1"/>
  <c r="Q75" i="1"/>
  <c r="O75" i="1"/>
  <c r="M75" i="1"/>
  <c r="K75" i="1"/>
  <c r="I75" i="1"/>
  <c r="G75" i="1"/>
  <c r="E75" i="1"/>
  <c r="C75" i="1"/>
  <c r="Q66" i="1"/>
  <c r="O66" i="1"/>
  <c r="M66" i="1"/>
  <c r="K66" i="1"/>
  <c r="I66" i="1"/>
  <c r="G66" i="1"/>
  <c r="E66" i="1"/>
  <c r="C66" i="1"/>
  <c r="Q88" i="1"/>
  <c r="O88" i="1"/>
  <c r="M88" i="1"/>
  <c r="K88" i="1"/>
  <c r="I88" i="1"/>
  <c r="G88" i="1"/>
  <c r="E88" i="1"/>
  <c r="C88" i="1"/>
  <c r="Q72" i="1"/>
  <c r="O72" i="1"/>
  <c r="M72" i="1"/>
  <c r="K72" i="1"/>
  <c r="I72" i="1"/>
  <c r="G72" i="1"/>
  <c r="E72" i="1"/>
  <c r="C72" i="1"/>
  <c r="Q47" i="1"/>
  <c r="O47" i="1"/>
  <c r="M47" i="1"/>
  <c r="K47" i="1"/>
  <c r="I47" i="1"/>
  <c r="G47" i="1"/>
  <c r="E47" i="1"/>
  <c r="C47" i="1"/>
  <c r="Q113" i="1"/>
  <c r="O113" i="1"/>
  <c r="K113" i="1"/>
  <c r="I113" i="1"/>
  <c r="Q81" i="1"/>
  <c r="O81" i="1"/>
  <c r="M81" i="1"/>
  <c r="K81" i="1"/>
  <c r="I81" i="1"/>
  <c r="G81" i="1"/>
  <c r="E81" i="1"/>
  <c r="C81" i="1"/>
  <c r="Q111" i="1"/>
  <c r="O111" i="1"/>
  <c r="M111" i="1"/>
  <c r="K111" i="1"/>
  <c r="I111" i="1"/>
  <c r="G111" i="1"/>
  <c r="E111" i="1"/>
  <c r="C111" i="1"/>
  <c r="Q92" i="1"/>
  <c r="O92" i="1"/>
  <c r="M92" i="1"/>
  <c r="K92" i="1"/>
  <c r="I92" i="1"/>
  <c r="G92" i="1"/>
  <c r="E92" i="1"/>
  <c r="C92" i="1"/>
  <c r="Q91" i="1"/>
  <c r="O91" i="1"/>
  <c r="M91" i="1"/>
  <c r="K91" i="1"/>
  <c r="I91" i="1"/>
  <c r="G91" i="1"/>
  <c r="E91" i="1"/>
  <c r="C91" i="1"/>
  <c r="Q80" i="1"/>
  <c r="O80" i="1"/>
  <c r="M80" i="1"/>
  <c r="K80" i="1"/>
  <c r="I80" i="1"/>
  <c r="G80" i="1"/>
  <c r="E80" i="1"/>
  <c r="C80" i="1"/>
  <c r="O68" i="1"/>
  <c r="M68" i="1"/>
  <c r="K68" i="1"/>
  <c r="I68" i="1"/>
  <c r="G68" i="1"/>
  <c r="E68" i="1"/>
  <c r="C68" i="1"/>
  <c r="K119" i="1"/>
  <c r="I119" i="1"/>
  <c r="C119" i="1"/>
  <c r="O78" i="1"/>
  <c r="M78" i="1"/>
  <c r="K78" i="1"/>
  <c r="I78" i="1"/>
  <c r="G78" i="1"/>
  <c r="C78" i="1"/>
  <c r="O95" i="1"/>
  <c r="M95" i="1"/>
  <c r="K95" i="1"/>
  <c r="I95" i="1"/>
  <c r="G95" i="1"/>
  <c r="E95" i="1"/>
  <c r="C95" i="1"/>
  <c r="O76" i="1"/>
  <c r="M76" i="1"/>
  <c r="K76" i="1"/>
  <c r="I76" i="1"/>
  <c r="G76" i="1"/>
  <c r="E76" i="1"/>
  <c r="C76" i="1"/>
  <c r="O79" i="1"/>
  <c r="M79" i="1"/>
  <c r="K79" i="1"/>
  <c r="I79" i="1"/>
  <c r="G79" i="1"/>
  <c r="E79" i="1"/>
  <c r="C79" i="1"/>
  <c r="O67" i="1"/>
  <c r="M67" i="1"/>
  <c r="K67" i="1"/>
  <c r="I67" i="1"/>
  <c r="G67" i="1"/>
  <c r="E67" i="1"/>
  <c r="C67" i="1"/>
  <c r="O70" i="1"/>
  <c r="M70" i="1"/>
  <c r="K70" i="1"/>
  <c r="I70" i="1"/>
  <c r="G70" i="1"/>
  <c r="E70" i="1"/>
  <c r="C70" i="1"/>
  <c r="O64" i="1"/>
  <c r="M64" i="1"/>
  <c r="K64" i="1"/>
  <c r="I64" i="1"/>
  <c r="G64" i="1"/>
  <c r="E64" i="1"/>
  <c r="C64" i="1"/>
  <c r="O55" i="1"/>
  <c r="M55" i="1"/>
  <c r="K55" i="1"/>
  <c r="I55" i="1"/>
  <c r="G55" i="1"/>
  <c r="E55" i="1"/>
  <c r="C55" i="1"/>
  <c r="O69" i="1"/>
  <c r="M69" i="1"/>
  <c r="K69" i="1"/>
  <c r="I69" i="1"/>
  <c r="G69" i="1"/>
  <c r="E69" i="1"/>
  <c r="C69" i="1"/>
  <c r="O65" i="1"/>
  <c r="M65" i="1"/>
  <c r="K65" i="1"/>
  <c r="I65" i="1"/>
  <c r="G65" i="1"/>
  <c r="E65" i="1"/>
  <c r="C65" i="1"/>
  <c r="O96" i="1"/>
  <c r="M96" i="1"/>
  <c r="K96" i="1"/>
  <c r="I96" i="1"/>
  <c r="G96" i="1"/>
  <c r="E96" i="1"/>
  <c r="C96" i="1"/>
  <c r="O90" i="1"/>
  <c r="M90" i="1"/>
  <c r="K90" i="1"/>
  <c r="I90" i="1"/>
  <c r="G90" i="1"/>
  <c r="O56" i="1"/>
  <c r="M56" i="1"/>
  <c r="K56" i="1"/>
  <c r="I56" i="1"/>
  <c r="G56" i="1"/>
  <c r="E56" i="1"/>
  <c r="C56" i="1"/>
  <c r="O103" i="1"/>
  <c r="K103" i="1"/>
  <c r="I103" i="1"/>
  <c r="G103" i="1"/>
  <c r="E103" i="1"/>
  <c r="O58" i="1"/>
  <c r="M58" i="1"/>
  <c r="K58" i="1"/>
  <c r="I58" i="1"/>
  <c r="G58" i="1"/>
  <c r="E58" i="1"/>
  <c r="C58" i="1"/>
  <c r="O59" i="1"/>
  <c r="M59" i="1"/>
  <c r="K59" i="1"/>
  <c r="I59" i="1"/>
  <c r="G59" i="1"/>
  <c r="E59" i="1"/>
  <c r="C59" i="1"/>
  <c r="O114" i="1"/>
  <c r="M71" i="1"/>
  <c r="K71" i="1"/>
  <c r="I71" i="1"/>
  <c r="G71" i="1"/>
  <c r="E71" i="1"/>
  <c r="C71" i="1"/>
  <c r="O60" i="1"/>
  <c r="M60" i="1"/>
  <c r="K60" i="1"/>
  <c r="I60" i="1"/>
  <c r="G60" i="1"/>
  <c r="E60" i="1"/>
  <c r="C60" i="1"/>
  <c r="O53" i="1"/>
  <c r="M53" i="1"/>
  <c r="K53" i="1"/>
  <c r="I53" i="1"/>
  <c r="G53" i="1"/>
  <c r="E53" i="1"/>
  <c r="C53" i="1"/>
  <c r="O54" i="1"/>
  <c r="M54" i="1"/>
  <c r="K54" i="1"/>
  <c r="I54" i="1"/>
  <c r="G54" i="1"/>
  <c r="E54" i="1"/>
  <c r="C54" i="1"/>
  <c r="O51" i="1"/>
  <c r="M51" i="1"/>
  <c r="K51" i="1"/>
  <c r="I51" i="1"/>
  <c r="G51" i="1"/>
  <c r="E51" i="1"/>
  <c r="C51" i="1"/>
  <c r="O46" i="1"/>
  <c r="M46" i="1"/>
  <c r="K46" i="1"/>
  <c r="I46" i="1"/>
  <c r="G46" i="1"/>
  <c r="E46" i="1"/>
  <c r="C46" i="1"/>
  <c r="O50" i="1"/>
  <c r="M50" i="1"/>
  <c r="K50" i="1"/>
  <c r="I50" i="1"/>
  <c r="G50" i="1"/>
  <c r="E50" i="1"/>
  <c r="C50" i="1"/>
  <c r="O52" i="1"/>
  <c r="M52" i="1"/>
  <c r="K52" i="1"/>
  <c r="I52" i="1"/>
  <c r="G52" i="1"/>
  <c r="E52" i="1"/>
  <c r="C52" i="1"/>
  <c r="O38" i="1"/>
  <c r="M38" i="1"/>
  <c r="K38" i="1"/>
  <c r="I38" i="1"/>
  <c r="G38" i="1"/>
  <c r="E38" i="1"/>
  <c r="C38" i="1"/>
  <c r="O62" i="1"/>
  <c r="M62" i="1"/>
  <c r="K62" i="1"/>
  <c r="I62" i="1"/>
  <c r="G62" i="1"/>
  <c r="C62" i="1"/>
  <c r="O45" i="1"/>
  <c r="M45" i="1"/>
  <c r="K45" i="1"/>
  <c r="I45" i="1"/>
  <c r="G45" i="1"/>
  <c r="E45" i="1"/>
  <c r="C45" i="1"/>
  <c r="O48" i="1"/>
  <c r="M48" i="1"/>
  <c r="K48" i="1"/>
  <c r="I48" i="1"/>
  <c r="G48" i="1"/>
  <c r="E48" i="1"/>
  <c r="C48" i="1"/>
  <c r="O41" i="1"/>
  <c r="M41" i="1"/>
  <c r="K41" i="1"/>
  <c r="I41" i="1"/>
  <c r="G41" i="1"/>
  <c r="E41" i="1"/>
  <c r="C41" i="1"/>
  <c r="O49" i="1"/>
  <c r="M49" i="1"/>
  <c r="K49" i="1"/>
  <c r="I49" i="1"/>
  <c r="G49" i="1"/>
  <c r="E49" i="1"/>
  <c r="C49" i="1"/>
  <c r="O39" i="1"/>
  <c r="M39" i="1"/>
  <c r="K39" i="1"/>
  <c r="I39" i="1"/>
  <c r="G39" i="1"/>
  <c r="E39" i="1"/>
  <c r="C39" i="1"/>
  <c r="O44" i="1"/>
  <c r="M44" i="1"/>
  <c r="K44" i="1"/>
  <c r="I44" i="1"/>
  <c r="G44" i="1"/>
  <c r="E44" i="1"/>
  <c r="C44" i="1"/>
  <c r="O42" i="1"/>
  <c r="M42" i="1"/>
  <c r="K42" i="1"/>
  <c r="I42" i="1"/>
  <c r="G42" i="1"/>
  <c r="E42" i="1"/>
  <c r="C42" i="1"/>
  <c r="O36" i="1"/>
  <c r="M36" i="1"/>
  <c r="K36" i="1"/>
  <c r="I36" i="1"/>
  <c r="G36" i="1"/>
  <c r="E36" i="1"/>
  <c r="C36" i="1"/>
  <c r="O43" i="1"/>
  <c r="M43" i="1"/>
  <c r="K43" i="1"/>
  <c r="I43" i="1"/>
  <c r="G43" i="1"/>
  <c r="E43" i="1"/>
  <c r="C43" i="1"/>
  <c r="O40" i="1"/>
  <c r="M40" i="1"/>
  <c r="K40" i="1"/>
  <c r="I40" i="1"/>
  <c r="G40" i="1"/>
  <c r="E40" i="1"/>
  <c r="C40" i="1"/>
  <c r="O37" i="1"/>
  <c r="M37" i="1"/>
  <c r="K37" i="1"/>
  <c r="I37" i="1"/>
  <c r="G37" i="1"/>
  <c r="E37" i="1"/>
  <c r="C37" i="1"/>
  <c r="O32" i="1"/>
  <c r="M32" i="1"/>
  <c r="K32" i="1"/>
  <c r="I32" i="1"/>
  <c r="G32" i="1"/>
  <c r="E32" i="1"/>
  <c r="C32" i="1"/>
  <c r="O34" i="1"/>
  <c r="M34" i="1"/>
  <c r="K34" i="1"/>
  <c r="I34" i="1"/>
  <c r="G34" i="1"/>
  <c r="E34" i="1"/>
  <c r="C34" i="1"/>
  <c r="O30" i="1"/>
  <c r="M30" i="1"/>
  <c r="K30" i="1"/>
  <c r="I30" i="1"/>
  <c r="G30" i="1"/>
  <c r="E30" i="1"/>
  <c r="C30" i="1"/>
  <c r="O33" i="1"/>
  <c r="M33" i="1"/>
  <c r="K33" i="1"/>
  <c r="I33" i="1"/>
  <c r="G33" i="1"/>
  <c r="E33" i="1"/>
  <c r="C33" i="1"/>
  <c r="O23" i="1"/>
  <c r="M23" i="1"/>
  <c r="K23" i="1"/>
  <c r="I23" i="1"/>
  <c r="G23" i="1"/>
  <c r="E23" i="1"/>
  <c r="C23" i="1"/>
  <c r="O22" i="1"/>
  <c r="M22" i="1"/>
  <c r="K22" i="1"/>
  <c r="I22" i="1"/>
  <c r="G22" i="1"/>
  <c r="E22" i="1"/>
  <c r="C22" i="1"/>
  <c r="O29" i="1"/>
  <c r="M29" i="1"/>
  <c r="K29" i="1"/>
  <c r="I29" i="1"/>
  <c r="G29" i="1"/>
  <c r="E29" i="1"/>
  <c r="C29" i="1"/>
  <c r="O31" i="1"/>
  <c r="M31" i="1"/>
  <c r="K31" i="1"/>
  <c r="I31" i="1"/>
  <c r="G31" i="1"/>
  <c r="E31" i="1"/>
  <c r="C31" i="1"/>
  <c r="O27" i="1"/>
  <c r="M27" i="1"/>
  <c r="K27" i="1"/>
  <c r="I27" i="1"/>
  <c r="G27" i="1"/>
  <c r="E27" i="1"/>
  <c r="C27" i="1"/>
  <c r="O28" i="1"/>
  <c r="M28" i="1"/>
  <c r="K28" i="1"/>
  <c r="I28" i="1"/>
  <c r="G28" i="1"/>
  <c r="E28" i="1"/>
  <c r="C28" i="1"/>
  <c r="O18" i="1"/>
  <c r="M18" i="1"/>
  <c r="K18" i="1"/>
  <c r="I18" i="1"/>
  <c r="G18" i="1"/>
  <c r="E18" i="1"/>
  <c r="C18" i="1"/>
  <c r="O21" i="1"/>
  <c r="M21" i="1"/>
  <c r="K21" i="1"/>
  <c r="I21" i="1"/>
  <c r="G21" i="1"/>
  <c r="E21" i="1"/>
  <c r="C21" i="1"/>
  <c r="O24" i="1"/>
  <c r="M24" i="1"/>
  <c r="K24" i="1"/>
  <c r="I24" i="1"/>
  <c r="G24" i="1"/>
  <c r="E24" i="1"/>
  <c r="C24" i="1"/>
  <c r="O25" i="1"/>
  <c r="M25" i="1"/>
  <c r="K25" i="1"/>
  <c r="I25" i="1"/>
  <c r="G25" i="1"/>
  <c r="E25" i="1"/>
  <c r="C25" i="1"/>
  <c r="O20" i="1"/>
  <c r="M20" i="1"/>
  <c r="K20" i="1"/>
  <c r="I20" i="1"/>
  <c r="G20" i="1"/>
  <c r="E20" i="1"/>
  <c r="C20" i="1"/>
  <c r="O19" i="1"/>
  <c r="M19" i="1"/>
  <c r="K19" i="1"/>
  <c r="I19" i="1"/>
  <c r="G19" i="1"/>
  <c r="E19" i="1"/>
  <c r="C19" i="1"/>
  <c r="O15" i="1"/>
  <c r="M15" i="1"/>
  <c r="K15" i="1"/>
  <c r="I15" i="1"/>
  <c r="G15" i="1"/>
  <c r="E15" i="1"/>
  <c r="C15" i="1"/>
  <c r="O17" i="1"/>
  <c r="M17" i="1"/>
  <c r="K17" i="1"/>
  <c r="I17" i="1"/>
  <c r="G17" i="1"/>
  <c r="E17" i="1"/>
  <c r="C17" i="1"/>
  <c r="O16" i="1"/>
  <c r="M16" i="1"/>
  <c r="K16" i="1"/>
  <c r="I16" i="1"/>
  <c r="G16" i="1"/>
  <c r="E16" i="1"/>
  <c r="C16" i="1"/>
  <c r="O14" i="1"/>
  <c r="M14" i="1"/>
  <c r="K14" i="1"/>
  <c r="I14" i="1"/>
  <c r="G14" i="1"/>
  <c r="E14" i="1"/>
  <c r="C14" i="1"/>
  <c r="O13" i="1"/>
  <c r="M13" i="1"/>
  <c r="K13" i="1"/>
  <c r="I13" i="1"/>
  <c r="G13" i="1"/>
  <c r="E13" i="1"/>
  <c r="C13" i="1"/>
  <c r="O12" i="1"/>
  <c r="M12" i="1"/>
  <c r="K12" i="1"/>
  <c r="I12" i="1"/>
  <c r="G12" i="1"/>
  <c r="E12" i="1"/>
  <c r="C12" i="1"/>
  <c r="O10" i="1"/>
  <c r="M10" i="1"/>
  <c r="K10" i="1"/>
  <c r="I10" i="1"/>
  <c r="G10" i="1"/>
  <c r="E10" i="1"/>
  <c r="C10" i="1"/>
  <c r="O11" i="1"/>
  <c r="M11" i="1"/>
  <c r="K11" i="1"/>
  <c r="I11" i="1"/>
  <c r="G11" i="1"/>
  <c r="E11" i="1"/>
  <c r="C11" i="1"/>
  <c r="O9" i="1"/>
  <c r="M9" i="1"/>
  <c r="K9" i="1"/>
  <c r="I9" i="1"/>
  <c r="G9" i="1"/>
  <c r="E9" i="1"/>
  <c r="C9" i="1"/>
  <c r="O8" i="1"/>
  <c r="M8" i="1"/>
  <c r="K8" i="1"/>
  <c r="I8" i="1"/>
  <c r="G8" i="1"/>
  <c r="E8" i="1"/>
  <c r="C8" i="1"/>
  <c r="O7" i="1"/>
  <c r="M7" i="1"/>
  <c r="K7" i="1"/>
  <c r="I7" i="1"/>
  <c r="G7" i="1"/>
  <c r="E7" i="1"/>
  <c r="C7" i="1"/>
  <c r="O6" i="1"/>
  <c r="M6" i="1"/>
  <c r="K6" i="1"/>
  <c r="I6" i="1"/>
  <c r="G6" i="1"/>
  <c r="E6" i="1"/>
  <c r="C6" i="1"/>
  <c r="O5" i="1"/>
  <c r="M5" i="1"/>
  <c r="K5" i="1"/>
  <c r="I5" i="1"/>
  <c r="G5" i="1"/>
  <c r="E5" i="1"/>
  <c r="C5" i="1"/>
  <c r="E4" i="1" l="1"/>
  <c r="I4" i="1"/>
  <c r="C4" i="1"/>
  <c r="O4" i="1"/>
  <c r="G4" i="1"/>
  <c r="K4" i="1"/>
  <c r="M4" i="1"/>
  <c r="Q4" i="1"/>
</calcChain>
</file>

<file path=xl/sharedStrings.xml><?xml version="1.0" encoding="utf-8"?>
<sst xmlns="http://schemas.openxmlformats.org/spreadsheetml/2006/main" count="841" uniqueCount="474">
  <si>
    <t>-</t>
    <phoneticPr fontId="3" type="noConversion"/>
  </si>
  <si>
    <t>鐵路法</t>
  </si>
  <si>
    <t>礦業法</t>
  </si>
  <si>
    <t>懲治走私條例</t>
  </si>
  <si>
    <t>醫事檢驗師法</t>
  </si>
  <si>
    <t>漁業法</t>
  </si>
  <si>
    <t>電業法</t>
  </si>
  <si>
    <t>農會法</t>
  </si>
  <si>
    <t>替代役實施條例</t>
  </si>
  <si>
    <t>就業服務法</t>
  </si>
  <si>
    <t>脫逃</t>
  </si>
  <si>
    <t>國家機密保護法</t>
  </si>
  <si>
    <t>國家安全法</t>
  </si>
  <si>
    <t>區域計畫法</t>
  </si>
  <si>
    <t>動產擔保交易法</t>
  </si>
  <si>
    <t>動物傳染防治條例</t>
  </si>
  <si>
    <t>動物用藥品管理法</t>
  </si>
  <si>
    <t>海商法</t>
  </si>
  <si>
    <t>要塞堡壘地帶法</t>
  </si>
  <si>
    <t>政府採購法</t>
  </si>
  <si>
    <t>信用合作社法</t>
  </si>
  <si>
    <t>保險法</t>
  </si>
  <si>
    <t>妨害國幣懲治條例</t>
  </si>
  <si>
    <t>妨害投票</t>
  </si>
  <si>
    <t>妨害兵役治罪條例</t>
  </si>
  <si>
    <t>石油管理法</t>
  </si>
  <si>
    <t>民用航空法</t>
  </si>
  <si>
    <t>平均地權條例</t>
  </si>
  <si>
    <t>內亂</t>
  </si>
  <si>
    <t>護照條例</t>
  </si>
  <si>
    <t>農礦工商管理條例</t>
  </si>
  <si>
    <t>農藥管理法</t>
  </si>
  <si>
    <t>集會遊行法</t>
  </si>
  <si>
    <t>郵政法</t>
  </si>
  <si>
    <t>著作權仲介團體條例</t>
  </si>
  <si>
    <t>專利法</t>
  </si>
  <si>
    <t>消防法</t>
  </si>
  <si>
    <t>水污染防治法</t>
  </si>
  <si>
    <t>入出國及移民法</t>
  </si>
  <si>
    <t>墮胎</t>
  </si>
  <si>
    <t>菸酒管理法</t>
  </si>
  <si>
    <t>緊急醫療救護法</t>
  </si>
  <si>
    <t>勞動檢查法</t>
  </si>
  <si>
    <t>商品檢驗法</t>
  </si>
  <si>
    <t>農業金融法</t>
  </si>
  <si>
    <t>期貨交易法</t>
  </si>
  <si>
    <t>通訊保障及監察法</t>
  </si>
  <si>
    <t>水利法</t>
  </si>
  <si>
    <t>植物防疫檢疫法</t>
  </si>
  <si>
    <t>臺灣地區與大陸地區人民關係條例</t>
  </si>
  <si>
    <t>擄人勒贖</t>
  </si>
  <si>
    <t>勞動基準法</t>
  </si>
  <si>
    <t>電子遊戲場業管理條例</t>
  </si>
  <si>
    <t>空氣污染防治法</t>
  </si>
  <si>
    <t>褻瀆祀典</t>
  </si>
  <si>
    <t>貪污治罪條例</t>
  </si>
  <si>
    <t>公司法</t>
  </si>
  <si>
    <t>自來水法</t>
  </si>
  <si>
    <t>公平交易法</t>
  </si>
  <si>
    <t>山坡地保育利用條例</t>
  </si>
  <si>
    <t>文化資產保存法</t>
  </si>
  <si>
    <t>律師法</t>
  </si>
  <si>
    <t>野生動物保育法</t>
  </si>
  <si>
    <t>湮滅證據</t>
  </si>
  <si>
    <t>侵害墳墓屍體</t>
  </si>
  <si>
    <t>電信法</t>
  </si>
  <si>
    <t>毒品</t>
  </si>
  <si>
    <t>商業會計法</t>
  </si>
  <si>
    <t>藏匿人犯</t>
  </si>
  <si>
    <t>稅捐稽徵法</t>
  </si>
  <si>
    <t>建築法</t>
  </si>
  <si>
    <t>總統副總統選舉罷免法</t>
  </si>
  <si>
    <t>藥事法</t>
  </si>
  <si>
    <t>醫師法</t>
  </si>
  <si>
    <t>動物保護法</t>
  </si>
  <si>
    <t>水土保持法</t>
  </si>
  <si>
    <t>刑法瀆職</t>
  </si>
  <si>
    <t>傳染病防治法</t>
  </si>
  <si>
    <t>偽證</t>
  </si>
  <si>
    <t>證券交易法</t>
  </si>
  <si>
    <t>偽造貨幣</t>
  </si>
  <si>
    <t>賭博</t>
  </si>
  <si>
    <t>妨害農工商</t>
  </si>
  <si>
    <t>偽造有價證券</t>
  </si>
  <si>
    <t>森林法</t>
  </si>
  <si>
    <t>遺棄</t>
  </si>
  <si>
    <t>贓物</t>
  </si>
  <si>
    <t>搶奪</t>
  </si>
  <si>
    <t>銀行法</t>
  </si>
  <si>
    <t>廢棄物清理法</t>
  </si>
  <si>
    <t>強制性交</t>
  </si>
  <si>
    <t>對幼性交</t>
  </si>
  <si>
    <t>妨害風化</t>
  </si>
  <si>
    <t>故意殺人</t>
  </si>
  <si>
    <t>誣告</t>
  </si>
  <si>
    <t>性騷擾防治法</t>
  </si>
  <si>
    <t>竊佔</t>
  </si>
  <si>
    <t>恐嚇取財</t>
  </si>
  <si>
    <t>組織犯罪防制條例</t>
  </si>
  <si>
    <t>兒童及少年性剝削防制條例</t>
  </si>
  <si>
    <t>妨害秘密</t>
  </si>
  <si>
    <t>妨害秩序</t>
  </si>
  <si>
    <t>洗錢防制法</t>
  </si>
  <si>
    <t>妨害公務</t>
  </si>
  <si>
    <t>背信</t>
  </si>
  <si>
    <t>妨害電腦使用</t>
  </si>
  <si>
    <t>重利</t>
  </si>
  <si>
    <t>商標法</t>
  </si>
  <si>
    <t>著作權法</t>
  </si>
  <si>
    <t>偽造文書</t>
  </si>
  <si>
    <t>違反保護令罪</t>
  </si>
  <si>
    <t>性交猥褻</t>
  </si>
  <si>
    <t>毀棄損壞</t>
  </si>
  <si>
    <t>侵占</t>
  </si>
  <si>
    <t>妨害自由</t>
  </si>
  <si>
    <t>駕駛過失</t>
  </si>
  <si>
    <t>詐欺</t>
  </si>
  <si>
    <t>總計</t>
    <phoneticPr fontId="3" type="noConversion"/>
  </si>
  <si>
    <r>
      <t>109年</t>
    </r>
    <r>
      <rPr>
        <sz val="12"/>
        <color theme="1"/>
        <rFont val="新細明體"/>
        <family val="1"/>
        <charset val="136"/>
      </rPr>
      <t/>
    </r>
  </si>
  <si>
    <r>
      <t>108年</t>
    </r>
    <r>
      <rPr>
        <sz val="12"/>
        <color theme="1"/>
        <rFont val="新細明體"/>
        <family val="1"/>
        <charset val="136"/>
      </rPr>
      <t/>
    </r>
  </si>
  <si>
    <r>
      <t>107年</t>
    </r>
    <r>
      <rPr>
        <sz val="12"/>
        <color theme="1"/>
        <rFont val="新細明體"/>
        <family val="1"/>
        <charset val="136"/>
      </rPr>
      <t/>
    </r>
  </si>
  <si>
    <r>
      <t>106年</t>
    </r>
    <r>
      <rPr>
        <sz val="12"/>
        <color theme="1"/>
        <rFont val="新細明體"/>
        <family val="1"/>
        <charset val="136"/>
      </rPr>
      <t/>
    </r>
  </si>
  <si>
    <r>
      <t>105年</t>
    </r>
    <r>
      <rPr>
        <sz val="12"/>
        <color theme="1"/>
        <rFont val="新細明體"/>
        <family val="1"/>
        <charset val="136"/>
      </rPr>
      <t/>
    </r>
  </si>
  <si>
    <r>
      <t>104年</t>
    </r>
    <r>
      <rPr>
        <sz val="12"/>
        <color theme="1"/>
        <rFont val="新細明體"/>
        <family val="1"/>
        <charset val="136"/>
      </rPr>
      <t/>
    </r>
  </si>
  <si>
    <r>
      <t>103年</t>
    </r>
    <r>
      <rPr>
        <sz val="12"/>
        <color theme="1"/>
        <rFont val="新細明體"/>
        <family val="1"/>
        <charset val="136"/>
      </rPr>
      <t/>
    </r>
  </si>
  <si>
    <t>證券投資信託及顧問法</t>
  </si>
  <si>
    <t>竊盜</t>
  </si>
  <si>
    <r>
      <rPr>
        <sz val="12"/>
        <rFont val="新細明體"/>
        <family val="1"/>
        <charset val="136"/>
      </rPr>
      <t>女性</t>
    </r>
    <phoneticPr fontId="3" type="noConversion"/>
  </si>
  <si>
    <r>
      <rPr>
        <sz val="12"/>
        <rFont val="新細明體"/>
        <family val="1"/>
        <charset val="136"/>
      </rPr>
      <t>男性</t>
    </r>
    <phoneticPr fontId="3" type="noConversion"/>
  </si>
  <si>
    <r>
      <rPr>
        <sz val="12"/>
        <rFont val="新細明體"/>
        <family val="1"/>
        <charset val="136"/>
      </rPr>
      <t>總計</t>
    </r>
    <phoneticPr fontId="3" type="noConversion"/>
  </si>
  <si>
    <r>
      <rPr>
        <sz val="12"/>
        <rFont val="新細明體"/>
        <family val="1"/>
        <charset val="136"/>
      </rPr>
      <t>不詳</t>
    </r>
    <phoneticPr fontId="3" type="noConversion"/>
  </si>
  <si>
    <r>
      <rPr>
        <sz val="11"/>
        <rFont val="新細明體"/>
        <family val="1"/>
        <charset val="136"/>
      </rPr>
      <t>其他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不詳</t>
    </r>
    <phoneticPr fontId="3" type="noConversion"/>
  </si>
  <si>
    <r>
      <rPr>
        <sz val="11"/>
        <rFont val="新細明體"/>
        <family val="1"/>
        <charset val="136"/>
      </rPr>
      <t>女</t>
    </r>
  </si>
  <si>
    <r>
      <rPr>
        <sz val="11"/>
        <rFont val="新細明體"/>
        <family val="1"/>
        <charset val="136"/>
      </rPr>
      <t>男</t>
    </r>
  </si>
  <si>
    <t>合計</t>
    <phoneticPr fontId="3" type="noConversion"/>
  </si>
  <si>
    <r>
      <rPr>
        <sz val="11"/>
        <rFont val="新細明體"/>
        <family val="1"/>
        <charset val="136"/>
      </rPr>
      <t>其他</t>
    </r>
    <phoneticPr fontId="3" type="noConversion"/>
  </si>
  <si>
    <r>
      <rPr>
        <sz val="11"/>
        <rFont val="新細明體"/>
        <family val="1"/>
        <charset val="136"/>
      </rPr>
      <t>老人虐待</t>
    </r>
  </si>
  <si>
    <r>
      <rPr>
        <sz val="11"/>
        <rFont val="新細明體"/>
        <family val="1"/>
        <charset val="136"/>
      </rPr>
      <t>兒少保護</t>
    </r>
  </si>
  <si>
    <r>
      <rPr>
        <sz val="11"/>
        <rFont val="新細明體"/>
        <family val="1"/>
        <charset val="136"/>
      </rPr>
      <t>總計</t>
    </r>
  </si>
  <si>
    <t>(108年前分類) 其他服務</t>
    <phoneticPr fontId="21" type="noConversion"/>
  </si>
  <si>
    <t>(108年前分類) 查詢諮商</t>
    <phoneticPr fontId="21" type="noConversion"/>
  </si>
  <si>
    <t>(108年前分類) 訪視慰問</t>
    <phoneticPr fontId="21" type="noConversion"/>
  </si>
  <si>
    <t>(108年新增) 需求評估</t>
    <phoneticPr fontId="21" type="noConversion"/>
  </si>
  <si>
    <t>諮商輔導</t>
    <phoneticPr fontId="21" type="noConversion"/>
  </si>
  <si>
    <t>醫護服務</t>
    <phoneticPr fontId="21" type="noConversion"/>
  </si>
  <si>
    <t>身心照護輔導服務</t>
  </si>
  <si>
    <t>助學服務</t>
    <phoneticPr fontId="21" type="noConversion"/>
  </si>
  <si>
    <t>勞動促進</t>
    <phoneticPr fontId="21" type="noConversion"/>
  </si>
  <si>
    <t>家庭支持</t>
    <phoneticPr fontId="21" type="noConversion"/>
  </si>
  <si>
    <t>關懷服務</t>
    <phoneticPr fontId="21" type="noConversion"/>
  </si>
  <si>
    <t>家庭關懷重建服務</t>
  </si>
  <si>
    <t>人身保護</t>
    <phoneticPr fontId="21" type="noConversion"/>
  </si>
  <si>
    <t>急難救助</t>
    <phoneticPr fontId="21" type="noConversion"/>
  </si>
  <si>
    <t>急難救助保護服務</t>
    <phoneticPr fontId="3" type="noConversion"/>
  </si>
  <si>
    <t>申請補償</t>
    <phoneticPr fontId="21" type="noConversion"/>
  </si>
  <si>
    <t>法律協助</t>
    <phoneticPr fontId="21" type="noConversion"/>
  </si>
  <si>
    <r>
      <rPr>
        <sz val="12"/>
        <rFont val="新細明體"/>
        <family val="1"/>
        <charset val="136"/>
      </rPr>
      <t>其他</t>
    </r>
    <phoneticPr fontId="21" type="noConversion"/>
  </si>
  <si>
    <r>
      <rPr>
        <sz val="12"/>
        <rFont val="新細明體"/>
        <family val="1"/>
        <charset val="136"/>
      </rPr>
      <t>家庭暴力</t>
    </r>
    <phoneticPr fontId="21" type="noConversion"/>
  </si>
  <si>
    <r>
      <rPr>
        <sz val="12"/>
        <rFont val="新細明體"/>
        <family val="1"/>
        <charset val="136"/>
      </rPr>
      <t>性侵害</t>
    </r>
    <phoneticPr fontId="21" type="noConversion"/>
  </si>
  <si>
    <r>
      <rPr>
        <sz val="12"/>
        <rFont val="新細明體"/>
        <family val="1"/>
        <charset val="136"/>
      </rPr>
      <t>死亡</t>
    </r>
    <phoneticPr fontId="21" type="noConversion"/>
  </si>
  <si>
    <r>
      <rPr>
        <sz val="12"/>
        <rFont val="新細明體"/>
        <family val="1"/>
        <charset val="136"/>
      </rPr>
      <t>家屬及遺屬</t>
    </r>
    <phoneticPr fontId="21" type="noConversion"/>
  </si>
  <si>
    <r>
      <rPr>
        <sz val="12"/>
        <rFont val="新細明體"/>
        <family val="1"/>
        <charset val="136"/>
      </rPr>
      <t>被害人</t>
    </r>
  </si>
  <si>
    <r>
      <rPr>
        <sz val="12"/>
        <rFont val="新細明體"/>
        <family val="1"/>
        <charset val="136"/>
      </rPr>
      <t>查訪保護</t>
    </r>
  </si>
  <si>
    <r>
      <rPr>
        <sz val="12"/>
        <rFont val="新細明體"/>
        <family val="1"/>
        <charset val="136"/>
      </rPr>
      <t>通知保護</t>
    </r>
  </si>
  <si>
    <r>
      <rPr>
        <sz val="12"/>
        <rFont val="新細明體"/>
        <family val="1"/>
        <charset val="136"/>
      </rPr>
      <t>自請保護</t>
    </r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</si>
  <si>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簽准報結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</si>
  <si>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取得債權憑證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</si>
  <si>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清償完畢</t>
    </r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</si>
  <si>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檢察官行使求償權事件</t>
    </r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</si>
  <si>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返還補償金事件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</si>
  <si>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其　　他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</si>
  <si>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駁　　回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</si>
  <si>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決定補償</t>
    </r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</si>
  <si>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暫時補償金事件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</si>
  <si>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撤　　回</t>
    </r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</si>
  <si>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申請犯罪被害補償金事件</t>
    </r>
    <phoneticPr fontId="21" type="noConversion"/>
  </si>
  <si>
    <r>
      <t>109年</t>
    </r>
    <r>
      <rPr>
        <sz val="12"/>
        <rFont val="新細明體"/>
        <family val="1"/>
        <charset val="136"/>
      </rPr>
      <t/>
    </r>
  </si>
  <si>
    <r>
      <t>108年</t>
    </r>
    <r>
      <rPr>
        <sz val="12"/>
        <rFont val="新細明體"/>
        <family val="1"/>
        <charset val="136"/>
      </rPr>
      <t/>
    </r>
  </si>
  <si>
    <r>
      <t>107年</t>
    </r>
    <r>
      <rPr>
        <sz val="12"/>
        <rFont val="新細明體"/>
        <family val="1"/>
        <charset val="136"/>
      </rPr>
      <t/>
    </r>
  </si>
  <si>
    <r>
      <t>106年</t>
    </r>
    <r>
      <rPr>
        <sz val="12"/>
        <rFont val="新細明體"/>
        <family val="1"/>
        <charset val="136"/>
      </rPr>
      <t/>
    </r>
  </si>
  <si>
    <r>
      <t>105年</t>
    </r>
    <r>
      <rPr>
        <sz val="12"/>
        <rFont val="新細明體"/>
        <family val="1"/>
        <charset val="136"/>
      </rPr>
      <t/>
    </r>
  </si>
  <si>
    <r>
      <t>104年</t>
    </r>
    <r>
      <rPr>
        <sz val="12"/>
        <rFont val="新細明體"/>
        <family val="1"/>
        <charset val="136"/>
      </rPr>
      <t/>
    </r>
  </si>
  <si>
    <r>
      <t>103年</t>
    </r>
    <r>
      <rPr>
        <sz val="12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</si>
  <si>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暫時補償金事件</t>
    </r>
    <phoneticPr fontId="21" type="noConversion"/>
  </si>
  <si>
    <r>
      <rPr>
        <sz val="12"/>
        <rFont val="新細明體"/>
        <family val="1"/>
        <charset val="136"/>
      </rPr>
      <t>申請犯罪被害補償金事件</t>
    </r>
    <phoneticPr fontId="21" type="noConversion"/>
  </si>
  <si>
    <t>%</t>
  </si>
  <si>
    <r>
      <rPr>
        <sz val="12"/>
        <rFont val="新細明體"/>
        <family val="1"/>
        <charset val="136"/>
      </rPr>
      <t>人</t>
    </r>
    <phoneticPr fontId="24" type="noConversion"/>
  </si>
  <si>
    <r>
      <rPr>
        <sz val="12"/>
        <rFont val="新細明體"/>
        <family val="1"/>
        <charset val="136"/>
      </rPr>
      <t>人</t>
    </r>
    <phoneticPr fontId="21" type="noConversion"/>
  </si>
  <si>
    <r>
      <rPr>
        <sz val="12"/>
        <rFont val="新細明體"/>
        <family val="1"/>
        <charset val="136"/>
      </rPr>
      <t>女</t>
    </r>
  </si>
  <si>
    <r>
      <rPr>
        <sz val="12"/>
        <rFont val="新細明體"/>
        <family val="1"/>
        <charset val="136"/>
      </rPr>
      <t>男</t>
    </r>
  </si>
  <si>
    <r>
      <rPr>
        <sz val="12"/>
        <rFont val="新細明體"/>
        <family val="1"/>
        <charset val="136"/>
      </rPr>
      <t>人</t>
    </r>
  </si>
  <si>
    <r>
      <rPr>
        <sz val="12"/>
        <rFont val="新細明體"/>
        <family val="1"/>
        <charset val="136"/>
      </rPr>
      <t>一年以上</t>
    </r>
    <phoneticPr fontId="21" type="noConversion"/>
  </si>
  <si>
    <r>
      <rPr>
        <sz val="12"/>
        <rFont val="新細明體"/>
        <family val="1"/>
        <charset val="136"/>
      </rPr>
      <t>十月至一年未滿</t>
    </r>
    <phoneticPr fontId="21" type="noConversion"/>
  </si>
  <si>
    <r>
      <rPr>
        <sz val="12"/>
        <rFont val="新細明體"/>
        <family val="1"/>
        <charset val="136"/>
      </rPr>
      <t>八月至十月未滿</t>
    </r>
    <phoneticPr fontId="21" type="noConversion"/>
  </si>
  <si>
    <r>
      <rPr>
        <sz val="12"/>
        <rFont val="新細明體"/>
        <family val="1"/>
        <charset val="136"/>
      </rPr>
      <t>六月至八月未滿</t>
    </r>
    <phoneticPr fontId="21" type="noConversion"/>
  </si>
  <si>
    <r>
      <rPr>
        <sz val="12"/>
        <rFont val="新細明體"/>
        <family val="1"/>
        <charset val="136"/>
      </rPr>
      <t>四月至六月未滿</t>
    </r>
    <phoneticPr fontId="21" type="noConversion"/>
  </si>
  <si>
    <r>
      <rPr>
        <sz val="12"/>
        <rFont val="新細明體"/>
        <family val="1"/>
        <charset val="136"/>
      </rPr>
      <t>三月至四月未滿</t>
    </r>
    <phoneticPr fontId="21" type="noConversion"/>
  </si>
  <si>
    <r>
      <rPr>
        <sz val="12"/>
        <rFont val="新細明體"/>
        <family val="1"/>
        <charset val="136"/>
      </rPr>
      <t>二月至三月未滿</t>
    </r>
    <phoneticPr fontId="21" type="noConversion"/>
  </si>
  <si>
    <r>
      <rPr>
        <sz val="12"/>
        <rFont val="新細明體"/>
        <family val="1"/>
        <charset val="136"/>
      </rPr>
      <t>一月至二月未滿</t>
    </r>
    <phoneticPr fontId="21" type="noConversion"/>
  </si>
  <si>
    <r>
      <rPr>
        <sz val="12"/>
        <rFont val="新細明體"/>
        <family val="1"/>
        <charset val="136"/>
      </rPr>
      <t>一月未滿</t>
    </r>
    <phoneticPr fontId="21" type="noConversion"/>
  </si>
  <si>
    <r>
      <rPr>
        <sz val="12"/>
        <rFont val="新細明體"/>
        <family val="1"/>
        <charset val="136"/>
      </rPr>
      <t>總計</t>
    </r>
    <phoneticPr fontId="21" type="noConversion"/>
  </si>
  <si>
    <t>搶奪罪</t>
  </si>
  <si>
    <t>傷害罪</t>
  </si>
  <si>
    <t>殺人罪</t>
  </si>
  <si>
    <t>%</t>
    <phoneticPr fontId="24" type="noConversion"/>
  </si>
  <si>
    <r>
      <rPr>
        <sz val="12"/>
        <rFont val="新細明體"/>
        <family val="1"/>
        <charset val="136"/>
      </rPr>
      <t>性侵害</t>
    </r>
  </si>
  <si>
    <r>
      <rPr>
        <sz val="12"/>
        <rFont val="新細明體"/>
        <family val="1"/>
        <charset val="136"/>
      </rPr>
      <t>重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傷</t>
    </r>
  </si>
  <si>
    <r>
      <rPr>
        <sz val="12"/>
        <rFont val="新細明體"/>
        <family val="1"/>
        <charset val="136"/>
      </rPr>
      <t>死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亡</t>
    </r>
  </si>
  <si>
    <r>
      <rPr>
        <sz val="12"/>
        <rFont val="新細明體"/>
        <family val="1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計</t>
    </r>
  </si>
  <si>
    <r>
      <t>104年</t>
    </r>
    <r>
      <rPr>
        <sz val="11"/>
        <rFont val="新細明體"/>
        <family val="1"/>
        <charset val="136"/>
      </rPr>
      <t/>
    </r>
  </si>
  <si>
    <r>
      <t>105年</t>
    </r>
    <r>
      <rPr>
        <sz val="11"/>
        <rFont val="新細明體"/>
        <family val="1"/>
        <charset val="136"/>
      </rPr>
      <t/>
    </r>
  </si>
  <si>
    <r>
      <t>106年</t>
    </r>
    <r>
      <rPr>
        <sz val="11"/>
        <rFont val="新細明體"/>
        <family val="1"/>
        <charset val="136"/>
      </rPr>
      <t/>
    </r>
  </si>
  <si>
    <r>
      <t>107年</t>
    </r>
    <r>
      <rPr>
        <sz val="11"/>
        <rFont val="新細明體"/>
        <family val="1"/>
        <charset val="136"/>
      </rPr>
      <t/>
    </r>
  </si>
  <si>
    <r>
      <t>108年</t>
    </r>
    <r>
      <rPr>
        <sz val="11"/>
        <rFont val="新細明體"/>
        <family val="1"/>
        <charset val="136"/>
      </rPr>
      <t/>
    </r>
  </si>
  <si>
    <r>
      <t>109年</t>
    </r>
    <r>
      <rPr>
        <sz val="11"/>
        <rFont val="新細明體"/>
        <family val="1"/>
        <charset val="136"/>
      </rPr>
      <t/>
    </r>
  </si>
  <si>
    <t>瀆職</t>
  </si>
  <si>
    <t>人口販運防制法</t>
  </si>
  <si>
    <t>個人資料保護法</t>
  </si>
  <si>
    <t>職業安全衛生法</t>
  </si>
  <si>
    <t>營業秘密法</t>
  </si>
  <si>
    <t>多層次傳銷管理法</t>
  </si>
  <si>
    <t>物理治療師法</t>
  </si>
  <si>
    <t>醫療法</t>
  </si>
  <si>
    <t>性侵害犯罪防治法</t>
  </si>
  <si>
    <t>戶籍法</t>
  </si>
  <si>
    <t>嚴重特殊傳染性肺炎防治及紓困振興特別條例</t>
  </si>
  <si>
    <t>人</t>
    <phoneticPr fontId="3" type="noConversion"/>
  </si>
  <si>
    <t>%</t>
    <phoneticPr fontId="3" type="noConversion"/>
  </si>
  <si>
    <t>人</t>
    <phoneticPr fontId="3" type="noConversion"/>
  </si>
  <si>
    <t>%</t>
    <phoneticPr fontId="3" type="noConversion"/>
  </si>
  <si>
    <t>法律訴訟補償服務</t>
  </si>
  <si>
    <r>
      <rPr>
        <sz val="10"/>
        <rFont val="新細明體"/>
        <family val="1"/>
        <charset val="136"/>
      </rPr>
      <t>資料來源：衛生福利部保護服務司。</t>
    </r>
    <phoneticPr fontId="21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</si>
  <si>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該年度之內之曾受暴人數，同一人在同一年度中，不論通報多少次，均只計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人。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案件類型之「其他」</t>
    </r>
    <r>
      <rPr>
        <sz val="10"/>
        <rFont val="Times New Roman"/>
        <family val="1"/>
      </rPr>
      <t>:</t>
    </r>
    <r>
      <rPr>
        <sz val="10"/>
        <rFont val="新細明體"/>
        <family val="1"/>
        <charset val="136"/>
      </rPr>
      <t>係指其他家庭成員間暴力、直系血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姻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親卑親屬虐待尊親屬（被害人年齡未滿</t>
    </r>
    <r>
      <rPr>
        <sz val="10"/>
        <rFont val="Times New Roman"/>
        <family val="1"/>
      </rPr>
      <t>65</t>
    </r>
    <r>
      <rPr>
        <sz val="10"/>
        <rFont val="新細明體"/>
        <family val="1"/>
        <charset val="136"/>
      </rPr>
      <t>歲）兩類案件類型之加總。</t>
    </r>
    <phoneticPr fontId="21" type="noConversion"/>
  </si>
  <si>
    <t>總計</t>
    <phoneticPr fontId="3" type="noConversion"/>
  </si>
  <si>
    <t>總計</t>
    <phoneticPr fontId="3" type="noConversion"/>
  </si>
  <si>
    <t>總計</t>
    <phoneticPr fontId="3" type="noConversion"/>
  </si>
  <si>
    <t>案件來源（件）</t>
    <phoneticPr fontId="3" type="noConversion"/>
  </si>
  <si>
    <t>服務對象（人）</t>
    <phoneticPr fontId="3" type="noConversion"/>
  </si>
  <si>
    <t>案件類型（件）</t>
    <phoneticPr fontId="3" type="noConversion"/>
  </si>
  <si>
    <t>申請犯罪被害補償金事件</t>
    <phoneticPr fontId="21" type="noConversion"/>
  </si>
  <si>
    <t>暫時補償金事件</t>
    <phoneticPr fontId="21" type="noConversion"/>
  </si>
  <si>
    <t>返還補償金事件</t>
    <phoneticPr fontId="21" type="noConversion"/>
  </si>
  <si>
    <t>檢察官行使求償權事件</t>
    <phoneticPr fontId="21" type="noConversion"/>
  </si>
  <si>
    <t>新收件數</t>
    <phoneticPr fontId="3" type="noConversion"/>
  </si>
  <si>
    <t>總計</t>
    <phoneticPr fontId="21" type="noConversion"/>
  </si>
  <si>
    <t>總計</t>
    <phoneticPr fontId="21" type="noConversion"/>
  </si>
  <si>
    <t>終結件數</t>
    <phoneticPr fontId="3" type="noConversion"/>
  </si>
  <si>
    <t>資料來源：法務部統計處。</t>
    <phoneticPr fontId="21" type="noConversion"/>
  </si>
  <si>
    <r>
      <rPr>
        <sz val="10"/>
        <rFont val="新細明體"/>
        <family val="1"/>
        <charset val="136"/>
      </rPr>
      <t>單位：件、人、新臺幣千元</t>
    </r>
    <phoneticPr fontId="24" type="noConversion"/>
  </si>
  <si>
    <t>決定補償情形</t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</si>
  <si>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件數</t>
    </r>
    <phoneticPr fontId="24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</si>
  <si>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人數</t>
    </r>
    <phoneticPr fontId="24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</si>
  <si>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金額</t>
    </r>
    <phoneticPr fontId="24" type="noConversion"/>
  </si>
  <si>
    <t>決定補償情形</t>
    <phoneticPr fontId="21" type="noConversion"/>
  </si>
  <si>
    <t>資料來源：法務部統計處。</t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</si>
  <si>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件數</t>
    </r>
    <phoneticPr fontId="24" type="noConversion"/>
  </si>
  <si>
    <r>
      <rPr>
        <sz val="12"/>
        <rFont val="新細明體"/>
        <family val="1"/>
        <charset val="136"/>
      </rPr>
      <t>總</t>
    </r>
    <r>
      <rPr>
        <sz val="12"/>
        <rFont val="新細明體"/>
        <family val="1"/>
        <charset val="136"/>
      </rPr>
      <t>計</t>
    </r>
    <phoneticPr fontId="3" type="noConversion"/>
  </si>
  <si>
    <r>
      <t>20</t>
    </r>
    <r>
      <rPr>
        <sz val="12"/>
        <rFont val="新細明體"/>
        <family val="1"/>
        <charset val="136"/>
      </rPr>
      <t>歲未</t>
    </r>
    <r>
      <rPr>
        <sz val="12"/>
        <rFont val="新細明體"/>
        <family val="1"/>
        <charset val="136"/>
      </rPr>
      <t>滿</t>
    </r>
    <phoneticPr fontId="3" type="noConversion"/>
  </si>
  <si>
    <r>
      <t>20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30</t>
    </r>
    <r>
      <rPr>
        <sz val="12"/>
        <rFont val="新細明體"/>
        <family val="1"/>
        <charset val="136"/>
      </rPr>
      <t>歲未</t>
    </r>
    <r>
      <rPr>
        <sz val="12"/>
        <rFont val="新細明體"/>
        <family val="1"/>
        <charset val="136"/>
      </rPr>
      <t>滿</t>
    </r>
    <phoneticPr fontId="24" type="noConversion"/>
  </si>
  <si>
    <r>
      <t>30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40</t>
    </r>
    <r>
      <rPr>
        <sz val="12"/>
        <rFont val="新細明體"/>
        <family val="1"/>
        <charset val="136"/>
      </rPr>
      <t>歲未滿</t>
    </r>
    <phoneticPr fontId="24" type="noConversion"/>
  </si>
  <si>
    <r>
      <t>40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50</t>
    </r>
    <r>
      <rPr>
        <sz val="12"/>
        <rFont val="新細明體"/>
        <family val="1"/>
        <charset val="136"/>
      </rPr>
      <t>歲未滿</t>
    </r>
    <phoneticPr fontId="24" type="noConversion"/>
  </si>
  <si>
    <r>
      <t>50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60</t>
    </r>
    <r>
      <rPr>
        <sz val="12"/>
        <rFont val="新細明體"/>
        <family val="1"/>
        <charset val="136"/>
      </rPr>
      <t>歲未滿</t>
    </r>
    <phoneticPr fontId="24" type="noConversion"/>
  </si>
  <si>
    <r>
      <t>60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70</t>
    </r>
    <r>
      <rPr>
        <sz val="12"/>
        <rFont val="新細明體"/>
        <family val="1"/>
        <charset val="136"/>
      </rPr>
      <t>歲未滿</t>
    </r>
    <phoneticPr fontId="24" type="noConversion"/>
  </si>
  <si>
    <r>
      <t>70</t>
    </r>
    <r>
      <rPr>
        <sz val="12"/>
        <rFont val="新細明體"/>
        <family val="1"/>
        <charset val="136"/>
      </rPr>
      <t>歲以上</t>
    </r>
    <phoneticPr fontId="3" type="noConversion"/>
  </si>
  <si>
    <t>資料來源：法務部統計處。</t>
    <phoneticPr fontId="3" type="noConversion"/>
  </si>
  <si>
    <r>
      <rPr>
        <sz val="12"/>
        <rFont val="新細明體"/>
        <family val="1"/>
        <charset val="136"/>
      </rPr>
      <t>不</t>
    </r>
    <r>
      <rPr>
        <sz val="12"/>
        <rFont val="新細明體"/>
        <family val="1"/>
        <charset val="136"/>
      </rPr>
      <t>詳</t>
    </r>
    <phoneticPr fontId="3" type="noConversion"/>
  </si>
  <si>
    <t>單位：件</t>
    <phoneticPr fontId="3" type="noConversion"/>
  </si>
  <si>
    <t>單位：人</t>
    <phoneticPr fontId="3" type="noConversion"/>
  </si>
  <si>
    <t>資料來源：法務部統計處。</t>
    <phoneticPr fontId="21" type="noConversion"/>
  </si>
  <si>
    <r>
      <rPr>
        <sz val="12"/>
        <rFont val="新細明體"/>
        <family val="1"/>
        <charset val="136"/>
      </rPr>
      <t>成年（</t>
    </r>
    <r>
      <rPr>
        <sz val="12"/>
        <rFont val="Times New Roman"/>
        <family val="1"/>
      </rPr>
      <t>24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39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</si>
  <si>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壯年（</t>
    </r>
    <r>
      <rPr>
        <sz val="12"/>
        <rFont val="Times New Roman"/>
        <family val="1"/>
      </rPr>
      <t>40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64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</si>
  <si>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老年（</t>
    </r>
    <r>
      <rPr>
        <sz val="12"/>
        <rFont val="Times New Roman"/>
        <family val="1"/>
      </rPr>
      <t>65</t>
    </r>
    <r>
      <rPr>
        <sz val="12"/>
        <rFont val="新細明體"/>
        <family val="1"/>
        <charset val="136"/>
      </rPr>
      <t>歲以上）</t>
    </r>
    <phoneticPr fontId="3" type="noConversion"/>
  </si>
  <si>
    <t>資料來源：內政部警政署刑事警察局。</t>
    <phoneticPr fontId="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</si>
  <si>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5-2-1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年財團法人犯罪被害人保護協會被害人保護服務情形</t>
    </r>
    <phoneticPr fontId="21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</si>
  <si>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5-3-5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年地方檢察署申請犯罪被害補償金終結事件申請至決定經過期間</t>
    </r>
    <phoneticPr fontId="24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</si>
  <si>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5-3-6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年地方檢察署申請犯罪被害補償金終結事件之申請人與被害人關係</t>
    </r>
    <phoneticPr fontId="24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</si>
  <si>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5-3-7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年地方檢察署申請犯罪被害補償金事件終結事件之罪名</t>
    </r>
    <phoneticPr fontId="24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</si>
  <si>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5-3-8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年地方檢察署申請犯罪被害補償金終結事件被害人類別</t>
    </r>
    <phoneticPr fontId="24" type="noConversion"/>
  </si>
  <si>
    <t>人類免疫缺乏病毒傳染防治及感染者權益保障條例</t>
  </si>
  <si>
    <t>食品安全衛生管理法</t>
  </si>
  <si>
    <t>人工生殖法</t>
  </si>
  <si>
    <t>公寓大廈管理條例</t>
  </si>
  <si>
    <t>外患</t>
  </si>
  <si>
    <t>其他公共危險</t>
  </si>
  <si>
    <t>傷害</t>
  </si>
  <si>
    <t>過失致死</t>
  </si>
  <si>
    <t>槍砲彈藥刀械管制條例</t>
  </si>
  <si>
    <t>醫療器材管理法</t>
  </si>
  <si>
    <r>
      <t>110年</t>
    </r>
    <r>
      <rPr>
        <sz val="12"/>
        <color theme="1"/>
        <rFont val="新細明體"/>
        <family val="1"/>
        <charset val="136"/>
      </rPr>
      <t/>
    </r>
  </si>
  <si>
    <r>
      <t>110年</t>
    </r>
    <r>
      <rPr>
        <sz val="12"/>
        <rFont val="新細明體"/>
        <family val="1"/>
        <charset val="136"/>
      </rPr>
      <t/>
    </r>
  </si>
  <si>
    <t>妨害自由罪</t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</si>
  <si>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5-1-3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年家庭暴力事件被害人之性別與案件類型</t>
    </r>
    <phoneticPr fontId="21" type="noConversion"/>
  </si>
  <si>
    <r>
      <rPr>
        <sz val="11"/>
        <rFont val="新細明體"/>
        <family val="1"/>
        <charset val="136"/>
      </rPr>
      <t>婚姻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離婚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同居關係暴力</t>
    </r>
    <phoneticPr fontId="3" type="noConversion"/>
  </si>
  <si>
    <r>
      <t>110年</t>
    </r>
    <r>
      <rPr>
        <sz val="11"/>
        <rFont val="新細明體"/>
        <family val="1"/>
        <charset val="136"/>
      </rPr>
      <t/>
    </r>
  </si>
  <si>
    <t>保護服務項目（人次）</t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</si>
  <si>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5-3-2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年地方檢察署申請補償金事件決定補償情形</t>
    </r>
    <phoneticPr fontId="21" type="noConversion"/>
  </si>
  <si>
    <t>本人</t>
    <phoneticPr fontId="21" type="noConversion"/>
  </si>
  <si>
    <t>父母</t>
    <phoneticPr fontId="21" type="noConversion"/>
  </si>
  <si>
    <t>配偶</t>
    <phoneticPr fontId="21" type="noConversion"/>
  </si>
  <si>
    <t>子女</t>
    <phoneticPr fontId="21" type="noConversion"/>
  </si>
  <si>
    <t>祖父母</t>
    <phoneticPr fontId="21" type="noConversion"/>
  </si>
  <si>
    <t>孫子女</t>
    <phoneticPr fontId="21" type="noConversion"/>
  </si>
  <si>
    <t>兄弟姊妹</t>
    <phoneticPr fontId="21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</si>
  <si>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5-1-1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年刑事案件被害人之案件類別</t>
    </r>
    <phoneticPr fontId="3" type="noConversion"/>
  </si>
  <si>
    <r>
      <rPr>
        <sz val="12"/>
        <rFont val="細明體"/>
        <family val="3"/>
        <charset val="136"/>
      </rPr>
      <t>妨害性自主罪</t>
    </r>
  </si>
  <si>
    <r>
      <rPr>
        <sz val="12"/>
        <rFont val="細明體"/>
        <family val="3"/>
        <charset val="136"/>
      </rPr>
      <t>強盜及
海盜罪</t>
    </r>
    <phoneticPr fontId="3" type="noConversion"/>
  </si>
  <si>
    <r>
      <rPr>
        <sz val="12"/>
        <rFont val="細明體"/>
        <family val="3"/>
        <charset val="136"/>
      </rPr>
      <t>人口販運防制法</t>
    </r>
  </si>
  <si>
    <t>其他</t>
    <phoneticPr fontId="3" type="noConversion"/>
  </si>
  <si>
    <t>111年</t>
    <phoneticPr fontId="3" type="noConversion"/>
  </si>
  <si>
    <t>其他案類</t>
    <phoneticPr fontId="3" type="noConversion"/>
  </si>
  <si>
    <t>公民投票法</t>
  </si>
  <si>
    <t>農田水利法</t>
  </si>
  <si>
    <t>跟蹤騷擾防制法</t>
  </si>
  <si>
    <t>消費者債務清理條例</t>
  </si>
  <si>
    <r>
      <t>111年</t>
    </r>
    <r>
      <rPr>
        <sz val="12"/>
        <rFont val="新細明體"/>
        <family val="1"/>
        <charset val="136"/>
      </rPr>
      <t/>
    </r>
  </si>
  <si>
    <r>
      <rPr>
        <sz val="12"/>
        <color theme="1"/>
        <rFont val="新細明體"/>
        <family val="1"/>
        <charset val="136"/>
      </rPr>
      <t>總計</t>
    </r>
    <phoneticPr fontId="3" type="noConversion"/>
  </si>
  <si>
    <r>
      <rPr>
        <sz val="12"/>
        <color theme="1"/>
        <rFont val="新細明體"/>
        <family val="1"/>
        <charset val="136"/>
      </rPr>
      <t>兒童（</t>
    </r>
    <r>
      <rPr>
        <sz val="12"/>
        <color theme="1"/>
        <rFont val="Times New Roman"/>
        <family val="1"/>
      </rPr>
      <t>0</t>
    </r>
    <r>
      <rPr>
        <sz val="12"/>
        <color theme="1"/>
        <rFont val="新細明體"/>
        <family val="1"/>
        <charset val="136"/>
      </rPr>
      <t>歲至</t>
    </r>
    <r>
      <rPr>
        <sz val="12"/>
        <color theme="1"/>
        <rFont val="Times New Roman"/>
        <family val="1"/>
      </rPr>
      <t>11</t>
    </r>
    <r>
      <rPr>
        <sz val="12"/>
        <color theme="1"/>
        <rFont val="新細明體"/>
        <family val="1"/>
        <charset val="136"/>
      </rPr>
      <t>歲）</t>
    </r>
    <phoneticPr fontId="3" type="noConversion"/>
  </si>
  <si>
    <r>
      <rPr>
        <sz val="12"/>
        <color theme="1"/>
        <rFont val="新細明體"/>
        <family val="1"/>
        <charset val="136"/>
      </rPr>
      <t>少年（</t>
    </r>
    <r>
      <rPr>
        <sz val="12"/>
        <color theme="1"/>
        <rFont val="Times New Roman"/>
        <family val="1"/>
      </rPr>
      <t>12</t>
    </r>
    <r>
      <rPr>
        <sz val="12"/>
        <color theme="1"/>
        <rFont val="新細明體"/>
        <family val="1"/>
        <charset val="136"/>
      </rPr>
      <t>歲至</t>
    </r>
    <r>
      <rPr>
        <sz val="12"/>
        <color theme="1"/>
        <rFont val="Times New Roman"/>
        <family val="1"/>
      </rPr>
      <t>17</t>
    </r>
    <r>
      <rPr>
        <sz val="12"/>
        <color theme="1"/>
        <rFont val="新細明體"/>
        <family val="1"/>
        <charset val="136"/>
      </rPr>
      <t>歲）</t>
    </r>
    <phoneticPr fontId="3" type="noConversion"/>
  </si>
  <si>
    <r>
      <rPr>
        <sz val="12"/>
        <color theme="1"/>
        <rFont val="新細明體"/>
        <family val="1"/>
        <charset val="136"/>
      </rPr>
      <t>青年（</t>
    </r>
    <r>
      <rPr>
        <sz val="12"/>
        <color theme="1"/>
        <rFont val="Times New Roman"/>
        <family val="1"/>
      </rPr>
      <t>18</t>
    </r>
    <r>
      <rPr>
        <sz val="12"/>
        <color theme="1"/>
        <rFont val="新細明體"/>
        <family val="1"/>
        <charset val="136"/>
      </rPr>
      <t>歲至</t>
    </r>
    <r>
      <rPr>
        <sz val="12"/>
        <color theme="1"/>
        <rFont val="Times New Roman"/>
        <family val="1"/>
      </rPr>
      <t>23</t>
    </r>
    <r>
      <rPr>
        <sz val="12"/>
        <color theme="1"/>
        <rFont val="新細明體"/>
        <family val="1"/>
        <charset val="136"/>
      </rPr>
      <t>歲）</t>
    </r>
    <phoneticPr fontId="3" type="noConversion"/>
  </si>
  <si>
    <r>
      <rPr>
        <sz val="12"/>
        <color theme="1"/>
        <rFont val="新細明體"/>
        <family val="1"/>
        <charset val="136"/>
      </rPr>
      <t>男性</t>
    </r>
    <phoneticPr fontId="3" type="noConversion"/>
  </si>
  <si>
    <r>
      <rPr>
        <sz val="12"/>
        <color theme="1"/>
        <rFont val="新細明體"/>
        <family val="1"/>
        <charset val="136"/>
      </rPr>
      <t>女性</t>
    </r>
    <phoneticPr fontId="3" type="noConversion"/>
  </si>
  <si>
    <t>酒後駕駛</t>
    <phoneticPr fontId="3" type="noConversion"/>
  </si>
  <si>
    <t>妨害名譽及信用</t>
    <phoneticPr fontId="3" type="noConversion"/>
  </si>
  <si>
    <t xml:space="preserve"> 公職人員選舉罷免法</t>
    <phoneticPr fontId="3" type="noConversion"/>
  </si>
  <si>
    <t>妨害婚姻及家庭</t>
    <phoneticPr fontId="3" type="noConversion"/>
  </si>
  <si>
    <t>強盜或海盜</t>
    <phoneticPr fontId="3" type="noConversion"/>
  </si>
  <si>
    <t>少年事件處理法</t>
    <phoneticPr fontId="3" type="noConversion"/>
  </si>
  <si>
    <t>健康食品管理法</t>
    <phoneticPr fontId="3" type="noConversion"/>
  </si>
  <si>
    <r>
      <rPr>
        <sz val="10"/>
        <color theme="1"/>
        <rFont val="細明體"/>
        <family val="3"/>
        <charset val="136"/>
      </rPr>
      <t>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細明體"/>
        <family val="3"/>
        <charset val="136"/>
      </rPr>
      <t>本表刑事案件被害人，係指因刑事案件遭致體傷、殘廢、死亡、心靈受傷或財產損失之人，或指因犯罪行為使合法權益受直接侵害之人。
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細明體"/>
        <family val="3"/>
        <charset val="136"/>
      </rPr>
      <t>駕駛過失，係指汽、機車駕駛人因交通違規行為而涉過失致死或致傷。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細明體"/>
        <family val="3"/>
        <charset val="136"/>
      </rPr>
      <t>傷害、過失致死均不含駕駛過失；其他公共危險不含酒後駕駛。
　　　　　</t>
    </r>
    <r>
      <rPr>
        <sz val="10"/>
        <color theme="1"/>
        <rFont val="Times New Roman"/>
        <family val="1"/>
      </rPr>
      <t xml:space="preserve">4. </t>
    </r>
    <r>
      <rPr>
        <sz val="10"/>
        <color theme="1"/>
        <rFont val="細明體"/>
        <family val="3"/>
        <charset val="136"/>
      </rPr>
      <t>竊盜含汽車、機車竊盜；強制性交含共同強制性交。</t>
    </r>
    <phoneticPr fontId="3" type="noConversion"/>
  </si>
  <si>
    <r>
      <rPr>
        <sz val="10"/>
        <color theme="1"/>
        <rFont val="新細明體"/>
        <family val="1"/>
        <charset val="136"/>
      </rPr>
      <t>資料來源：內政部警政署刑事警察局。</t>
    </r>
    <phoneticPr fontId="3" type="noConversion"/>
  </si>
  <si>
    <r>
      <rPr>
        <sz val="10"/>
        <color theme="1"/>
        <rFont val="新細明體"/>
        <family val="1"/>
        <charset val="136"/>
      </rPr>
      <t>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新細明體"/>
        <family val="1"/>
        <charset val="136"/>
      </rPr>
      <t>本表刑事案件被害人，係指因刑事案件遭致體傷、殘廢、死亡、心靈受傷或財產損失之人，或指因犯罪行為使合法權益受直接侵害之人。
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新細明體"/>
        <family val="1"/>
        <charset val="136"/>
      </rPr>
      <t>駕駛過失，係指汽、機車駕駛人因交通違規行為而涉過失致死或致傷。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新細明體"/>
        <family val="1"/>
        <charset val="136"/>
      </rPr>
      <t>傷害、過失致死均不含駕駛過失；其他公共危險不含酒後駕駛。
　　　　　</t>
    </r>
    <r>
      <rPr>
        <sz val="10"/>
        <color theme="1"/>
        <rFont val="Times New Roman"/>
        <family val="1"/>
      </rPr>
      <t xml:space="preserve">4. </t>
    </r>
    <r>
      <rPr>
        <sz val="10"/>
        <color theme="1"/>
        <rFont val="新細明體"/>
        <family val="1"/>
        <charset val="136"/>
      </rPr>
      <t>竊盜含汽車、機車竊盜；強制性交含共同強制性交。</t>
    </r>
    <phoneticPr fontId="3" type="noConversion"/>
  </si>
  <si>
    <t>回本篇表次</t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</si>
  <si>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5-3-1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年地方檢察署犯罪被害補償事件收結情形</t>
    </r>
    <phoneticPr fontId="21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</si>
  <si>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5-3-3 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年地方檢察署申請犯罪被害補償金終結事件被害人性別</t>
    </r>
    <phoneticPr fontId="24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</si>
  <si>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5-3-4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年地方檢察署申請犯罪被害補償金終結事件被害人年齡</t>
    </r>
    <phoneticPr fontId="24" type="noConversion"/>
  </si>
  <si>
    <r>
      <rPr>
        <sz val="12"/>
        <color rgb="FF002060"/>
        <rFont val="新細明體"/>
        <family val="2"/>
        <charset val="136"/>
      </rPr>
      <t>表</t>
    </r>
    <r>
      <rPr>
        <sz val="12"/>
        <color rgb="FF002060"/>
        <rFont val="Times New Roman"/>
        <family val="1"/>
      </rPr>
      <t>5-3-3</t>
    </r>
    <r>
      <rPr>
        <sz val="12"/>
        <color rgb="FF002060"/>
        <rFont val="新細明體"/>
        <family val="2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2"/>
        <charset val="136"/>
      </rPr>
      <t>年地方檢察署申請犯罪被害補償金終結事件被害人性別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</si>
  <si>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5-1-1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年刑事案件被害人之案件類別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</si>
  <si>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5-1-3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年家庭暴力事件被害人之性別與案件類型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</si>
  <si>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5-3-1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年地方檢察署犯罪被害補償事件收結情形</t>
    </r>
  </si>
  <si>
    <r>
      <t>103</t>
    </r>
    <r>
      <rPr>
        <sz val="12"/>
        <rFont val="細明體"/>
        <family val="3"/>
        <charset val="136"/>
      </rPr>
      <t>年</t>
    </r>
    <r>
      <rPr>
        <sz val="12"/>
        <rFont val="新細明體"/>
        <family val="1"/>
        <charset val="136"/>
      </rPr>
      <t/>
    </r>
    <phoneticPr fontId="3" type="noConversion"/>
  </si>
  <si>
    <r>
      <t>112年</t>
    </r>
    <r>
      <rPr>
        <sz val="12"/>
        <rFont val="新細明體"/>
        <family val="1"/>
        <charset val="136"/>
      </rPr>
      <t/>
    </r>
  </si>
  <si>
    <r>
      <t>112</t>
    </r>
    <r>
      <rPr>
        <sz val="12"/>
        <rFont val="細明體"/>
        <family val="3"/>
        <charset val="136"/>
      </rPr>
      <t>年</t>
    </r>
    <r>
      <rPr>
        <sz val="12"/>
        <rFont val="新細明體"/>
        <family val="1"/>
        <charset val="136"/>
      </rPr>
      <t/>
    </r>
    <phoneticPr fontId="3" type="noConversion"/>
  </si>
  <si>
    <r>
      <t>112</t>
    </r>
    <r>
      <rPr>
        <sz val="12"/>
        <rFont val="PMingLiU"/>
        <family val="1"/>
        <charset val="136"/>
      </rPr>
      <t>年</t>
    </r>
    <phoneticPr fontId="3" type="noConversion"/>
  </si>
  <si>
    <r>
      <t>103年</t>
    </r>
    <r>
      <rPr>
        <sz val="12"/>
        <rFont val="PMingLiU"/>
        <family val="1"/>
        <charset val="136"/>
      </rPr>
      <t/>
    </r>
  </si>
  <si>
    <r>
      <t>104年</t>
    </r>
    <r>
      <rPr>
        <sz val="12"/>
        <rFont val="PMingLiU"/>
        <family val="1"/>
        <charset val="136"/>
      </rPr>
      <t/>
    </r>
  </si>
  <si>
    <r>
      <t>105年</t>
    </r>
    <r>
      <rPr>
        <sz val="12"/>
        <rFont val="PMingLiU"/>
        <family val="1"/>
        <charset val="136"/>
      </rPr>
      <t/>
    </r>
  </si>
  <si>
    <r>
      <t>106年</t>
    </r>
    <r>
      <rPr>
        <sz val="12"/>
        <rFont val="PMingLiU"/>
        <family val="1"/>
        <charset val="136"/>
      </rPr>
      <t/>
    </r>
  </si>
  <si>
    <r>
      <t>107年</t>
    </r>
    <r>
      <rPr>
        <sz val="12"/>
        <rFont val="PMingLiU"/>
        <family val="1"/>
        <charset val="136"/>
      </rPr>
      <t/>
    </r>
  </si>
  <si>
    <r>
      <t>108年</t>
    </r>
    <r>
      <rPr>
        <sz val="12"/>
        <rFont val="PMingLiU"/>
        <family val="1"/>
        <charset val="136"/>
      </rPr>
      <t/>
    </r>
  </si>
  <si>
    <r>
      <t>109年</t>
    </r>
    <r>
      <rPr>
        <sz val="12"/>
        <rFont val="PMingLiU"/>
        <family val="1"/>
        <charset val="136"/>
      </rPr>
      <t/>
    </r>
  </si>
  <si>
    <r>
      <t>110年</t>
    </r>
    <r>
      <rPr>
        <sz val="12"/>
        <rFont val="PMingLiU"/>
        <family val="1"/>
        <charset val="136"/>
      </rPr>
      <t/>
    </r>
  </si>
  <si>
    <r>
      <t>111年</t>
    </r>
    <r>
      <rPr>
        <sz val="12"/>
        <rFont val="PMingLiU"/>
        <family val="1"/>
        <charset val="136"/>
      </rPr>
      <t/>
    </r>
  </si>
  <si>
    <r>
      <t>103</t>
    </r>
    <r>
      <rPr>
        <sz val="11"/>
        <rFont val="細明體"/>
        <family val="3"/>
        <charset val="136"/>
      </rPr>
      <t>年</t>
    </r>
    <r>
      <rPr>
        <sz val="11"/>
        <rFont val="新細明體"/>
        <family val="1"/>
        <charset val="136"/>
      </rPr>
      <t/>
    </r>
    <phoneticPr fontId="3" type="noConversion"/>
  </si>
  <si>
    <r>
      <t>111年</t>
    </r>
    <r>
      <rPr>
        <sz val="11"/>
        <rFont val="新細明體"/>
        <family val="1"/>
        <charset val="136"/>
      </rPr>
      <t/>
    </r>
  </si>
  <si>
    <r>
      <t>112年</t>
    </r>
    <r>
      <rPr>
        <sz val="11"/>
        <rFont val="新細明體"/>
        <family val="1"/>
        <charset val="136"/>
      </rPr>
      <t/>
    </r>
  </si>
  <si>
    <t>計</t>
  </si>
  <si>
    <t>妨害性隱私及不實性影像</t>
  </si>
  <si>
    <t>護理人員法</t>
  </si>
  <si>
    <r>
      <t>112</t>
    </r>
    <r>
      <rPr>
        <sz val="12"/>
        <color theme="1"/>
        <rFont val="細明體"/>
        <family val="3"/>
        <charset val="136"/>
      </rPr>
      <t>年</t>
    </r>
    <phoneticPr fontId="3" type="noConversion"/>
  </si>
  <si>
    <t>-</t>
    <phoneticPr fontId="3" type="noConversion"/>
  </si>
  <si>
    <t>醫師法</t>
    <phoneticPr fontId="3" type="noConversion"/>
  </si>
  <si>
    <t>少年事件處理法</t>
    <phoneticPr fontId="3" type="noConversion"/>
  </si>
  <si>
    <r>
      <t>103</t>
    </r>
    <r>
      <rPr>
        <sz val="12"/>
        <rFont val="新細明體"/>
        <family val="1"/>
        <charset val="136"/>
      </rPr>
      <t>年</t>
    </r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</si>
  <si>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5-1-2</t>
    </r>
    <r>
      <rPr>
        <sz val="15"/>
        <color theme="1"/>
        <rFont val="新細明體"/>
        <family val="1"/>
        <charset val="136"/>
      </rPr>
      <t>　</t>
    </r>
    <r>
      <rPr>
        <sz val="15"/>
        <color theme="1"/>
        <rFont val="Times New Roman"/>
        <family val="1"/>
      </rPr>
      <t>112</t>
    </r>
    <r>
      <rPr>
        <sz val="15"/>
        <color theme="1"/>
        <rFont val="新細明體"/>
        <family val="1"/>
        <charset val="136"/>
      </rPr>
      <t>年刑事案件被害人之性別與年齡</t>
    </r>
    <phoneticPr fontId="3" type="noConversion"/>
  </si>
  <si>
    <r>
      <t>112</t>
    </r>
    <r>
      <rPr>
        <sz val="12"/>
        <rFont val="Microsoft JhengHei"/>
        <family val="1"/>
      </rPr>
      <t>年</t>
    </r>
    <phoneticPr fontId="3" type="noConversion"/>
  </si>
  <si>
    <t>傷害</t>
    <phoneticPr fontId="3" type="noConversion"/>
  </si>
  <si>
    <t>過失致死</t>
    <phoneticPr fontId="3" type="noConversion"/>
  </si>
  <si>
    <t>護理人員法</t>
    <phoneticPr fontId="3" type="noConversion"/>
  </si>
  <si>
    <t>其他公共危險</t>
    <phoneticPr fontId="3" type="noConversion"/>
  </si>
  <si>
    <t>竊盜</t>
    <phoneticPr fontId="3" type="noConversion"/>
  </si>
  <si>
    <t>槍砲彈藥刀械管制條例</t>
    <phoneticPr fontId="3" type="noConversion"/>
  </si>
  <si>
    <t>褻瀆祀典</t>
    <phoneticPr fontId="3" type="noConversion"/>
  </si>
  <si>
    <t>消費者債務清理條例</t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</si>
  <si>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5-2-2</t>
    </r>
    <r>
      <rPr>
        <sz val="15"/>
        <color theme="1"/>
        <rFont val="新細明體"/>
        <family val="1"/>
        <charset val="136"/>
      </rPr>
      <t>　</t>
    </r>
    <r>
      <rPr>
        <sz val="15"/>
        <color theme="1"/>
        <rFont val="Times New Roman"/>
        <family val="1"/>
      </rPr>
      <t>112</t>
    </r>
    <r>
      <rPr>
        <sz val="15"/>
        <color theme="1"/>
        <rFont val="新細明體"/>
        <family val="1"/>
        <charset val="136"/>
      </rPr>
      <t>年各審級訴訟終結案件之訴訟參與情形</t>
    </r>
    <phoneticPr fontId="3" type="noConversion"/>
  </si>
  <si>
    <r>
      <rPr>
        <b/>
        <u/>
        <sz val="12"/>
        <color rgb="FF0070C0"/>
        <rFont val="新細明體"/>
        <family val="1"/>
        <charset val="136"/>
      </rPr>
      <t>回本篇表次</t>
    </r>
  </si>
  <si>
    <r>
      <rPr>
        <sz val="12"/>
        <color theme="1"/>
        <rFont val="新細明體"/>
        <family val="1"/>
        <charset val="136"/>
      </rPr>
      <t>地方法院</t>
    </r>
    <phoneticPr fontId="3" type="noConversion"/>
  </si>
  <si>
    <r>
      <rPr>
        <sz val="12"/>
        <color theme="1"/>
        <rFont val="新細明體"/>
        <family val="1"/>
        <charset val="136"/>
      </rPr>
      <t>高等法院</t>
    </r>
    <phoneticPr fontId="3" type="noConversion"/>
  </si>
  <si>
    <r>
      <rPr>
        <sz val="12"/>
        <color theme="1"/>
        <rFont val="新細明體"/>
        <family val="1"/>
        <charset val="136"/>
      </rPr>
      <t>智財法院</t>
    </r>
    <phoneticPr fontId="3" type="noConversion"/>
  </si>
  <si>
    <r>
      <rPr>
        <sz val="12"/>
        <color theme="1"/>
        <rFont val="新細明體"/>
        <family val="1"/>
        <charset val="136"/>
      </rPr>
      <t>終結件數</t>
    </r>
    <phoneticPr fontId="3" type="noConversion"/>
  </si>
  <si>
    <r>
      <rPr>
        <sz val="12"/>
        <color theme="1"/>
        <rFont val="新細明體"/>
        <family val="1"/>
        <charset val="136"/>
      </rPr>
      <t>含訴訟參與人</t>
    </r>
    <phoneticPr fontId="3" type="noConversion"/>
  </si>
  <si>
    <r>
      <rPr>
        <sz val="12"/>
        <color theme="1"/>
        <rFont val="新細明體"/>
        <family val="1"/>
        <charset val="136"/>
      </rPr>
      <t>件數</t>
    </r>
    <phoneticPr fontId="3" type="noConversion"/>
  </si>
  <si>
    <r>
      <rPr>
        <sz val="12"/>
        <color theme="1"/>
        <rFont val="新細明體"/>
        <family val="1"/>
        <charset val="136"/>
      </rPr>
      <t>比率</t>
    </r>
    <r>
      <rPr>
        <sz val="12"/>
        <color theme="1"/>
        <rFont val="Times New Roman"/>
        <family val="1"/>
      </rPr>
      <t xml:space="preserve"> (%)</t>
    </r>
    <phoneticPr fontId="3" type="noConversion"/>
  </si>
  <si>
    <r>
      <rPr>
        <sz val="12"/>
        <color theme="1"/>
        <rFont val="新細明體"/>
        <family val="1"/>
        <charset val="136"/>
      </rPr>
      <t>人數</t>
    </r>
    <phoneticPr fontId="3" type="noConversion"/>
  </si>
  <si>
    <r>
      <rPr>
        <b/>
        <sz val="12"/>
        <color theme="1"/>
        <rFont val="新細明體"/>
        <family val="1"/>
        <charset val="136"/>
      </rPr>
      <t>總計</t>
    </r>
  </si>
  <si>
    <r>
      <rPr>
        <b/>
        <sz val="12"/>
        <color theme="1"/>
        <rFont val="新細明體"/>
        <family val="1"/>
        <charset val="136"/>
      </rPr>
      <t>普通刑法合計</t>
    </r>
    <phoneticPr fontId="3" type="noConversion"/>
  </si>
  <si>
    <r>
      <rPr>
        <sz val="12"/>
        <color theme="1"/>
        <rFont val="新細明體"/>
        <family val="1"/>
        <charset val="136"/>
      </rPr>
      <t>交通過失致人於死</t>
    </r>
  </si>
  <si>
    <r>
      <rPr>
        <sz val="12"/>
        <color theme="1"/>
        <rFont val="新細明體"/>
        <family val="1"/>
        <charset val="136"/>
      </rPr>
      <t>普通強制性交猥褻</t>
    </r>
  </si>
  <si>
    <r>
      <rPr>
        <sz val="12"/>
        <color theme="1"/>
        <rFont val="新細明體"/>
        <family val="1"/>
        <charset val="136"/>
      </rPr>
      <t>加重強制性交猥褻</t>
    </r>
  </si>
  <si>
    <r>
      <rPr>
        <sz val="12"/>
        <color theme="1"/>
        <rFont val="新細明體"/>
        <family val="1"/>
        <charset val="136"/>
      </rPr>
      <t>普通殺人既遂</t>
    </r>
  </si>
  <si>
    <r>
      <rPr>
        <sz val="12"/>
        <color theme="1"/>
        <rFont val="新細明體"/>
        <family val="1"/>
        <charset val="136"/>
      </rPr>
      <t>交通過失傷害</t>
    </r>
  </si>
  <si>
    <r>
      <rPr>
        <sz val="12"/>
        <color theme="1"/>
        <rFont val="新細明體"/>
        <family val="1"/>
        <charset val="136"/>
      </rPr>
      <t>趁機性交猥褻</t>
    </r>
  </si>
  <si>
    <r>
      <rPr>
        <sz val="12"/>
        <color theme="1"/>
        <rFont val="新細明體"/>
        <family val="1"/>
        <charset val="136"/>
      </rPr>
      <t>對幼齡男女性交猥褻</t>
    </r>
  </si>
  <si>
    <r>
      <rPr>
        <sz val="12"/>
        <color theme="1"/>
        <rFont val="新細明體"/>
        <family val="1"/>
        <charset val="136"/>
      </rPr>
      <t>傷害罪（其他）</t>
    </r>
  </si>
  <si>
    <r>
      <rPr>
        <sz val="12"/>
        <color theme="1"/>
        <rFont val="新細明體"/>
        <family val="1"/>
        <charset val="136"/>
      </rPr>
      <t>其他過失致人於死</t>
    </r>
  </si>
  <si>
    <r>
      <rPr>
        <sz val="12"/>
        <color theme="1"/>
        <rFont val="新細明體"/>
        <family val="1"/>
        <charset val="136"/>
      </rPr>
      <t>傷害致死</t>
    </r>
  </si>
  <si>
    <r>
      <rPr>
        <sz val="12"/>
        <color theme="1"/>
        <rFont val="新細明體"/>
        <family val="1"/>
        <charset val="136"/>
      </rPr>
      <t>不能安全駕駛</t>
    </r>
  </si>
  <si>
    <r>
      <rPr>
        <sz val="12"/>
        <color theme="1"/>
        <rFont val="新細明體"/>
        <family val="1"/>
        <charset val="136"/>
      </rPr>
      <t>一般詐欺</t>
    </r>
    <phoneticPr fontId="3" type="noConversion"/>
  </si>
  <si>
    <r>
      <rPr>
        <sz val="12"/>
        <color theme="1"/>
        <rFont val="新細明體"/>
        <family val="1"/>
        <charset val="136"/>
      </rPr>
      <t>肇事致人死傷逃逸</t>
    </r>
  </si>
  <si>
    <r>
      <rPr>
        <sz val="12"/>
        <color theme="1"/>
        <rFont val="新細明體"/>
        <family val="1"/>
        <charset val="136"/>
      </rPr>
      <t>其他過失傷害</t>
    </r>
  </si>
  <si>
    <r>
      <rPr>
        <sz val="12"/>
        <color theme="1"/>
        <rFont val="新細明體"/>
        <family val="1"/>
        <charset val="136"/>
      </rPr>
      <t>普通殺人未遂</t>
    </r>
  </si>
  <si>
    <r>
      <rPr>
        <sz val="12"/>
        <color theme="1"/>
        <rFont val="新細明體"/>
        <family val="1"/>
        <charset val="136"/>
      </rPr>
      <t>強盜結合罪</t>
    </r>
  </si>
  <si>
    <r>
      <rPr>
        <sz val="12"/>
        <color theme="1"/>
        <rFont val="新細明體"/>
        <family val="1"/>
        <charset val="136"/>
      </rPr>
      <t>交通一般過失傷害</t>
    </r>
    <phoneticPr fontId="3" type="noConversion"/>
  </si>
  <si>
    <r>
      <rPr>
        <sz val="12"/>
        <color theme="1"/>
        <rFont val="新細明體"/>
        <family val="1"/>
        <charset val="136"/>
      </rPr>
      <t>加重竊盜</t>
    </r>
  </si>
  <si>
    <r>
      <rPr>
        <sz val="12"/>
        <color theme="1"/>
        <rFont val="新細明體"/>
        <family val="1"/>
        <charset val="136"/>
      </rPr>
      <t>供給賭博場所等賭博</t>
    </r>
  </si>
  <si>
    <r>
      <rPr>
        <sz val="12"/>
        <color theme="1"/>
        <rFont val="新細明體"/>
        <family val="1"/>
        <charset val="136"/>
      </rPr>
      <t>妨害秩序罪</t>
    </r>
  </si>
  <si>
    <r>
      <rPr>
        <sz val="12"/>
        <color theme="1"/>
        <rFont val="新細明體"/>
        <family val="1"/>
        <charset val="136"/>
      </rPr>
      <t>強制罪</t>
    </r>
  </si>
  <si>
    <r>
      <rPr>
        <sz val="12"/>
        <color theme="1"/>
        <rFont val="新細明體"/>
        <family val="1"/>
        <charset val="136"/>
      </rPr>
      <t>剝奪行動自由</t>
    </r>
  </si>
  <si>
    <r>
      <rPr>
        <sz val="12"/>
        <color theme="1"/>
        <rFont val="新細明體"/>
        <family val="1"/>
        <charset val="136"/>
      </rPr>
      <t>恐嚇罪</t>
    </r>
  </si>
  <si>
    <r>
      <rPr>
        <sz val="12"/>
        <color theme="1"/>
        <rFont val="新細明體"/>
        <family val="1"/>
        <charset val="136"/>
      </rPr>
      <t>妨害交通（其他）</t>
    </r>
  </si>
  <si>
    <r>
      <rPr>
        <sz val="12"/>
        <color theme="1"/>
        <rFont val="新細明體"/>
        <family val="1"/>
        <charset val="136"/>
      </rPr>
      <t>公文書不實登載</t>
    </r>
  </si>
  <si>
    <r>
      <rPr>
        <sz val="12"/>
        <color theme="1"/>
        <rFont val="新細明體"/>
        <family val="1"/>
        <charset val="136"/>
      </rPr>
      <t>妨害性自主（其他）</t>
    </r>
  </si>
  <si>
    <r>
      <rPr>
        <sz val="12"/>
        <color theme="1"/>
        <rFont val="新細明體"/>
        <family val="1"/>
        <charset val="136"/>
      </rPr>
      <t>殺害直系尊親屬未遂</t>
    </r>
  </si>
  <si>
    <r>
      <rPr>
        <sz val="12"/>
        <color theme="1"/>
        <rFont val="新細明體"/>
        <family val="1"/>
        <charset val="136"/>
      </rPr>
      <t>殺害直系尊親屬既遂</t>
    </r>
  </si>
  <si>
    <r>
      <rPr>
        <sz val="12"/>
        <color theme="1"/>
        <rFont val="新細明體"/>
        <family val="1"/>
        <charset val="136"/>
      </rPr>
      <t>偽造有價證券罪</t>
    </r>
    <phoneticPr fontId="3" type="noConversion"/>
  </si>
  <si>
    <r>
      <rPr>
        <sz val="12"/>
        <color theme="1"/>
        <rFont val="新細明體"/>
        <family val="1"/>
        <charset val="136"/>
      </rPr>
      <t>業務侵占</t>
    </r>
    <phoneticPr fontId="3" type="noConversion"/>
  </si>
  <si>
    <r>
      <rPr>
        <sz val="12"/>
        <color theme="1"/>
        <rFont val="新細明體"/>
        <family val="1"/>
        <charset val="136"/>
      </rPr>
      <t>普通侵占</t>
    </r>
    <phoneticPr fontId="3" type="noConversion"/>
  </si>
  <si>
    <r>
      <rPr>
        <sz val="12"/>
        <color theme="1"/>
        <rFont val="新細明體"/>
        <family val="1"/>
        <charset val="136"/>
      </rPr>
      <t>醫療過失致人於死</t>
    </r>
    <phoneticPr fontId="3" type="noConversion"/>
  </si>
  <si>
    <r>
      <rPr>
        <sz val="12"/>
        <color theme="1"/>
        <rFont val="新細明體"/>
        <family val="1"/>
        <charset val="136"/>
      </rPr>
      <t>交通業務過失致人於死</t>
    </r>
    <phoneticPr fontId="3" type="noConversion"/>
  </si>
  <si>
    <r>
      <rPr>
        <sz val="12"/>
        <color theme="1"/>
        <rFont val="新細明體"/>
        <family val="1"/>
        <charset val="136"/>
      </rPr>
      <t>故意殺人或使重傷</t>
    </r>
    <phoneticPr fontId="3" type="noConversion"/>
  </si>
  <si>
    <r>
      <rPr>
        <sz val="12"/>
        <color theme="1"/>
        <rFont val="新細明體"/>
        <family val="1"/>
        <charset val="136"/>
      </rPr>
      <t>偽造變造私文書</t>
    </r>
  </si>
  <si>
    <r>
      <rPr>
        <sz val="12"/>
        <color theme="1"/>
        <rFont val="新細明體"/>
        <family val="1"/>
        <charset val="136"/>
      </rPr>
      <t>洩漏業務上知悉工商秘密罪</t>
    </r>
  </si>
  <si>
    <r>
      <rPr>
        <sz val="12"/>
        <color theme="1"/>
        <rFont val="新細明體"/>
        <family val="1"/>
        <charset val="136"/>
      </rPr>
      <t>背信罪</t>
    </r>
  </si>
  <si>
    <r>
      <rPr>
        <sz val="12"/>
        <color theme="1"/>
        <rFont val="新細明體"/>
        <family val="1"/>
        <charset val="136"/>
      </rPr>
      <t>妨害電腦使用罪</t>
    </r>
  </si>
  <si>
    <r>
      <rPr>
        <sz val="12"/>
        <color theme="1"/>
        <rFont val="新細明體"/>
        <family val="1"/>
        <charset val="136"/>
      </rPr>
      <t>對商品為虛偽標記與販賣輸入該商品罪</t>
    </r>
  </si>
  <si>
    <r>
      <rPr>
        <sz val="12"/>
        <color theme="1"/>
        <rFont val="新細明體"/>
        <family val="1"/>
        <charset val="136"/>
      </rPr>
      <t>其他</t>
    </r>
  </si>
  <si>
    <r>
      <rPr>
        <b/>
        <sz val="12"/>
        <color theme="1"/>
        <rFont val="新細明體"/>
        <family val="1"/>
        <charset val="136"/>
      </rPr>
      <t>特別刑法合計</t>
    </r>
    <phoneticPr fontId="3" type="noConversion"/>
  </si>
  <si>
    <r>
      <rPr>
        <sz val="12"/>
        <color theme="1"/>
        <rFont val="新細明體"/>
        <family val="1"/>
        <charset val="136"/>
      </rPr>
      <t>拍攝製造性交猥褻物品罪</t>
    </r>
  </si>
  <si>
    <r>
      <rPr>
        <sz val="12"/>
        <color theme="1"/>
        <rFont val="新細明體"/>
        <family val="1"/>
        <charset val="136"/>
      </rPr>
      <t>違反銀行法</t>
    </r>
    <phoneticPr fontId="3" type="noConversion"/>
  </si>
  <si>
    <r>
      <rPr>
        <sz val="12"/>
        <color theme="1"/>
        <rFont val="新細明體"/>
        <family val="1"/>
        <charset val="136"/>
      </rPr>
      <t>違反證券交易法</t>
    </r>
    <phoneticPr fontId="3" type="noConversion"/>
  </si>
  <si>
    <r>
      <rPr>
        <sz val="12"/>
        <color theme="1"/>
        <rFont val="新細明體"/>
        <family val="1"/>
        <charset val="136"/>
      </rPr>
      <t>違反商業會計法</t>
    </r>
  </si>
  <si>
    <r>
      <rPr>
        <sz val="12"/>
        <color theme="1"/>
        <rFont val="新細明體"/>
        <family val="1"/>
        <charset val="136"/>
      </rPr>
      <t>洗錢防制法</t>
    </r>
    <phoneticPr fontId="3" type="noConversion"/>
  </si>
  <si>
    <r>
      <rPr>
        <sz val="12"/>
        <color theme="1"/>
        <rFont val="新細明體"/>
        <family val="1"/>
        <charset val="136"/>
      </rPr>
      <t>組織犯罪防制條例</t>
    </r>
    <phoneticPr fontId="3" type="noConversion"/>
  </si>
  <si>
    <r>
      <rPr>
        <sz val="12"/>
        <color theme="1"/>
        <rFont val="新細明體"/>
        <family val="1"/>
        <charset val="136"/>
      </rPr>
      <t>違反森林法</t>
    </r>
    <phoneticPr fontId="3" type="noConversion"/>
  </si>
  <si>
    <r>
      <rPr>
        <sz val="12"/>
        <color theme="1"/>
        <rFont val="新細明體"/>
        <family val="1"/>
        <charset val="136"/>
      </rPr>
      <t>違反民用航空法</t>
    </r>
    <phoneticPr fontId="3" type="noConversion"/>
  </si>
  <si>
    <r>
      <rPr>
        <sz val="12"/>
        <color theme="1"/>
        <rFont val="新細明體"/>
        <family val="1"/>
        <charset val="136"/>
      </rPr>
      <t>人口販運防制法</t>
    </r>
  </si>
  <si>
    <r>
      <rPr>
        <sz val="12"/>
        <color theme="1"/>
        <rFont val="新細明體"/>
        <family val="1"/>
        <charset val="136"/>
      </rPr>
      <t>公開上映改作出租侵害著作財產權罪</t>
    </r>
  </si>
  <si>
    <r>
      <rPr>
        <sz val="12"/>
        <color theme="1"/>
        <rFont val="新細明體"/>
        <family val="1"/>
        <charset val="136"/>
      </rPr>
      <t>侵害他人商標罪</t>
    </r>
  </si>
  <si>
    <r>
      <rPr>
        <sz val="12"/>
        <color theme="1"/>
        <rFont val="新細明體"/>
        <family val="1"/>
        <charset val="136"/>
      </rPr>
      <t>個人資料保護法</t>
    </r>
  </si>
  <si>
    <r>
      <rPr>
        <sz val="12"/>
        <color theme="1"/>
        <rFont val="新細明體"/>
        <family val="1"/>
        <charset val="136"/>
      </rPr>
      <t>偽藥</t>
    </r>
  </si>
  <si>
    <r>
      <rPr>
        <sz val="12"/>
        <color theme="1"/>
        <rFont val="新細明體"/>
        <family val="1"/>
        <charset val="136"/>
      </rPr>
      <t>移轉所有權或公開陳列持有侵害著作權</t>
    </r>
  </si>
  <si>
    <r>
      <rPr>
        <sz val="12"/>
        <color theme="1"/>
        <rFont val="新細明體"/>
        <family val="1"/>
        <charset val="136"/>
      </rPr>
      <t>販賣陳列輸出入仿冒商標罪</t>
    </r>
  </si>
  <si>
    <r>
      <rPr>
        <sz val="12"/>
        <color theme="1"/>
        <rFont val="新細明體"/>
        <family val="1"/>
        <charset val="136"/>
      </rPr>
      <t>違法重製罪</t>
    </r>
    <phoneticPr fontId="3" type="noConversion"/>
  </si>
  <si>
    <r>
      <rPr>
        <sz val="12"/>
        <color theme="1"/>
        <rFont val="新細明體"/>
        <family val="1"/>
        <charset val="136"/>
      </rPr>
      <t>營業秘密法</t>
    </r>
    <phoneticPr fontId="3" type="noConversion"/>
  </si>
  <si>
    <r>
      <rPr>
        <sz val="12"/>
        <color theme="1"/>
        <rFont val="新細明體"/>
        <family val="1"/>
        <charset val="136"/>
      </rPr>
      <t>其他</t>
    </r>
    <phoneticPr fontId="3" type="noConversion"/>
  </si>
  <si>
    <r>
      <rPr>
        <b/>
        <sz val="12"/>
        <color theme="1"/>
        <rFont val="新細明體"/>
        <family val="1"/>
        <charset val="136"/>
      </rPr>
      <t>併案裁判</t>
    </r>
    <phoneticPr fontId="3" type="noConversion"/>
  </si>
  <si>
    <r>
      <rPr>
        <sz val="10"/>
        <color theme="1"/>
        <rFont val="新細明體"/>
        <family val="1"/>
        <charset val="136"/>
      </rPr>
      <t>資料來源：司法院。
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新細明體"/>
        <family val="1"/>
        <charset val="136"/>
      </rPr>
      <t>地方法院項，為地方法院刑事（含少年）第一審訴訟終結案件。
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新細明體"/>
        <family val="1"/>
        <charset val="136"/>
      </rPr>
      <t>高等法院項，為高等法院刑事（含少年）第二審訴訟終結案件。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新細明體"/>
        <family val="1"/>
        <charset val="136"/>
      </rPr>
      <t>智財法院項，為智慧財產及商業法院刑事第二審訴訟終結案件。
　　　　　</t>
    </r>
    <r>
      <rPr>
        <sz val="10"/>
        <color theme="1"/>
        <rFont val="Times New Roman"/>
        <family val="1"/>
      </rPr>
      <t xml:space="preserve">4. </t>
    </r>
    <r>
      <rPr>
        <sz val="10"/>
        <color theme="1"/>
        <rFont val="新細明體"/>
        <family val="1"/>
        <charset val="136"/>
      </rPr>
      <t>本表訴訟參與人資料，係介接自審判系統。
　　　　　</t>
    </r>
    <r>
      <rPr>
        <sz val="10"/>
        <color theme="1"/>
        <rFont val="Times New Roman"/>
        <family val="1"/>
      </rPr>
      <t xml:space="preserve">5. </t>
    </r>
    <r>
      <rPr>
        <sz val="10"/>
        <color theme="1"/>
        <rFont val="新細明體"/>
        <family val="1"/>
        <charset val="136"/>
      </rPr>
      <t>本表不含改分案案件，其中，地方法院項亦不含改變訴訟程序案件。
　　　　　</t>
    </r>
    <r>
      <rPr>
        <sz val="10"/>
        <color theme="1"/>
        <rFont val="Times New Roman"/>
        <family val="1"/>
      </rPr>
      <t xml:space="preserve">6. </t>
    </r>
    <r>
      <rPr>
        <sz val="10"/>
        <color theme="1"/>
        <rFont val="新細明體"/>
        <family val="1"/>
        <charset val="136"/>
      </rPr>
      <t>本表</t>
    </r>
    <r>
      <rPr>
        <sz val="10"/>
        <color theme="1"/>
        <rFont val="Times New Roman"/>
        <family val="1"/>
      </rPr>
      <t>110</t>
    </r>
    <r>
      <rPr>
        <sz val="10"/>
        <color theme="1"/>
        <rFont val="新細明體"/>
        <family val="1"/>
        <charset val="136"/>
      </rPr>
      <t>年至</t>
    </r>
    <r>
      <rPr>
        <sz val="10"/>
        <color theme="1"/>
        <rFont val="Times New Roman"/>
        <family val="1"/>
      </rPr>
      <t>111</t>
    </r>
    <r>
      <rPr>
        <sz val="10"/>
        <color theme="1"/>
        <rFont val="新細明體"/>
        <family val="1"/>
        <charset val="136"/>
      </rPr>
      <t>年數據，請參閱「中華民國一一一年犯罪狀況及其分析：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新細明體"/>
        <family val="1"/>
        <charset val="136"/>
      </rPr>
      <t>犯罪趨勢關鍵報告」同表次。</t>
    </r>
    <phoneticPr fontId="3" type="noConversion"/>
  </si>
  <si>
    <t>公職人員選舉罷免法</t>
    <phoneticPr fontId="3" type="noConversion"/>
  </si>
  <si>
    <t>「中華民國一一二年犯罪狀況及其分析」第五篇表次</t>
    <phoneticPr fontId="37" type="noConversion"/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</si>
  <si>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5-1-2</t>
    </r>
    <r>
      <rPr>
        <sz val="12"/>
        <color rgb="FF002060"/>
        <rFont val="新細明體"/>
        <family val="1"/>
        <charset val="136"/>
      </rPr>
      <t>　</t>
    </r>
    <r>
      <rPr>
        <sz val="12"/>
        <color rgb="FF002060"/>
        <rFont val="Times New Roman"/>
        <family val="1"/>
      </rPr>
      <t>112</t>
    </r>
    <r>
      <rPr>
        <sz val="12"/>
        <color rgb="FF002060"/>
        <rFont val="新細明體"/>
        <family val="1"/>
        <charset val="136"/>
      </rPr>
      <t>年刑事案件被害人之性別與年齡</t>
    </r>
    <phoneticPr fontId="3" type="noConversion"/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</si>
  <si>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5-2-2</t>
    </r>
    <r>
      <rPr>
        <sz val="12"/>
        <color rgb="FF002060"/>
        <rFont val="新細明體"/>
        <family val="1"/>
        <charset val="136"/>
      </rPr>
      <t>　</t>
    </r>
    <r>
      <rPr>
        <sz val="12"/>
        <color rgb="FF002060"/>
        <rFont val="Times New Roman"/>
        <family val="1"/>
      </rPr>
      <t>112</t>
    </r>
    <r>
      <rPr>
        <sz val="12"/>
        <color rgb="FF002060"/>
        <rFont val="細明體"/>
        <family val="1"/>
        <charset val="136"/>
      </rPr>
      <t>年各審級訴訟終結案件之訴訟參與情形</t>
    </r>
    <phoneticPr fontId="3" type="noConversion"/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</si>
  <si>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5-3-2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年地方檢察署申請補償金事件決定補償情形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</si>
  <si>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5-3-4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年地方檢察署申請犯罪被害補償金終結事件被害人年齡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</si>
  <si>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5-3-6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年地方檢察署申請犯罪被害補償金終結事件之申請人與被害人關係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</si>
  <si>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5-3-7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年地方檢察署申請犯罪被害補償金事件終結事件之罪名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</si>
  <si>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5-3-8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年地方檢察署申請犯罪被害補償金終結事件被害人類別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</si>
  <si>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5-3-5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年地方檢察署申請犯罪被害補償金終結事件申請至決定經過期間</t>
    </r>
  </si>
  <si>
    <t>第一章</t>
    <phoneticPr fontId="3" type="noConversion"/>
  </si>
  <si>
    <t>第二章</t>
    <phoneticPr fontId="3" type="noConversion"/>
  </si>
  <si>
    <t>第三章</t>
    <phoneticPr fontId="3" type="noConversion"/>
  </si>
  <si>
    <r>
      <rPr>
        <sz val="12"/>
        <color theme="4" tint="-0.499984740745262"/>
        <rFont val="新細明體"/>
        <family val="1"/>
        <charset val="136"/>
      </rPr>
      <t>表</t>
    </r>
    <r>
      <rPr>
        <sz val="12"/>
        <color theme="4" tint="-0.499984740745262"/>
        <rFont val="Times New Roman"/>
        <family val="1"/>
      </rPr>
      <t>5-2-1</t>
    </r>
    <r>
      <rPr>
        <sz val="12"/>
        <color theme="4" tint="-0.499984740745262"/>
        <rFont val="新細明體"/>
        <family val="1"/>
        <charset val="136"/>
      </rPr>
      <t>　近</t>
    </r>
    <r>
      <rPr>
        <sz val="12"/>
        <color theme="4" tint="-0.499984740745262"/>
        <rFont val="Times New Roman"/>
        <family val="1"/>
      </rPr>
      <t>10</t>
    </r>
    <r>
      <rPr>
        <sz val="12"/>
        <color theme="4" tint="-0.499984740745262"/>
        <rFont val="新細明體"/>
        <family val="1"/>
        <charset val="136"/>
      </rPr>
      <t>年財團法人犯罪被害人保護協會被害人保護服務情形</t>
    </r>
  </si>
  <si>
    <t>重大傷病</t>
    <phoneticPr fontId="3" type="noConversion"/>
  </si>
  <si>
    <t>刑法重傷害</t>
    <phoneticPr fontId="21" type="noConversion"/>
  </si>
  <si>
    <r>
      <rPr>
        <sz val="10"/>
        <rFont val="新細明體"/>
        <family val="1"/>
        <charset val="136"/>
      </rPr>
      <t>資料來源：犯罪被害人保護協會。</t>
    </r>
    <r>
      <rPr>
        <sz val="10"/>
        <rFont val="Times New Roman"/>
        <family val="1"/>
      </rPr>
      <t xml:space="preserve">
</t>
    </r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因應</t>
    </r>
    <r>
      <rPr>
        <sz val="10"/>
        <rFont val="Times New Roman"/>
        <family val="1"/>
      </rPr>
      <t>112</t>
    </r>
    <r>
      <rPr>
        <sz val="10"/>
        <rFont val="新細明體"/>
        <family val="1"/>
        <charset val="136"/>
      </rPr>
      <t>年「犯罪被害人保護法」修正為「犯罪被害人權益保障法」，本表案件類型之「重傷害」項，自</t>
    </r>
    <r>
      <rPr>
        <sz val="10"/>
        <rFont val="Times New Roman"/>
        <family val="1"/>
      </rPr>
      <t>112</t>
    </r>
    <r>
      <rPr>
        <sz val="10"/>
        <rFont val="新細明體"/>
        <family val="1"/>
        <charset val="136"/>
      </rPr>
      <t>數據年細分含刑法第</t>
    </r>
    <r>
      <rPr>
        <sz val="10"/>
        <rFont val="Times New Roman"/>
        <family val="1"/>
      </rPr>
      <t>10</t>
    </r>
    <r>
      <rPr>
        <sz val="10"/>
        <rFont val="新細明體"/>
        <family val="1"/>
        <charset val="136"/>
      </rPr>
      <t>條第</t>
    </r>
    <r>
      <rPr>
        <sz val="10"/>
        <rFont val="Times New Roman"/>
        <family val="1"/>
      </rPr>
      <t>4</t>
    </r>
    <r>
      <rPr>
        <sz val="10"/>
        <rFont val="新細明體"/>
        <family val="1"/>
        <charset val="136"/>
      </rPr>
      <t>項重傷，及全民健康保險法第</t>
    </r>
    <r>
      <rPr>
        <sz val="10"/>
        <rFont val="Times New Roman"/>
        <family val="1"/>
      </rPr>
      <t>48</t>
    </r>
    <r>
      <rPr>
        <sz val="10"/>
        <rFont val="新細明體"/>
        <family val="1"/>
        <charset val="136"/>
      </rPr>
      <t>條第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項重大傷病。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「保護服務項目」，自</t>
    </r>
    <r>
      <rPr>
        <sz val="10"/>
        <rFont val="Times New Roman"/>
        <family val="1"/>
      </rPr>
      <t>108</t>
    </r>
    <r>
      <rPr>
        <sz val="10"/>
        <rFont val="新細明體"/>
        <family val="1"/>
        <charset val="136"/>
      </rPr>
      <t>數據年後調整如下：
　　　　　</t>
    </r>
    <r>
      <rPr>
        <sz val="10"/>
        <rFont val="Times New Roman"/>
        <family val="1"/>
      </rPr>
      <t>(1)</t>
    </r>
    <r>
      <rPr>
        <sz val="10"/>
        <rFont val="新細明體"/>
        <family val="1"/>
        <charset val="136"/>
      </rPr>
      <t>「申請補償」自「法律協助」項抽出，單獨列計。
　　　　　</t>
    </r>
    <r>
      <rPr>
        <sz val="10"/>
        <rFont val="Times New Roman"/>
        <family val="1"/>
      </rPr>
      <t xml:space="preserve">(2) </t>
    </r>
    <r>
      <rPr>
        <sz val="10"/>
        <rFont val="新細明體"/>
        <family val="1"/>
        <charset val="136"/>
      </rPr>
      <t>「醫療服務」更名「醫護服務」，含醫療及照護。
　　　　　</t>
    </r>
    <r>
      <rPr>
        <sz val="10"/>
        <rFont val="Times New Roman"/>
        <family val="1"/>
      </rPr>
      <t>(3)</t>
    </r>
    <r>
      <rPr>
        <sz val="10"/>
        <rFont val="新細明體"/>
        <family val="1"/>
        <charset val="136"/>
      </rPr>
      <t>「緊急資助」更名「急難救助」，含緊急資助及殯葬協助。
　　　　　</t>
    </r>
    <r>
      <rPr>
        <sz val="10"/>
        <rFont val="Times New Roman"/>
        <family val="1"/>
      </rPr>
      <t>(4)</t>
    </r>
    <r>
      <rPr>
        <sz val="10"/>
        <rFont val="新細明體"/>
        <family val="1"/>
        <charset val="136"/>
      </rPr>
      <t>「心理輔導」更名「諮商輔導」，含諮商治療及心理輔導。
　　　　　</t>
    </r>
    <r>
      <rPr>
        <sz val="10"/>
        <rFont val="Times New Roman"/>
        <family val="1"/>
      </rPr>
      <t>(5)</t>
    </r>
    <r>
      <rPr>
        <sz val="10"/>
        <rFont val="新細明體"/>
        <family val="1"/>
        <charset val="136"/>
      </rPr>
      <t>「安置收容」改列「人身保護」項下，含安全保護及居住安置。
　　　　　</t>
    </r>
    <r>
      <rPr>
        <sz val="10"/>
        <rFont val="Times New Roman"/>
        <family val="1"/>
      </rPr>
      <t>(6)</t>
    </r>
    <r>
      <rPr>
        <sz val="10"/>
        <rFont val="新細明體"/>
        <family val="1"/>
        <charset val="136"/>
      </rPr>
      <t>「訪視慰問」之訪視，改列「需求評估」，慰問更名為「關懷慰問」，為關懷服務之一部。
　　　　　</t>
    </r>
    <r>
      <rPr>
        <sz val="10"/>
        <rFont val="Times New Roman"/>
        <family val="1"/>
      </rPr>
      <t>(7)</t>
    </r>
    <r>
      <rPr>
        <sz val="10"/>
        <rFont val="新細明體"/>
        <family val="1"/>
        <charset val="136"/>
      </rPr>
      <t xml:space="preserve">「查詢諮商」及「其他服務」依性質轉列各項目。
</t>
    </r>
    <r>
      <rPr>
        <sz val="10"/>
        <rFont val="PMingLiU"/>
        <family val="1"/>
        <charset val="136"/>
      </rPr>
      <t>　　　　　</t>
    </r>
    <r>
      <rPr>
        <sz val="10"/>
        <rFont val="Times New Roman"/>
        <family val="1"/>
      </rPr>
      <t xml:space="preserve">3  </t>
    </r>
    <r>
      <rPr>
        <sz val="10"/>
        <rFont val="PMingLiU"/>
        <family val="1"/>
        <charset val="136"/>
      </rPr>
      <t>「保護服務項目」自</t>
    </r>
    <r>
      <rPr>
        <sz val="10"/>
        <rFont val="Times New Roman"/>
        <family val="1"/>
      </rPr>
      <t>111</t>
    </r>
    <r>
      <rPr>
        <sz val="10"/>
        <rFont val="PMingLiU"/>
        <family val="1"/>
        <charset val="136"/>
      </rPr>
      <t>年新增業務諮詢服務，併於需求評估項統計。</t>
    </r>
    <phoneticPr fontId="21" type="noConversion"/>
  </si>
  <si>
    <t>資料來源：法務部統計處。
說　　明：本表依據即犯罪被害人保護法，自112年7月後變更以犯罪被害人權益保障法施行。該法施行後案件如係在施行前申請，仍依施行前規定處理、統計。</t>
    <phoneticPr fontId="21" type="noConversion"/>
  </si>
  <si>
    <t>家庭暴力防治法
違反保護令罪</t>
    <phoneticPr fontId="3" type="noConversion"/>
  </si>
  <si>
    <r>
      <rPr>
        <sz val="10"/>
        <rFont val="新細明體"/>
        <family val="1"/>
        <charset val="136"/>
      </rPr>
      <t>資料來源：法務部統計處。</t>
    </r>
    <r>
      <rPr>
        <sz val="10"/>
        <rFont val="Times New Roman"/>
        <family val="1"/>
      </rPr>
      <t xml:space="preserve">
說　　明：兒童及少年性剝削防制條例於104年2月4日修正公布名稱（原稱：兒童及少年性交易防制條例）及全文，並自106年1月1日起施行。</t>
    </r>
    <phoneticPr fontId="3" type="noConversion"/>
  </si>
  <si>
    <t>資料來源：法務部統計處。
說　　明：本表舊法即犯罪被害人保護法所列「扶助金」，自112年7月後列入犯罪被害人權益保障法之被害補償金類別，訂為「境外補償金」，
　　　　　惟112年數值為0。</t>
    <phoneticPr fontId="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</si>
  <si>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5-4-1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年地方檢察署申請補償金事件決定補償類別與金額</t>
    </r>
    <phoneticPr fontId="24" type="noConversion"/>
  </si>
  <si>
    <t>遺屬補償</t>
    <phoneticPr fontId="3" type="noConversion"/>
  </si>
  <si>
    <t>性侵害補償</t>
    <phoneticPr fontId="3" type="noConversion"/>
  </si>
  <si>
    <t>重傷補償</t>
    <phoneticPr fontId="3" type="noConversion"/>
  </si>
  <si>
    <t>新臺幣元</t>
    <phoneticPr fontId="24" type="noConversion"/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</si>
  <si>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5-4-1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年地方檢察署申請補償金事件決定補償類別與金額</t>
    </r>
    <phoneticPr fontId="3" type="noConversion"/>
  </si>
  <si>
    <t>第四章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</si>
</sst>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(* #,##0_);_(* \(#,##0\);_(* &quot;-&quot;_);_(@_)"/>
    <numFmt numFmtId="177" formatCode="_(* #,##0.00_);_(* \(#,##0.00\);_(* &quot;-&quot;??_);_(@_)"/>
    <numFmt numFmtId="178" formatCode="#,##0;\(#,##0\)"/>
    <numFmt numFmtId="179" formatCode="#,##0__;;\-__"/>
    <numFmt numFmtId="180" formatCode="###\ ##0"/>
    <numFmt numFmtId="181" formatCode="#,##0;;&quot;－&quot;"/>
    <numFmt numFmtId="182" formatCode="#,##0__"/>
    <numFmt numFmtId="183" formatCode="#,##0.00__"/>
    <numFmt numFmtId="184" formatCode="#,##0.00_ "/>
    <numFmt numFmtId="185" formatCode="0.00_ "/>
    <numFmt numFmtId="186" formatCode="m&quot;月&quot;d&quot;日&quot;"/>
    <numFmt numFmtId="187" formatCode="_-* #,##0.00_-;\-* #,##0.00_-;_-* &quot;-&quot;_-;_-@_-"/>
    <numFmt numFmtId="188" formatCode="_-* #,##0.0_-;\-* #,##0.0_-;_-* &quot;-&quot;??_-;_-@_-"/>
    <numFmt numFmtId="189" formatCode="_-* #,##0_-;\-* #,##0_-;_-* &quot;-&quot;??_-;_-@_-"/>
    <numFmt numFmtId="190" formatCode="#,##0.00__;;\-__"/>
  </numFmts>
  <fonts count="5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10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name val="Times New Roman"/>
      <family val="1"/>
    </font>
    <font>
      <sz val="12"/>
      <color theme="1"/>
      <name val="細明體"/>
      <family val="3"/>
      <charset val="136"/>
    </font>
    <font>
      <sz val="15"/>
      <color theme="1"/>
      <name val="Times New Roman"/>
      <family val="1"/>
    </font>
    <font>
      <sz val="15"/>
      <color theme="1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5"/>
      <name val="Times New Roman"/>
      <family val="1"/>
    </font>
    <font>
      <sz val="15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sz val="6.75"/>
      <name val="Times New Roman"/>
      <family val="1"/>
    </font>
    <font>
      <sz val="12"/>
      <name val="細明體"/>
      <family val="3"/>
      <charset val="136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標楷體"/>
      <family val="4"/>
      <charset val="136"/>
    </font>
    <font>
      <sz val="12"/>
      <name val="PMingLiU"/>
      <family val="1"/>
      <charset val="136"/>
    </font>
    <font>
      <sz val="10"/>
      <name val="Times New Roman"/>
      <family val="1"/>
      <charset val="136"/>
    </font>
    <font>
      <sz val="10"/>
      <name val="PMingLiU"/>
      <family val="1"/>
      <charset val="136"/>
    </font>
    <font>
      <sz val="15"/>
      <color theme="1"/>
      <name val="Times New Roman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9"/>
      <name val="新細明體"/>
      <family val="3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u/>
      <sz val="12"/>
      <color rgb="FF0070C0"/>
      <name val="新細明體"/>
      <family val="1"/>
      <charset val="136"/>
      <scheme val="minor"/>
    </font>
    <font>
      <u/>
      <sz val="12"/>
      <color theme="1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新細明體"/>
      <family val="2"/>
      <charset val="136"/>
    </font>
    <font>
      <sz val="12"/>
      <color rgb="FF002060"/>
      <name val="新細明體"/>
      <family val="1"/>
      <charset val="136"/>
    </font>
    <font>
      <sz val="10"/>
      <color theme="1"/>
      <name val="Times New Roman"/>
      <family val="1"/>
      <charset val="136"/>
    </font>
    <font>
      <sz val="12"/>
      <name val="Microsoft JhengHei"/>
      <family val="1"/>
    </font>
    <font>
      <b/>
      <u/>
      <sz val="12"/>
      <color rgb="FF0070C0"/>
      <name val="Times New Roman"/>
      <family val="1"/>
    </font>
    <font>
      <b/>
      <u/>
      <sz val="12"/>
      <color rgb="FF0070C0"/>
      <name val="新細明體"/>
      <family val="1"/>
      <charset val="136"/>
    </font>
    <font>
      <sz val="12"/>
      <color rgb="FF002060"/>
      <name val="細明體"/>
      <family val="1"/>
      <charset val="136"/>
    </font>
    <font>
      <sz val="12"/>
      <color rgb="FF002060"/>
      <name val="Times New Roman"/>
      <family val="1"/>
      <charset val="136"/>
    </font>
    <font>
      <sz val="12"/>
      <color theme="4" tint="-0.499984740745262"/>
      <name val="Times New Roman"/>
      <family val="1"/>
    </font>
    <font>
      <sz val="12"/>
      <color theme="4" tint="-0.49998474074526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4" fillId="0" borderId="0"/>
    <xf numFmtId="0" fontId="7" fillId="0" borderId="0"/>
    <xf numFmtId="0" fontId="13" fillId="0" borderId="0">
      <alignment vertical="center"/>
    </xf>
    <xf numFmtId="0" fontId="1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/>
  </cellStyleXfs>
  <cellXfs count="282">
    <xf numFmtId="0" fontId="0" fillId="0" borderId="0" xfId="0">
      <alignment vertical="center"/>
    </xf>
    <xf numFmtId="41" fontId="19" fillId="0" borderId="0" xfId="5" applyNumberFormat="1" applyFont="1" applyAlignment="1">
      <alignment horizontal="right" vertical="center"/>
    </xf>
    <xf numFmtId="0" fontId="7" fillId="0" borderId="0" xfId="9"/>
    <xf numFmtId="0" fontId="7" fillId="0" borderId="2" xfId="9" applyBorder="1" applyAlignment="1">
      <alignment horizontal="right"/>
    </xf>
    <xf numFmtId="181" fontId="19" fillId="0" borderId="0" xfId="9" applyNumberFormat="1" applyFont="1" applyAlignment="1">
      <alignment horizontal="right"/>
    </xf>
    <xf numFmtId="182" fontId="26" fillId="0" borderId="0" xfId="9" applyNumberFormat="1" applyFont="1" applyAlignment="1">
      <alignment vertical="center"/>
    </xf>
    <xf numFmtId="0" fontId="7" fillId="0" borderId="3" xfId="9" applyBorder="1" applyAlignment="1">
      <alignment horizontal="center" vertical="center"/>
    </xf>
    <xf numFmtId="0" fontId="7" fillId="0" borderId="3" xfId="9" applyBorder="1" applyAlignment="1">
      <alignment horizontal="centerContinuous" vertical="center"/>
    </xf>
    <xf numFmtId="0" fontId="7" fillId="0" borderId="3" xfId="9" quotePrefix="1" applyBorder="1" applyAlignment="1">
      <alignment horizontal="centerContinuous" vertical="center"/>
    </xf>
    <xf numFmtId="182" fontId="7" fillId="0" borderId="2" xfId="9" applyNumberFormat="1" applyBorder="1" applyAlignment="1">
      <alignment vertical="center"/>
    </xf>
    <xf numFmtId="179" fontId="7" fillId="0" borderId="0" xfId="9" quotePrefix="1" applyNumberFormat="1" applyAlignment="1">
      <alignment horizontal="right" vertical="center"/>
    </xf>
    <xf numFmtId="0" fontId="19" fillId="0" borderId="3" xfId="7" applyFont="1" applyBorder="1" applyAlignment="1">
      <alignment horizontal="center" vertical="center" wrapText="1"/>
    </xf>
    <xf numFmtId="38" fontId="7" fillId="0" borderId="3" xfId="4" applyNumberFormat="1" applyFont="1" applyBorder="1" applyAlignment="1">
      <alignment horizontal="center" vertical="center" wrapText="1"/>
    </xf>
    <xf numFmtId="0" fontId="7" fillId="0" borderId="2" xfId="9" applyBorder="1"/>
    <xf numFmtId="0" fontId="7" fillId="0" borderId="1" xfId="9" applyBorder="1" applyAlignment="1">
      <alignment horizontal="center" vertical="center"/>
    </xf>
    <xf numFmtId="0" fontId="2" fillId="0" borderId="0" xfId="1" applyFont="1">
      <alignment vertical="center"/>
    </xf>
    <xf numFmtId="41" fontId="2" fillId="0" borderId="0" xfId="1" applyNumberFormat="1" applyFont="1" applyAlignment="1">
      <alignment horizontal="right" vertical="center"/>
    </xf>
    <xf numFmtId="43" fontId="2" fillId="0" borderId="0" xfId="1" applyNumberFormat="1" applyFont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0" fontId="5" fillId="0" borderId="0" xfId="1" applyFont="1">
      <alignment vertical="center"/>
    </xf>
    <xf numFmtId="0" fontId="15" fillId="0" borderId="0" xfId="9" applyFont="1"/>
    <xf numFmtId="0" fontId="7" fillId="0" borderId="0" xfId="9" quotePrefix="1" applyAlignment="1">
      <alignment horizontal="center" vertical="center"/>
    </xf>
    <xf numFmtId="0" fontId="7" fillId="0" borderId="2" xfId="9" quotePrefix="1" applyBorder="1" applyAlignment="1">
      <alignment horizontal="center" vertical="center"/>
    </xf>
    <xf numFmtId="179" fontId="7" fillId="0" borderId="2" xfId="9" quotePrefix="1" applyNumberFormat="1" applyBorder="1" applyAlignment="1">
      <alignment horizontal="right" vertical="center"/>
    </xf>
    <xf numFmtId="179" fontId="7" fillId="0" borderId="0" xfId="9" applyNumberFormat="1"/>
    <xf numFmtId="0" fontId="7" fillId="0" borderId="0" xfId="9" applyAlignment="1">
      <alignment horizontal="distributed" vertical="center" indent="1"/>
    </xf>
    <xf numFmtId="0" fontId="7" fillId="0" borderId="2" xfId="9" applyBorder="1" applyAlignment="1">
      <alignment horizontal="distributed" vertical="center" indent="1"/>
    </xf>
    <xf numFmtId="41" fontId="7" fillId="0" borderId="0" xfId="9" applyNumberFormat="1" applyAlignment="1">
      <alignment horizontal="right" vertical="center"/>
    </xf>
    <xf numFmtId="182" fontId="7" fillId="0" borderId="0" xfId="9" applyNumberFormat="1" applyAlignment="1">
      <alignment vertical="center"/>
    </xf>
    <xf numFmtId="183" fontId="7" fillId="0" borderId="0" xfId="9" applyNumberFormat="1" applyAlignment="1">
      <alignment vertical="center"/>
    </xf>
    <xf numFmtId="183" fontId="7" fillId="0" borderId="2" xfId="9" applyNumberFormat="1" applyBorder="1" applyAlignment="1">
      <alignment vertical="center"/>
    </xf>
    <xf numFmtId="0" fontId="11" fillId="0" borderId="0" xfId="9" quotePrefix="1" applyFont="1" applyAlignment="1">
      <alignment horizontal="left"/>
    </xf>
    <xf numFmtId="0" fontId="7" fillId="0" borderId="0" xfId="9" applyAlignment="1">
      <alignment horizontal="left" vertical="center"/>
    </xf>
    <xf numFmtId="179" fontId="25" fillId="0" borderId="0" xfId="9" applyNumberFormat="1" applyFont="1" applyAlignment="1">
      <alignment horizontal="left" vertical="center"/>
    </xf>
    <xf numFmtId="0" fontId="25" fillId="0" borderId="0" xfId="9" applyFont="1" applyAlignment="1">
      <alignment horizontal="left"/>
    </xf>
    <xf numFmtId="0" fontId="7" fillId="0" borderId="0" xfId="9" applyAlignment="1">
      <alignment horizontal="right" vertical="center" indent="1"/>
    </xf>
    <xf numFmtId="179" fontId="2" fillId="0" borderId="0" xfId="9" quotePrefix="1" applyNumberFormat="1" applyFont="1" applyAlignment="1">
      <alignment horizontal="right" vertical="center"/>
    </xf>
    <xf numFmtId="180" fontId="11" fillId="0" borderId="0" xfId="1" applyNumberFormat="1" applyFont="1" applyAlignment="1">
      <alignment horizontal="right" vertical="center"/>
    </xf>
    <xf numFmtId="0" fontId="7" fillId="0" borderId="2" xfId="9" applyBorder="1" applyAlignment="1">
      <alignment horizontal="right" vertical="center" indent="1"/>
    </xf>
    <xf numFmtId="41" fontId="2" fillId="0" borderId="1" xfId="4" applyNumberFormat="1" applyFont="1" applyBorder="1" applyAlignment="1">
      <alignment horizontal="right" vertical="center"/>
    </xf>
    <xf numFmtId="41" fontId="7" fillId="0" borderId="0" xfId="4" applyNumberFormat="1" applyFont="1" applyAlignment="1">
      <alignment horizontal="right" vertical="center" wrapText="1"/>
    </xf>
    <xf numFmtId="0" fontId="2" fillId="0" borderId="0" xfId="4" applyFont="1">
      <alignment vertical="center"/>
    </xf>
    <xf numFmtId="0" fontId="7" fillId="0" borderId="0" xfId="5" applyFont="1">
      <alignment vertical="center"/>
    </xf>
    <xf numFmtId="0" fontId="22" fillId="0" borderId="3" xfId="5" applyFont="1" applyBorder="1" applyAlignment="1">
      <alignment horizontal="center" vertical="center"/>
    </xf>
    <xf numFmtId="0" fontId="22" fillId="0" borderId="3" xfId="7" applyFont="1" applyBorder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41" fontId="19" fillId="0" borderId="0" xfId="7" applyNumberFormat="1" applyFont="1" applyAlignment="1">
      <alignment horizontal="right" vertical="center"/>
    </xf>
    <xf numFmtId="178" fontId="7" fillId="0" borderId="0" xfId="5" applyNumberFormat="1" applyFont="1" applyAlignment="1">
      <alignment vertical="top"/>
    </xf>
    <xf numFmtId="0" fontId="7" fillId="0" borderId="0" xfId="5" applyFont="1" applyAlignment="1">
      <alignment vertical="top"/>
    </xf>
    <xf numFmtId="41" fontId="19" fillId="0" borderId="2" xfId="5" applyNumberFormat="1" applyFont="1" applyBorder="1" applyAlignment="1">
      <alignment horizontal="right" vertical="center"/>
    </xf>
    <xf numFmtId="0" fontId="7" fillId="0" borderId="0" xfId="9" applyAlignment="1">
      <alignment horizontal="center"/>
    </xf>
    <xf numFmtId="0" fontId="8" fillId="0" borderId="0" xfId="1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5" applyFont="1">
      <alignment vertical="center"/>
    </xf>
    <xf numFmtId="0" fontId="11" fillId="0" borderId="0" xfId="7" applyFont="1">
      <alignment vertical="center"/>
    </xf>
    <xf numFmtId="0" fontId="2" fillId="0" borderId="0" xfId="1" applyFont="1" applyAlignment="1">
      <alignment horizontal="left" vertical="center"/>
    </xf>
    <xf numFmtId="0" fontId="15" fillId="0" borderId="0" xfId="9" applyFont="1" applyAlignment="1">
      <alignment horizontal="center" vertical="center"/>
    </xf>
    <xf numFmtId="0" fontId="14" fillId="0" borderId="0" xfId="9" applyFont="1" applyAlignment="1">
      <alignment horizontal="center" vertical="center"/>
    </xf>
    <xf numFmtId="0" fontId="23" fillId="0" borderId="0" xfId="9" applyFont="1"/>
    <xf numFmtId="0" fontId="23" fillId="0" borderId="0" xfId="9" applyFont="1" applyAlignment="1">
      <alignment vertical="center"/>
    </xf>
    <xf numFmtId="0" fontId="12" fillId="0" borderId="0" xfId="9" applyFont="1" applyAlignment="1">
      <alignment horizontal="right" vertical="center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1" fontId="2" fillId="0" borderId="0" xfId="4" applyNumberFormat="1" applyFont="1" applyAlignment="1">
      <alignment horizontal="left" vertical="center"/>
    </xf>
    <xf numFmtId="41" fontId="2" fillId="0" borderId="0" xfId="4" applyNumberFormat="1" applyFont="1" applyAlignment="1">
      <alignment horizontal="right" vertical="center"/>
    </xf>
    <xf numFmtId="41" fontId="2" fillId="0" borderId="2" xfId="4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185" fontId="7" fillId="0" borderId="0" xfId="5" applyNumberFormat="1" applyFont="1">
      <alignment vertical="center"/>
    </xf>
    <xf numFmtId="0" fontId="2" fillId="0" borderId="1" xfId="4" applyFont="1" applyBorder="1">
      <alignment vertical="center"/>
    </xf>
    <xf numFmtId="41" fontId="2" fillId="0" borderId="0" xfId="4" applyNumberFormat="1" applyFont="1">
      <alignment vertical="center"/>
    </xf>
    <xf numFmtId="41" fontId="7" fillId="0" borderId="0" xfId="9" quotePrefix="1" applyNumberFormat="1" applyAlignment="1">
      <alignment horizontal="right" vertical="center"/>
    </xf>
    <xf numFmtId="0" fontId="14" fillId="0" borderId="3" xfId="9" applyFont="1" applyBorder="1" applyAlignment="1">
      <alignment horizontal="centerContinuous" vertical="center" wrapText="1"/>
    </xf>
    <xf numFmtId="0" fontId="7" fillId="0" borderId="3" xfId="9" applyBorder="1" applyAlignment="1">
      <alignment horizontal="centerContinuous" vertical="center" wrapText="1"/>
    </xf>
    <xf numFmtId="3" fontId="7" fillId="0" borderId="0" xfId="9" applyNumberFormat="1" applyAlignment="1">
      <alignment horizontal="right" vertical="center"/>
    </xf>
    <xf numFmtId="2" fontId="7" fillId="0" borderId="0" xfId="9" applyNumberFormat="1" applyAlignment="1">
      <alignment horizontal="right" vertical="center"/>
    </xf>
    <xf numFmtId="4" fontId="7" fillId="0" borderId="0" xfId="9" applyNumberFormat="1" applyAlignment="1">
      <alignment horizontal="right" vertical="center"/>
    </xf>
    <xf numFmtId="3" fontId="7" fillId="0" borderId="2" xfId="9" applyNumberFormat="1" applyBorder="1" applyAlignment="1">
      <alignment horizontal="right" vertical="center"/>
    </xf>
    <xf numFmtId="4" fontId="7" fillId="0" borderId="2" xfId="9" applyNumberFormat="1" applyBorder="1" applyAlignment="1">
      <alignment horizontal="right" vertical="center"/>
    </xf>
    <xf numFmtId="2" fontId="7" fillId="0" borderId="2" xfId="9" applyNumberFormat="1" applyBorder="1" applyAlignment="1">
      <alignment horizontal="right" vertical="center"/>
    </xf>
    <xf numFmtId="0" fontId="7" fillId="0" borderId="3" xfId="9" applyBorder="1" applyAlignment="1">
      <alignment horizontal="center" vertical="center" wrapText="1"/>
    </xf>
    <xf numFmtId="0" fontId="7" fillId="0" borderId="1" xfId="9" applyBorder="1"/>
    <xf numFmtId="42" fontId="14" fillId="0" borderId="0" xfId="9" applyNumberFormat="1" applyFont="1" applyAlignment="1">
      <alignment horizontal="left" vertical="center"/>
    </xf>
    <xf numFmtId="0" fontId="7" fillId="0" borderId="0" xfId="9" applyAlignment="1">
      <alignment horizontal="right" vertical="center"/>
    </xf>
    <xf numFmtId="0" fontId="7" fillId="0" borderId="0" xfId="9" applyAlignment="1">
      <alignment horizontal="right" vertical="center" wrapText="1"/>
    </xf>
    <xf numFmtId="0" fontId="14" fillId="0" borderId="0" xfId="9" applyFont="1" applyAlignment="1">
      <alignment horizontal="center" vertical="center" wrapText="1"/>
    </xf>
    <xf numFmtId="0" fontId="7" fillId="0" borderId="2" xfId="9" applyBorder="1" applyAlignment="1">
      <alignment horizontal="right" vertical="center"/>
    </xf>
    <xf numFmtId="41" fontId="7" fillId="0" borderId="2" xfId="9" applyNumberFormat="1" applyBorder="1" applyAlignment="1">
      <alignment horizontal="right" vertical="center"/>
    </xf>
    <xf numFmtId="0" fontId="11" fillId="0" borderId="0" xfId="9" applyFont="1"/>
    <xf numFmtId="0" fontId="7" fillId="0" borderId="0" xfId="9" applyAlignment="1">
      <alignment horizontal="center" vertical="center"/>
    </xf>
    <xf numFmtId="0" fontId="30" fillId="0" borderId="0" xfId="9" applyFont="1"/>
    <xf numFmtId="180" fontId="11" fillId="0" borderId="0" xfId="0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186" fontId="7" fillId="0" borderId="0" xfId="9" applyNumberFormat="1"/>
    <xf numFmtId="0" fontId="2" fillId="0" borderId="0" xfId="11" applyFont="1">
      <alignment vertical="center"/>
    </xf>
    <xf numFmtId="0" fontId="39" fillId="2" borderId="0" xfId="12" applyFont="1" applyFill="1" applyAlignment="1">
      <alignment horizontal="center" vertical="center"/>
    </xf>
    <xf numFmtId="0" fontId="2" fillId="0" borderId="0" xfId="11" applyFont="1" applyAlignment="1">
      <alignment horizontal="left" vertical="center"/>
    </xf>
    <xf numFmtId="0" fontId="29" fillId="0" borderId="0" xfId="11" applyFont="1">
      <alignment vertical="center"/>
    </xf>
    <xf numFmtId="0" fontId="40" fillId="0" borderId="0" xfId="12" quotePrefix="1" applyFont="1" applyAlignment="1">
      <alignment vertical="center"/>
    </xf>
    <xf numFmtId="0" fontId="40" fillId="0" borderId="0" xfId="12" applyFont="1" applyAlignment="1">
      <alignment vertical="center"/>
    </xf>
    <xf numFmtId="0" fontId="41" fillId="3" borderId="0" xfId="12" quotePrefix="1" applyFont="1" applyFill="1" applyAlignment="1">
      <alignment vertical="center"/>
    </xf>
    <xf numFmtId="0" fontId="41" fillId="3" borderId="0" xfId="12" applyFont="1" applyFill="1" applyAlignment="1">
      <alignment vertical="center"/>
    </xf>
    <xf numFmtId="0" fontId="5" fillId="0" borderId="0" xfId="1" applyFont="1" applyAlignment="1">
      <alignment horizontal="left" vertical="top" wrapText="1"/>
    </xf>
    <xf numFmtId="0" fontId="19" fillId="0" borderId="2" xfId="7" applyFont="1" applyBorder="1" applyAlignment="1">
      <alignment horizontal="center" vertical="center" wrapText="1"/>
    </xf>
    <xf numFmtId="41" fontId="14" fillId="0" borderId="0" xfId="4" applyNumberFormat="1" applyFont="1" applyAlignment="1">
      <alignment horizontal="right" vertical="center"/>
    </xf>
    <xf numFmtId="41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 wrapText="1"/>
    </xf>
    <xf numFmtId="0" fontId="7" fillId="0" borderId="0" xfId="4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7" fillId="0" borderId="3" xfId="4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  <xf numFmtId="42" fontId="1" fillId="0" borderId="0" xfId="1" applyNumberFormat="1" applyAlignment="1">
      <alignment horizontal="right" vertical="center"/>
    </xf>
    <xf numFmtId="42" fontId="0" fillId="0" borderId="0" xfId="1" applyNumberFormat="1" applyFont="1" applyAlignment="1">
      <alignment horizontal="right" vertical="center"/>
    </xf>
    <xf numFmtId="0" fontId="8" fillId="0" borderId="0" xfId="1" applyFont="1">
      <alignment vertical="center"/>
    </xf>
    <xf numFmtId="189" fontId="2" fillId="0" borderId="0" xfId="1" applyNumberFormat="1" applyFont="1" applyAlignment="1">
      <alignment horizontal="right" vertical="center"/>
    </xf>
    <xf numFmtId="0" fontId="7" fillId="0" borderId="0" xfId="13" applyFont="1" applyAlignment="1">
      <alignment horizontal="distributed" vertical="center"/>
    </xf>
    <xf numFmtId="0" fontId="7" fillId="0" borderId="2" xfId="13" applyFont="1" applyBorder="1" applyAlignment="1">
      <alignment horizontal="distributed" vertical="center"/>
    </xf>
    <xf numFmtId="41" fontId="19" fillId="0" borderId="1" xfId="1" applyNumberFormat="1" applyFont="1" applyBorder="1" applyAlignment="1">
      <alignment horizontal="right" vertical="center"/>
    </xf>
    <xf numFmtId="43" fontId="19" fillId="0" borderId="1" xfId="1" applyNumberFormat="1" applyFont="1" applyBorder="1" applyAlignment="1">
      <alignment horizontal="right" vertical="center"/>
    </xf>
    <xf numFmtId="188" fontId="19" fillId="0" borderId="1" xfId="1" applyNumberFormat="1" applyFont="1" applyBorder="1" applyAlignment="1">
      <alignment horizontal="right" vertical="center"/>
    </xf>
    <xf numFmtId="41" fontId="28" fillId="0" borderId="0" xfId="1" applyNumberFormat="1" applyFont="1" applyAlignment="1">
      <alignment horizontal="right" vertical="center"/>
    </xf>
    <xf numFmtId="43" fontId="28" fillId="0" borderId="0" xfId="1" applyNumberFormat="1" applyFont="1" applyAlignment="1">
      <alignment horizontal="right" vertical="center"/>
    </xf>
    <xf numFmtId="41" fontId="28" fillId="0" borderId="0" xfId="2" applyNumberFormat="1" applyFont="1" applyFill="1" applyBorder="1" applyAlignment="1">
      <alignment horizontal="right" vertical="center"/>
    </xf>
    <xf numFmtId="41" fontId="28" fillId="0" borderId="0" xfId="2" applyNumberFormat="1" applyFont="1" applyBorder="1" applyAlignment="1">
      <alignment horizontal="right" vertical="center"/>
    </xf>
    <xf numFmtId="41" fontId="28" fillId="0" borderId="2" xfId="1" applyNumberFormat="1" applyFont="1" applyBorder="1" applyAlignment="1">
      <alignment horizontal="right" vertical="center"/>
    </xf>
    <xf numFmtId="43" fontId="28" fillId="0" borderId="2" xfId="1" applyNumberFormat="1" applyFont="1" applyBorder="1" applyAlignment="1">
      <alignment horizontal="right" vertical="center"/>
    </xf>
    <xf numFmtId="41" fontId="28" fillId="0" borderId="2" xfId="2" applyNumberFormat="1" applyFont="1" applyBorder="1" applyAlignment="1">
      <alignment horizontal="right" vertical="center"/>
    </xf>
    <xf numFmtId="41" fontId="2" fillId="0" borderId="2" xfId="2" applyNumberFormat="1" applyFont="1" applyFill="1" applyBorder="1" applyAlignment="1">
      <alignment horizontal="right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 wrapText="1"/>
    </xf>
    <xf numFmtId="41" fontId="28" fillId="0" borderId="0" xfId="0" applyNumberFormat="1" applyFont="1">
      <alignment vertical="center"/>
    </xf>
    <xf numFmtId="0" fontId="46" fillId="2" borderId="0" xfId="12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1" fontId="28" fillId="0" borderId="1" xfId="0" applyNumberFormat="1" applyFont="1" applyBorder="1" applyAlignment="1">
      <alignment horizontal="right" vertical="center"/>
    </xf>
    <xf numFmtId="41" fontId="28" fillId="0" borderId="0" xfId="0" applyNumberFormat="1" applyFont="1" applyAlignment="1">
      <alignment horizontal="right" vertical="center"/>
    </xf>
    <xf numFmtId="184" fontId="28" fillId="0" borderId="0" xfId="0" applyNumberFormat="1" applyFont="1" applyAlignment="1">
      <alignment horizontal="right" vertical="center"/>
    </xf>
    <xf numFmtId="41" fontId="28" fillId="0" borderId="2" xfId="0" applyNumberFormat="1" applyFont="1" applyBorder="1" applyAlignment="1">
      <alignment horizontal="right" vertical="center"/>
    </xf>
    <xf numFmtId="184" fontId="28" fillId="0" borderId="2" xfId="0" applyNumberFormat="1" applyFont="1" applyBorder="1" applyAlignment="1">
      <alignment horizontal="right" vertical="center"/>
    </xf>
    <xf numFmtId="38" fontId="2" fillId="0" borderId="1" xfId="1" applyNumberFormat="1" applyFont="1" applyBorder="1" applyAlignment="1">
      <alignment horizontal="center" vertical="center"/>
    </xf>
    <xf numFmtId="40" fontId="2" fillId="0" borderId="0" xfId="1" applyNumberFormat="1" applyFont="1" applyAlignment="1">
      <alignment horizontal="center" vertical="center"/>
    </xf>
    <xf numFmtId="38" fontId="2" fillId="0" borderId="0" xfId="1" applyNumberFormat="1" applyFont="1" applyAlignment="1">
      <alignment horizontal="center" vertical="center"/>
    </xf>
    <xf numFmtId="0" fontId="27" fillId="0" borderId="0" xfId="13" applyFont="1" applyAlignment="1">
      <alignment horizontal="distributed" vertical="center"/>
    </xf>
    <xf numFmtId="0" fontId="39" fillId="0" borderId="0" xfId="12" applyFont="1" applyFill="1" applyAlignment="1">
      <alignment horizontal="center" vertical="center"/>
    </xf>
    <xf numFmtId="38" fontId="2" fillId="0" borderId="0" xfId="1" applyNumberFormat="1" applyFont="1">
      <alignment vertical="center"/>
    </xf>
    <xf numFmtId="38" fontId="8" fillId="0" borderId="1" xfId="1" applyNumberFormat="1" applyFont="1" applyBorder="1" applyAlignment="1">
      <alignment horizontal="center" vertical="center"/>
    </xf>
    <xf numFmtId="38" fontId="27" fillId="0" borderId="1" xfId="1" applyNumberFormat="1" applyFont="1" applyBorder="1" applyAlignment="1">
      <alignment horizontal="center" vertical="center"/>
    </xf>
    <xf numFmtId="38" fontId="7" fillId="0" borderId="1" xfId="1" applyNumberFormat="1" applyFont="1" applyBorder="1" applyAlignment="1">
      <alignment horizontal="center" vertical="center"/>
    </xf>
    <xf numFmtId="41" fontId="2" fillId="0" borderId="1" xfId="1" applyNumberFormat="1" applyFont="1" applyBorder="1" applyAlignment="1">
      <alignment horizontal="right" vertical="center"/>
    </xf>
    <xf numFmtId="43" fontId="2" fillId="0" borderId="1" xfId="1" applyNumberFormat="1" applyFont="1" applyBorder="1" applyAlignment="1">
      <alignment horizontal="right" vertical="center"/>
    </xf>
    <xf numFmtId="41" fontId="7" fillId="0" borderId="1" xfId="1" applyNumberFormat="1" applyFont="1" applyBorder="1" applyAlignment="1">
      <alignment horizontal="right" vertical="center"/>
    </xf>
    <xf numFmtId="43" fontId="7" fillId="0" borderId="1" xfId="1" applyNumberFormat="1" applyFont="1" applyBorder="1" applyAlignment="1">
      <alignment horizontal="right" vertical="center"/>
    </xf>
    <xf numFmtId="41" fontId="2" fillId="0" borderId="0" xfId="3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3" fontId="7" fillId="0" borderId="0" xfId="1" applyNumberFormat="1" applyFont="1" applyAlignment="1">
      <alignment horizontal="right" vertical="center"/>
    </xf>
    <xf numFmtId="41" fontId="7" fillId="0" borderId="0" xfId="3" applyNumberFormat="1" applyFont="1" applyAlignment="1">
      <alignment horizontal="right" vertical="center"/>
    </xf>
    <xf numFmtId="187" fontId="7" fillId="0" borderId="0" xfId="3" applyNumberFormat="1" applyFont="1" applyAlignment="1">
      <alignment horizontal="right" vertical="center"/>
    </xf>
    <xf numFmtId="41" fontId="11" fillId="0" borderId="0" xfId="4" applyNumberFormat="1" applyFont="1" applyAlignment="1">
      <alignment horizontal="right" vertical="center"/>
    </xf>
    <xf numFmtId="41" fontId="5" fillId="0" borderId="0" xfId="4" applyNumberFormat="1" applyFont="1" applyAlignment="1">
      <alignment horizontal="right" vertical="center"/>
    </xf>
    <xf numFmtId="43" fontId="2" fillId="0" borderId="2" xfId="1" applyNumberFormat="1" applyFont="1" applyBorder="1" applyAlignment="1">
      <alignment horizontal="right" vertical="center"/>
    </xf>
    <xf numFmtId="41" fontId="2" fillId="0" borderId="2" xfId="3" applyNumberFormat="1" applyFont="1" applyBorder="1" applyAlignment="1">
      <alignment horizontal="right" vertical="center"/>
    </xf>
    <xf numFmtId="41" fontId="2" fillId="0" borderId="2" xfId="1" applyNumberFormat="1" applyFont="1" applyBorder="1" applyAlignment="1">
      <alignment horizontal="right" vertical="center"/>
    </xf>
    <xf numFmtId="41" fontId="7" fillId="0" borderId="2" xfId="1" applyNumberFormat="1" applyFont="1" applyBorder="1" applyAlignment="1">
      <alignment horizontal="right" vertical="center"/>
    </xf>
    <xf numFmtId="43" fontId="7" fillId="0" borderId="2" xfId="1" applyNumberFormat="1" applyFont="1" applyBorder="1" applyAlignment="1">
      <alignment horizontal="right" vertical="center"/>
    </xf>
    <xf numFmtId="41" fontId="7" fillId="0" borderId="2" xfId="3" applyNumberFormat="1" applyFont="1" applyBorder="1" applyAlignment="1">
      <alignment horizontal="right" vertical="center"/>
    </xf>
    <xf numFmtId="38" fontId="2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41" fillId="3" borderId="0" xfId="12" quotePrefix="1" applyFont="1" applyFill="1" applyAlignment="1">
      <alignment horizontal="left" vertical="center"/>
    </xf>
    <xf numFmtId="0" fontId="41" fillId="3" borderId="0" xfId="12" applyFont="1" applyFill="1" applyAlignment="1">
      <alignment horizontal="left" vertical="center"/>
    </xf>
    <xf numFmtId="0" fontId="36" fillId="3" borderId="0" xfId="11" applyFont="1" applyFill="1" applyAlignment="1">
      <alignment horizontal="left" vertical="center"/>
    </xf>
    <xf numFmtId="0" fontId="29" fillId="3" borderId="0" xfId="11" applyFont="1" applyFill="1" applyAlignment="1">
      <alignment horizontal="left" vertical="center"/>
    </xf>
    <xf numFmtId="0" fontId="29" fillId="0" borderId="0" xfId="11" applyFont="1" applyAlignment="1">
      <alignment horizontal="left" vertical="center"/>
    </xf>
    <xf numFmtId="2" fontId="2" fillId="0" borderId="0" xfId="4" applyNumberFormat="1" applyFont="1">
      <alignment vertical="center"/>
    </xf>
    <xf numFmtId="2" fontId="7" fillId="0" borderId="0" xfId="9" applyNumberFormat="1"/>
    <xf numFmtId="176" fontId="7" fillId="0" borderId="0" xfId="9" quotePrefix="1" applyNumberFormat="1" applyAlignment="1">
      <alignment horizontal="right" vertical="center"/>
    </xf>
    <xf numFmtId="176" fontId="7" fillId="0" borderId="2" xfId="9" quotePrefix="1" applyNumberFormat="1" applyBorder="1" applyAlignment="1">
      <alignment horizontal="right" vertical="center"/>
    </xf>
    <xf numFmtId="0" fontId="27" fillId="0" borderId="3" xfId="9" applyFont="1" applyBorder="1" applyAlignment="1">
      <alignment horizontal="center" vertical="center" wrapText="1"/>
    </xf>
    <xf numFmtId="177" fontId="7" fillId="0" borderId="0" xfId="9" applyNumberFormat="1"/>
    <xf numFmtId="177" fontId="2" fillId="0" borderId="0" xfId="0" applyNumberFormat="1" applyFont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190" fontId="7" fillId="0" borderId="0" xfId="9" quotePrefix="1" applyNumberFormat="1" applyAlignment="1">
      <alignment horizontal="right" vertical="center"/>
    </xf>
    <xf numFmtId="187" fontId="7" fillId="0" borderId="0" xfId="9" applyNumberFormat="1" applyAlignment="1">
      <alignment vertical="center"/>
    </xf>
    <xf numFmtId="0" fontId="41" fillId="3" borderId="0" xfId="12" applyFont="1" applyFill="1" applyAlignment="1">
      <alignment vertical="center"/>
    </xf>
    <xf numFmtId="0" fontId="14" fillId="0" borderId="3" xfId="4" applyFont="1" applyBorder="1" applyAlignment="1">
      <alignment horizontal="center" vertical="center" wrapText="1"/>
    </xf>
    <xf numFmtId="184" fontId="2" fillId="0" borderId="0" xfId="0" applyNumberFormat="1" applyFont="1" applyAlignment="1">
      <alignment horizontal="center" vertical="center" wrapText="1"/>
    </xf>
    <xf numFmtId="184" fontId="2" fillId="0" borderId="1" xfId="0" applyNumberFormat="1" applyFont="1" applyBorder="1" applyAlignment="1">
      <alignment horizontal="center" vertical="center" wrapText="1"/>
    </xf>
    <xf numFmtId="184" fontId="2" fillId="0" borderId="0" xfId="0" applyNumberFormat="1" applyFont="1" applyBorder="1" applyAlignment="1">
      <alignment horizontal="center" vertical="center" wrapText="1"/>
    </xf>
    <xf numFmtId="41" fontId="2" fillId="0" borderId="0" xfId="9" quotePrefix="1" applyNumberFormat="1" applyFont="1" applyAlignment="1">
      <alignment horizontal="right" vertical="center"/>
    </xf>
    <xf numFmtId="184" fontId="2" fillId="0" borderId="2" xfId="0" applyNumberFormat="1" applyFont="1" applyBorder="1" applyAlignment="1">
      <alignment horizontal="center" vertical="center" wrapText="1"/>
    </xf>
    <xf numFmtId="0" fontId="2" fillId="3" borderId="0" xfId="11" applyFont="1" applyFill="1">
      <alignment vertical="center"/>
    </xf>
    <xf numFmtId="0" fontId="41" fillId="3" borderId="0" xfId="12" applyFont="1" applyFill="1" applyAlignment="1">
      <alignment horizontal="left" vertical="center"/>
    </xf>
    <xf numFmtId="0" fontId="41" fillId="3" borderId="0" xfId="12" quotePrefix="1" applyFont="1" applyFill="1" applyAlignment="1">
      <alignment horizontal="left" vertical="center"/>
    </xf>
    <xf numFmtId="0" fontId="36" fillId="3" borderId="0" xfId="11" applyFont="1" applyFill="1" applyAlignment="1">
      <alignment horizontal="center" vertical="center"/>
    </xf>
    <xf numFmtId="0" fontId="29" fillId="3" borderId="0" xfId="11" applyFont="1" applyFill="1" applyAlignment="1">
      <alignment horizontal="center" vertical="center"/>
    </xf>
    <xf numFmtId="0" fontId="49" fillId="3" borderId="0" xfId="12" applyFont="1" applyFill="1" applyAlignment="1">
      <alignment horizontal="left" vertical="center"/>
    </xf>
    <xf numFmtId="0" fontId="41" fillId="3" borderId="0" xfId="12" applyFont="1" applyFill="1" applyAlignment="1">
      <alignment vertical="center"/>
    </xf>
    <xf numFmtId="0" fontId="50" fillId="3" borderId="0" xfId="12" quotePrefix="1" applyFont="1" applyFill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4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38" fontId="7" fillId="0" borderId="3" xfId="1" applyNumberFormat="1" applyFont="1" applyBorder="1" applyAlignment="1">
      <alignment horizontal="distributed" vertical="center" indent="4"/>
    </xf>
    <xf numFmtId="38" fontId="7" fillId="0" borderId="3" xfId="1" applyNumberFormat="1" applyFont="1" applyBorder="1" applyAlignment="1">
      <alignment horizontal="center" vertical="center"/>
    </xf>
    <xf numFmtId="38" fontId="2" fillId="0" borderId="3" xfId="1" applyNumberFormat="1" applyFont="1" applyBorder="1" applyAlignment="1">
      <alignment horizontal="center" vertical="center"/>
    </xf>
    <xf numFmtId="38" fontId="34" fillId="0" borderId="2" xfId="1" applyNumberFormat="1" applyFont="1" applyBorder="1" applyAlignment="1">
      <alignment horizontal="center" vertical="center"/>
    </xf>
    <xf numFmtId="38" fontId="4" fillId="0" borderId="0" xfId="1" applyNumberFormat="1" applyFont="1" applyAlignment="1">
      <alignment horizontal="left" vertical="center"/>
    </xf>
    <xf numFmtId="38" fontId="5" fillId="0" borderId="0" xfId="1" applyNumberFormat="1" applyFont="1" applyAlignment="1">
      <alignment horizontal="left" vertical="top" wrapText="1"/>
    </xf>
    <xf numFmtId="38" fontId="2" fillId="0" borderId="1" xfId="1" applyNumberFormat="1" applyFont="1" applyBorder="1" applyAlignment="1">
      <alignment horizontal="center" vertical="center"/>
    </xf>
    <xf numFmtId="38" fontId="2" fillId="0" borderId="0" xfId="1" applyNumberFormat="1" applyFont="1" applyAlignment="1">
      <alignment horizontal="center" vertical="center"/>
    </xf>
    <xf numFmtId="38" fontId="2" fillId="0" borderId="3" xfId="1" applyNumberFormat="1" applyFont="1" applyBorder="1" applyAlignment="1">
      <alignment horizontal="distributed" vertical="center" indent="4"/>
    </xf>
    <xf numFmtId="0" fontId="11" fillId="0" borderId="0" xfId="8" applyFont="1" applyAlignment="1">
      <alignment horizontal="left" vertical="center"/>
    </xf>
    <xf numFmtId="0" fontId="11" fillId="0" borderId="0" xfId="7" applyFont="1" applyAlignment="1">
      <alignment horizontal="left" vertical="top" wrapText="1"/>
    </xf>
    <xf numFmtId="0" fontId="11" fillId="0" borderId="0" xfId="7" applyFont="1" applyAlignment="1">
      <alignment horizontal="left" vertical="top"/>
    </xf>
    <xf numFmtId="0" fontId="11" fillId="0" borderId="0" xfId="6" applyFont="1" applyAlignment="1">
      <alignment vertical="top"/>
    </xf>
    <xf numFmtId="0" fontId="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 wrapText="1"/>
    </xf>
    <xf numFmtId="0" fontId="19" fillId="0" borderId="2" xfId="7" applyFont="1" applyBorder="1" applyAlignment="1">
      <alignment horizontal="center" vertical="center" wrapText="1"/>
    </xf>
    <xf numFmtId="0" fontId="19" fillId="0" borderId="1" xfId="7" applyFont="1" applyBorder="1" applyAlignment="1">
      <alignment horizontal="distributed" vertical="center" wrapText="1" indent="3"/>
    </xf>
    <xf numFmtId="0" fontId="19" fillId="0" borderId="1" xfId="7" applyFont="1" applyBorder="1" applyAlignment="1">
      <alignment horizontal="distributed" vertical="center" wrapText="1" indent="4"/>
    </xf>
    <xf numFmtId="0" fontId="19" fillId="0" borderId="3" xfId="7" applyFont="1" applyBorder="1" applyAlignment="1">
      <alignment horizontal="distributed" vertical="center" wrapText="1" indent="4"/>
    </xf>
    <xf numFmtId="41" fontId="8" fillId="0" borderId="7" xfId="4" applyNumberFormat="1" applyFont="1" applyBorder="1" applyAlignment="1">
      <alignment horizontal="center" vertical="center"/>
    </xf>
    <xf numFmtId="41" fontId="8" fillId="0" borderId="0" xfId="4" applyNumberFormat="1" applyFont="1" applyAlignment="1">
      <alignment horizontal="center" vertical="center"/>
    </xf>
    <xf numFmtId="41" fontId="2" fillId="0" borderId="7" xfId="4" applyNumberFormat="1" applyFont="1" applyBorder="1" applyAlignment="1">
      <alignment horizontal="right" vertical="center"/>
    </xf>
    <xf numFmtId="41" fontId="2" fillId="0" borderId="0" xfId="4" applyNumberFormat="1" applyFont="1" applyAlignment="1">
      <alignment horizontal="right" vertical="center"/>
    </xf>
    <xf numFmtId="0" fontId="32" fillId="0" borderId="0" xfId="4" applyFont="1" applyAlignment="1">
      <alignment horizontal="left" vertical="top" wrapText="1"/>
    </xf>
    <xf numFmtId="0" fontId="11" fillId="0" borderId="0" xfId="4" applyFont="1" applyAlignment="1">
      <alignment horizontal="left" vertical="top" wrapText="1"/>
    </xf>
    <xf numFmtId="38" fontId="7" fillId="0" borderId="1" xfId="4" applyNumberFormat="1" applyFont="1" applyBorder="1" applyAlignment="1">
      <alignment horizontal="center" vertical="center" wrapText="1"/>
    </xf>
    <xf numFmtId="41" fontId="2" fillId="0" borderId="7" xfId="4" applyNumberFormat="1" applyFont="1" applyBorder="1" applyAlignment="1">
      <alignment horizontal="left" vertical="center"/>
    </xf>
    <xf numFmtId="41" fontId="2" fillId="0" borderId="0" xfId="4" applyNumberFormat="1" applyFont="1" applyAlignment="1">
      <alignment horizontal="left" vertical="center"/>
    </xf>
    <xf numFmtId="38" fontId="15" fillId="0" borderId="0" xfId="9" applyNumberFormat="1" applyFont="1" applyAlignment="1">
      <alignment horizontal="center" vertical="center"/>
    </xf>
    <xf numFmtId="0" fontId="8" fillId="0" borderId="4" xfId="4" applyFont="1" applyBorder="1" applyAlignment="1">
      <alignment horizontal="center" vertical="distributed" textRotation="255" indent="2"/>
    </xf>
    <xf numFmtId="0" fontId="8" fillId="0" borderId="5" xfId="4" applyFont="1" applyBorder="1" applyAlignment="1">
      <alignment horizontal="center" vertical="distributed" textRotation="255" indent="2"/>
    </xf>
    <xf numFmtId="38" fontId="14" fillId="0" borderId="0" xfId="4" applyNumberFormat="1" applyFont="1" applyAlignment="1">
      <alignment horizontal="center" vertical="center" wrapText="1"/>
    </xf>
    <xf numFmtId="38" fontId="7" fillId="0" borderId="4" xfId="4" applyNumberFormat="1" applyFont="1" applyBorder="1" applyAlignment="1">
      <alignment horizontal="center" vertical="center" wrapText="1"/>
    </xf>
    <xf numFmtId="38" fontId="7" fillId="0" borderId="0" xfId="4" applyNumberFormat="1" applyFont="1" applyAlignment="1">
      <alignment horizontal="center" vertical="center" wrapText="1"/>
    </xf>
    <xf numFmtId="41" fontId="2" fillId="0" borderId="6" xfId="4" applyNumberFormat="1" applyFont="1" applyBorder="1" applyAlignment="1">
      <alignment horizontal="center" vertical="center"/>
    </xf>
    <xf numFmtId="41" fontId="2" fillId="0" borderId="2" xfId="4" applyNumberFormat="1" applyFont="1" applyBorder="1" applyAlignment="1">
      <alignment horizontal="center" vertical="center"/>
    </xf>
    <xf numFmtId="41" fontId="2" fillId="0" borderId="7" xfId="4" applyNumberFormat="1" applyFont="1" applyBorder="1" applyAlignment="1">
      <alignment horizontal="center" vertical="center"/>
    </xf>
    <xf numFmtId="41" fontId="2" fillId="0" borderId="0" xfId="4" applyNumberFormat="1" applyFont="1" applyAlignment="1">
      <alignment horizontal="center" vertical="center"/>
    </xf>
    <xf numFmtId="41" fontId="27" fillId="0" borderId="7" xfId="4" applyNumberFormat="1" applyFont="1" applyBorder="1" applyAlignment="1">
      <alignment horizontal="center" vertical="center" wrapText="1"/>
    </xf>
    <xf numFmtId="41" fontId="27" fillId="0" borderId="0" xfId="4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distributed" vertical="center" indent="4"/>
    </xf>
    <xf numFmtId="0" fontId="5" fillId="0" borderId="0" xfId="0" applyFont="1" applyAlignment="1">
      <alignment horizontal="left" vertical="center" wrapText="1"/>
    </xf>
    <xf numFmtId="0" fontId="27" fillId="0" borderId="4" xfId="9" applyFont="1" applyBorder="1" applyAlignment="1">
      <alignment vertical="distributed" textRotation="255" indent="1"/>
    </xf>
    <xf numFmtId="0" fontId="27" fillId="0" borderId="4" xfId="9" applyFont="1" applyBorder="1" applyAlignment="1">
      <alignment vertical="distributed" textRotation="255" indent="2"/>
    </xf>
    <xf numFmtId="0" fontId="27" fillId="0" borderId="5" xfId="9" applyFont="1" applyBorder="1" applyAlignment="1">
      <alignment vertical="distributed" textRotation="255" indent="2"/>
    </xf>
    <xf numFmtId="0" fontId="15" fillId="0" borderId="0" xfId="9" applyFont="1" applyAlignment="1">
      <alignment horizontal="center" vertical="center"/>
    </xf>
    <xf numFmtId="0" fontId="23" fillId="0" borderId="1" xfId="9" applyFont="1" applyBorder="1" applyAlignment="1">
      <alignment horizontal="left" vertical="top" wrapText="1"/>
    </xf>
    <xf numFmtId="0" fontId="23" fillId="0" borderId="1" xfId="9" applyFont="1" applyBorder="1" applyAlignment="1">
      <alignment horizontal="left" vertical="top"/>
    </xf>
    <xf numFmtId="0" fontId="9" fillId="0" borderId="0" xfId="9" applyFont="1" applyAlignment="1">
      <alignment horizontal="center" vertical="center"/>
    </xf>
    <xf numFmtId="42" fontId="11" fillId="0" borderId="2" xfId="9" applyNumberFormat="1" applyFont="1" applyBorder="1" applyAlignment="1">
      <alignment horizontal="right" vertical="center"/>
    </xf>
    <xf numFmtId="0" fontId="15" fillId="0" borderId="0" xfId="9" quotePrefix="1" applyFont="1" applyAlignment="1">
      <alignment horizontal="center" vertical="center"/>
    </xf>
    <xf numFmtId="0" fontId="7" fillId="0" borderId="1" xfId="9" applyBorder="1" applyAlignment="1">
      <alignment horizontal="center" vertical="center"/>
    </xf>
    <xf numFmtId="0" fontId="7" fillId="0" borderId="0" xfId="9" applyAlignment="1">
      <alignment horizontal="center" vertical="center"/>
    </xf>
    <xf numFmtId="0" fontId="14" fillId="0" borderId="3" xfId="9" applyFont="1" applyBorder="1" applyAlignment="1">
      <alignment horizontal="center" vertical="center"/>
    </xf>
    <xf numFmtId="0" fontId="7" fillId="0" borderId="3" xfId="9" applyBorder="1" applyAlignment="1">
      <alignment horizontal="center" vertical="center"/>
    </xf>
    <xf numFmtId="0" fontId="14" fillId="0" borderId="3" xfId="9" applyFont="1" applyBorder="1" applyAlignment="1">
      <alignment horizontal="center" vertical="center" wrapText="1"/>
    </xf>
    <xf numFmtId="0" fontId="7" fillId="0" borderId="3" xfId="9" applyBorder="1" applyAlignment="1">
      <alignment horizontal="center" vertical="center" wrapText="1"/>
    </xf>
    <xf numFmtId="0" fontId="32" fillId="0" borderId="1" xfId="9" quotePrefix="1" applyFont="1" applyBorder="1" applyAlignment="1">
      <alignment horizontal="left" vertical="top" wrapText="1"/>
    </xf>
    <xf numFmtId="0" fontId="15" fillId="0" borderId="2" xfId="9" applyFont="1" applyBorder="1" applyAlignment="1">
      <alignment horizontal="center" vertical="center"/>
    </xf>
    <xf numFmtId="0" fontId="7" fillId="0" borderId="3" xfId="4" applyFont="1" applyBorder="1" applyAlignment="1">
      <alignment horizontal="distributed" vertical="center" wrapText="1" indent="4"/>
    </xf>
    <xf numFmtId="0" fontId="7" fillId="0" borderId="3" xfId="4" applyFont="1" applyBorder="1" applyAlignment="1">
      <alignment horizontal="distributed" vertical="center" wrapText="1" indent="3"/>
    </xf>
    <xf numFmtId="0" fontId="14" fillId="0" borderId="3" xfId="4" applyFont="1" applyBorder="1" applyAlignment="1">
      <alignment horizontal="distributed" vertical="center" wrapText="1" indent="3"/>
    </xf>
  </cellXfs>
  <cellStyles count="14">
    <cellStyle name="一般" xfId="0" builtinId="0"/>
    <cellStyle name="一般 10" xfId="1"/>
    <cellStyle name="一般 10 2" xfId="6"/>
    <cellStyle name="一般 2" xfId="11"/>
    <cellStyle name="一般 2 2 2" xfId="5"/>
    <cellStyle name="一般 2 3" xfId="4"/>
    <cellStyle name="一般 3 2" xfId="10"/>
    <cellStyle name="一般 4 2" xfId="3"/>
    <cellStyle name="一般_Sheet1 2" xfId="7"/>
    <cellStyle name="一般_表2-2-30~40" xfId="8"/>
    <cellStyle name="一般_表3-1-01~10" xfId="13"/>
    <cellStyle name="一般_表5-1-1-表5-2-5被害補償" xfId="9"/>
    <cellStyle name="千分位 10" xfId="2"/>
    <cellStyle name="超連結" xfId="12" builtinId="8"/>
  </cellStyles>
  <dxfs count="8"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9"/>
  <sheetViews>
    <sheetView showGridLines="0" tabSelected="1" workbookViewId="0">
      <selection sqref="A1:H1"/>
    </sheetView>
  </sheetViews>
  <sheetFormatPr defaultColWidth="9" defaultRowHeight="15.75"/>
  <cols>
    <col min="1" max="11" width="9" style="99"/>
    <col min="12" max="12" width="12.625" style="99" bestFit="1" customWidth="1"/>
    <col min="13" max="16384" width="9" style="99"/>
  </cols>
  <sheetData>
    <row r="1" spans="1:13" ht="33" customHeight="1">
      <c r="A1" s="202" t="s">
        <v>447</v>
      </c>
      <c r="B1" s="203"/>
      <c r="C1" s="203"/>
      <c r="D1" s="203"/>
      <c r="E1" s="203"/>
      <c r="F1" s="203"/>
      <c r="G1" s="203"/>
      <c r="H1" s="203"/>
      <c r="I1" s="102"/>
      <c r="J1" s="102"/>
      <c r="K1" s="102"/>
    </row>
    <row r="2" spans="1:13" s="101" customFormat="1" ht="20.100000000000001" customHeight="1">
      <c r="A2" s="177" t="s">
        <v>456</v>
      </c>
      <c r="B2" s="178"/>
      <c r="C2" s="178"/>
      <c r="D2" s="178"/>
      <c r="E2" s="178"/>
      <c r="F2" s="178"/>
      <c r="G2" s="178"/>
      <c r="H2" s="178"/>
      <c r="I2" s="179"/>
      <c r="J2" s="179"/>
      <c r="K2" s="179"/>
    </row>
    <row r="3" spans="1:13" ht="20.100000000000001" customHeight="1">
      <c r="A3" s="201" t="s">
        <v>336</v>
      </c>
      <c r="B3" s="201"/>
      <c r="C3" s="201"/>
      <c r="D3" s="201"/>
      <c r="E3" s="201"/>
      <c r="F3" s="105"/>
      <c r="G3" s="105"/>
      <c r="H3" s="105"/>
      <c r="I3" s="103"/>
      <c r="J3" s="103"/>
      <c r="K3" s="103"/>
    </row>
    <row r="4" spans="1:13" ht="20.100000000000001" customHeight="1">
      <c r="A4" s="201" t="s">
        <v>448</v>
      </c>
      <c r="B4" s="201"/>
      <c r="C4" s="201"/>
      <c r="D4" s="201"/>
      <c r="E4" s="201"/>
      <c r="F4" s="105"/>
      <c r="G4" s="105"/>
      <c r="H4" s="105"/>
      <c r="I4" s="103"/>
      <c r="J4" s="103"/>
      <c r="K4" s="103"/>
    </row>
    <row r="5" spans="1:13" ht="20.100000000000001" customHeight="1">
      <c r="A5" s="201" t="s">
        <v>337</v>
      </c>
      <c r="B5" s="201"/>
      <c r="C5" s="201"/>
      <c r="D5" s="201"/>
      <c r="E5" s="201"/>
      <c r="F5" s="201"/>
      <c r="G5" s="105"/>
      <c r="H5" s="105"/>
      <c r="I5" s="103"/>
      <c r="J5" s="103"/>
      <c r="K5" s="103"/>
    </row>
    <row r="6" spans="1:13" ht="20.100000000000001" customHeight="1">
      <c r="A6" s="177" t="s">
        <v>457</v>
      </c>
      <c r="B6" s="175"/>
      <c r="C6" s="175"/>
      <c r="D6" s="175"/>
      <c r="E6" s="175"/>
      <c r="F6" s="175"/>
      <c r="G6" s="105"/>
      <c r="H6" s="105"/>
      <c r="I6" s="103"/>
      <c r="J6" s="103"/>
      <c r="K6" s="103"/>
    </row>
    <row r="7" spans="1:13" ht="20.100000000000001" customHeight="1">
      <c r="A7" s="206" t="s">
        <v>459</v>
      </c>
      <c r="B7" s="206"/>
      <c r="C7" s="206"/>
      <c r="D7" s="206"/>
      <c r="E7" s="206"/>
      <c r="F7" s="206"/>
      <c r="G7" s="206"/>
      <c r="H7" s="105"/>
      <c r="I7" s="103"/>
      <c r="J7" s="103"/>
      <c r="K7" s="103"/>
    </row>
    <row r="8" spans="1:13" ht="20.100000000000001" customHeight="1">
      <c r="A8" s="204" t="s">
        <v>449</v>
      </c>
      <c r="B8" s="200"/>
      <c r="C8" s="200"/>
      <c r="D8" s="200"/>
      <c r="E8" s="200"/>
      <c r="F8" s="200"/>
      <c r="G8" s="106"/>
      <c r="H8" s="106"/>
      <c r="I8" s="104"/>
      <c r="J8" s="104"/>
      <c r="K8" s="104"/>
    </row>
    <row r="9" spans="1:13" ht="20.100000000000001" customHeight="1">
      <c r="A9" s="177" t="s">
        <v>458</v>
      </c>
      <c r="B9" s="176"/>
      <c r="C9" s="176"/>
      <c r="D9" s="176"/>
      <c r="E9" s="176"/>
      <c r="F9" s="176"/>
      <c r="G9" s="106"/>
      <c r="H9" s="106"/>
      <c r="I9" s="104"/>
      <c r="J9" s="104"/>
      <c r="K9" s="104"/>
    </row>
    <row r="10" spans="1:13" ht="20.100000000000001" customHeight="1">
      <c r="A10" s="200" t="s">
        <v>338</v>
      </c>
      <c r="B10" s="200"/>
      <c r="C10" s="200"/>
      <c r="D10" s="200"/>
      <c r="E10" s="200"/>
      <c r="F10" s="200"/>
      <c r="G10" s="106"/>
      <c r="H10" s="106"/>
      <c r="I10" s="104"/>
      <c r="J10" s="104"/>
      <c r="K10" s="104"/>
    </row>
    <row r="11" spans="1:13" ht="20.100000000000001" customHeight="1">
      <c r="A11" s="200" t="s">
        <v>450</v>
      </c>
      <c r="B11" s="200"/>
      <c r="C11" s="200"/>
      <c r="D11" s="200"/>
      <c r="E11" s="200"/>
      <c r="F11" s="200"/>
      <c r="G11" s="106"/>
      <c r="H11" s="106"/>
      <c r="I11" s="104"/>
      <c r="J11" s="104"/>
      <c r="K11" s="104"/>
    </row>
    <row r="12" spans="1:13" ht="20.100000000000001" customHeight="1">
      <c r="A12" s="200" t="s">
        <v>335</v>
      </c>
      <c r="B12" s="200"/>
      <c r="C12" s="200"/>
      <c r="D12" s="200"/>
      <c r="E12" s="200"/>
      <c r="F12" s="200"/>
      <c r="G12" s="200"/>
      <c r="H12" s="200"/>
      <c r="I12" s="104"/>
      <c r="J12" s="104"/>
      <c r="K12" s="104"/>
    </row>
    <row r="13" spans="1:13" ht="20.100000000000001" customHeight="1">
      <c r="A13" s="205" t="s">
        <v>451</v>
      </c>
      <c r="B13" s="205"/>
      <c r="C13" s="205"/>
      <c r="D13" s="205"/>
      <c r="E13" s="205"/>
      <c r="F13" s="205"/>
      <c r="G13" s="205"/>
      <c r="H13" s="205"/>
      <c r="I13" s="104"/>
      <c r="J13" s="104"/>
      <c r="K13" s="104"/>
      <c r="M13" s="101"/>
    </row>
    <row r="14" spans="1:13" ht="20.100000000000001" customHeight="1">
      <c r="A14" s="205" t="s">
        <v>455</v>
      </c>
      <c r="B14" s="205"/>
      <c r="C14" s="205"/>
      <c r="D14" s="205"/>
      <c r="E14" s="205"/>
      <c r="F14" s="205"/>
      <c r="G14" s="205"/>
      <c r="H14" s="205"/>
      <c r="I14" s="104"/>
      <c r="J14" s="104"/>
      <c r="K14" s="104"/>
    </row>
    <row r="15" spans="1:13" ht="20.100000000000001" customHeight="1">
      <c r="A15" s="205" t="s">
        <v>452</v>
      </c>
      <c r="B15" s="205"/>
      <c r="C15" s="205"/>
      <c r="D15" s="205"/>
      <c r="E15" s="205"/>
      <c r="F15" s="205"/>
      <c r="G15" s="205"/>
      <c r="H15" s="205"/>
      <c r="I15" s="104"/>
      <c r="J15" s="104"/>
      <c r="K15" s="104"/>
    </row>
    <row r="16" spans="1:13" ht="20.100000000000001" customHeight="1">
      <c r="A16" s="205" t="s">
        <v>453</v>
      </c>
      <c r="B16" s="205"/>
      <c r="C16" s="205"/>
      <c r="D16" s="205"/>
      <c r="E16" s="205"/>
      <c r="F16" s="205"/>
      <c r="G16" s="205"/>
      <c r="H16" s="205"/>
      <c r="I16" s="104"/>
      <c r="J16" s="104"/>
      <c r="K16" s="104"/>
    </row>
    <row r="17" spans="1:11" ht="20.100000000000001" customHeight="1">
      <c r="A17" s="205" t="s">
        <v>454</v>
      </c>
      <c r="B17" s="205"/>
      <c r="C17" s="205"/>
      <c r="D17" s="205"/>
      <c r="E17" s="205"/>
      <c r="F17" s="205"/>
      <c r="G17" s="205"/>
      <c r="H17" s="205"/>
      <c r="I17" s="104"/>
      <c r="J17" s="104"/>
      <c r="K17" s="104"/>
    </row>
    <row r="18" spans="1:11" ht="20.100000000000001" customHeight="1">
      <c r="A18" s="177" t="s">
        <v>473</v>
      </c>
      <c r="B18" s="192"/>
      <c r="C18" s="192"/>
      <c r="D18" s="192"/>
      <c r="E18" s="192"/>
      <c r="F18" s="192"/>
      <c r="G18" s="192"/>
      <c r="H18" s="192"/>
      <c r="I18" s="104"/>
      <c r="J18" s="104"/>
      <c r="K18" s="104"/>
    </row>
    <row r="19" spans="1:11" ht="16.5">
      <c r="A19" s="200" t="s">
        <v>472</v>
      </c>
      <c r="B19" s="200"/>
      <c r="C19" s="200"/>
      <c r="D19" s="200"/>
      <c r="E19" s="200"/>
      <c r="F19" s="200"/>
      <c r="G19" s="200"/>
      <c r="H19" s="199"/>
    </row>
  </sheetData>
  <mergeCells count="15">
    <mergeCell ref="A19:G19"/>
    <mergeCell ref="A3:E3"/>
    <mergeCell ref="A1:H1"/>
    <mergeCell ref="A10:F10"/>
    <mergeCell ref="A8:F8"/>
    <mergeCell ref="A5:F5"/>
    <mergeCell ref="A4:E4"/>
    <mergeCell ref="A15:H15"/>
    <mergeCell ref="A16:H16"/>
    <mergeCell ref="A17:H17"/>
    <mergeCell ref="A12:H12"/>
    <mergeCell ref="A7:G7"/>
    <mergeCell ref="A11:F11"/>
    <mergeCell ref="A13:H13"/>
    <mergeCell ref="A14:H14"/>
  </mergeCells>
  <phoneticPr fontId="3" type="noConversion"/>
  <hyperlinks>
    <hyperlink ref="A3" location="'2-1-1'!Print_Area" display="表2-1-1　近10年地方檢察署新收刑事偵查案件之案件來源"/>
    <hyperlink ref="A4" location="'2-1-21'!Print_Area" display="表2-1-2　近10年地方檢察署新收自動檢舉案件數"/>
    <hyperlink ref="A5" location="'2-1-3'!A1" display="表2-1-3　近5年地方檢察署新收自動檢舉案件主要罪名"/>
    <hyperlink ref="A7" location="'2-1-4'!A1" display="表2-1-4　近6年地方檢察署新收刑事偵查案件數比較"/>
    <hyperlink ref="A8" location="'5-2-2'!A1" display="表5-2-2　110年至111年各審級訴訟終結案件之訴訟參與情形"/>
    <hyperlink ref="A10" location="'5-3-1'!A1" display="表5-3-1　近10年地方檢察署犯罪被害補償事件收結情形"/>
    <hyperlink ref="A11" location="'5-3-2'!Print_Area" display="表5-3-2　近10年地方檢察署申請補償金事件決定補償情形"/>
    <hyperlink ref="A12" location="'5-3-3'!A1" display="表5-3-3　近10年地方檢察署申請犯罪被害補償金終結事件被害人性別"/>
    <hyperlink ref="A13" location="'5-3-4'!A1" display="表5-3-4　近10年地方檢察署申請犯罪被害補償金終結事件被害人年齡"/>
    <hyperlink ref="A14" location="'5-3-5'!A1" display="表5-3-5　近10年地方檢察署申請犯罪被害補償金終結事件申請至決定經過期間"/>
    <hyperlink ref="A16" location="'5-3-7'!Print_Area" display="表5-3-7　近10年地方檢察署申請犯罪被害補償金事件終結事件之罪名"/>
    <hyperlink ref="A17" location="'5-3-8'!A1" display="表5-3-8　近10年地方檢察署申請犯罪被害補償金終結事件被害人類別"/>
    <hyperlink ref="A3:E3" location="'5-1-1'!A1" display="表5-1-1　近10年刑事案件被害人之案件類別"/>
    <hyperlink ref="A4:E4" location="'5-1-2'!A1" display="表5-1-2　111年刑事案件被害人之性別與年齡"/>
    <hyperlink ref="A5:F5" location="'5-1-3'!A1" display="表5-1-3　近10年家庭暴力事件被害人之性別與案件類型"/>
    <hyperlink ref="A8:F8" location="'5-2-2'!A1" display="表5-2-2　110年至111年各審級訴訟終結案件之訴訟參與情形"/>
    <hyperlink ref="A10:F10" location="'5-3-1'!A1" display="表5-3-1　近10年地方檢察署犯罪被害補償事件收結情形"/>
    <hyperlink ref="A7:G7" location="'5-2-1'!A1" display="表5-2-1　近10年財團法人犯罪被害人保護協會被害人保護服務情形"/>
    <hyperlink ref="A19:G19" location="'5-4-1'!A1" display="表5-4-1   近10年地方檢察署申請補償金事件決定補償類別與金額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T14"/>
  <sheetViews>
    <sheetView showGridLines="0" zoomScale="110" zoomScaleNormal="110" workbookViewId="0">
      <selection sqref="A1:S1"/>
    </sheetView>
  </sheetViews>
  <sheetFormatPr defaultColWidth="8.875" defaultRowHeight="15.75"/>
  <cols>
    <col min="1" max="1" width="10" style="2" customWidth="1"/>
    <col min="2" max="19" width="9.625" style="2" customWidth="1"/>
    <col min="20" max="20" width="13.125" style="2" bestFit="1" customWidth="1"/>
    <col min="21" max="254" width="8.875" style="2"/>
    <col min="255" max="255" width="10" style="2" customWidth="1"/>
    <col min="256" max="256" width="3.125" style="2" customWidth="1"/>
    <col min="257" max="258" width="6.625" style="2" customWidth="1"/>
    <col min="259" max="274" width="5.875" style="2" customWidth="1"/>
    <col min="275" max="510" width="8.875" style="2"/>
    <col min="511" max="511" width="10" style="2" customWidth="1"/>
    <col min="512" max="512" width="3.125" style="2" customWidth="1"/>
    <col min="513" max="514" width="6.625" style="2" customWidth="1"/>
    <col min="515" max="530" width="5.875" style="2" customWidth="1"/>
    <col min="531" max="766" width="8.875" style="2"/>
    <col min="767" max="767" width="10" style="2" customWidth="1"/>
    <col min="768" max="768" width="3.125" style="2" customWidth="1"/>
    <col min="769" max="770" width="6.625" style="2" customWidth="1"/>
    <col min="771" max="786" width="5.875" style="2" customWidth="1"/>
    <col min="787" max="1022" width="8.875" style="2"/>
    <col min="1023" max="1023" width="10" style="2" customWidth="1"/>
    <col min="1024" max="1024" width="3.125" style="2" customWidth="1"/>
    <col min="1025" max="1026" width="6.625" style="2" customWidth="1"/>
    <col min="1027" max="1042" width="5.875" style="2" customWidth="1"/>
    <col min="1043" max="1278" width="8.875" style="2"/>
    <col min="1279" max="1279" width="10" style="2" customWidth="1"/>
    <col min="1280" max="1280" width="3.125" style="2" customWidth="1"/>
    <col min="1281" max="1282" width="6.625" style="2" customWidth="1"/>
    <col min="1283" max="1298" width="5.875" style="2" customWidth="1"/>
    <col min="1299" max="1534" width="8.875" style="2"/>
    <col min="1535" max="1535" width="10" style="2" customWidth="1"/>
    <col min="1536" max="1536" width="3.125" style="2" customWidth="1"/>
    <col min="1537" max="1538" width="6.625" style="2" customWidth="1"/>
    <col min="1539" max="1554" width="5.875" style="2" customWidth="1"/>
    <col min="1555" max="1790" width="8.875" style="2"/>
    <col min="1791" max="1791" width="10" style="2" customWidth="1"/>
    <col min="1792" max="1792" width="3.125" style="2" customWidth="1"/>
    <col min="1793" max="1794" width="6.625" style="2" customWidth="1"/>
    <col min="1795" max="1810" width="5.875" style="2" customWidth="1"/>
    <col min="1811" max="2046" width="8.875" style="2"/>
    <col min="2047" max="2047" width="10" style="2" customWidth="1"/>
    <col min="2048" max="2048" width="3.125" style="2" customWidth="1"/>
    <col min="2049" max="2050" width="6.625" style="2" customWidth="1"/>
    <col min="2051" max="2066" width="5.875" style="2" customWidth="1"/>
    <col min="2067" max="2302" width="8.875" style="2"/>
    <col min="2303" max="2303" width="10" style="2" customWidth="1"/>
    <col min="2304" max="2304" width="3.125" style="2" customWidth="1"/>
    <col min="2305" max="2306" width="6.625" style="2" customWidth="1"/>
    <col min="2307" max="2322" width="5.875" style="2" customWidth="1"/>
    <col min="2323" max="2558" width="8.875" style="2"/>
    <col min="2559" max="2559" width="10" style="2" customWidth="1"/>
    <col min="2560" max="2560" width="3.125" style="2" customWidth="1"/>
    <col min="2561" max="2562" width="6.625" style="2" customWidth="1"/>
    <col min="2563" max="2578" width="5.875" style="2" customWidth="1"/>
    <col min="2579" max="2814" width="8.875" style="2"/>
    <col min="2815" max="2815" width="10" style="2" customWidth="1"/>
    <col min="2816" max="2816" width="3.125" style="2" customWidth="1"/>
    <col min="2817" max="2818" width="6.625" style="2" customWidth="1"/>
    <col min="2819" max="2834" width="5.875" style="2" customWidth="1"/>
    <col min="2835" max="3070" width="8.875" style="2"/>
    <col min="3071" max="3071" width="10" style="2" customWidth="1"/>
    <col min="3072" max="3072" width="3.125" style="2" customWidth="1"/>
    <col min="3073" max="3074" width="6.625" style="2" customWidth="1"/>
    <col min="3075" max="3090" width="5.875" style="2" customWidth="1"/>
    <col min="3091" max="3326" width="8.875" style="2"/>
    <col min="3327" max="3327" width="10" style="2" customWidth="1"/>
    <col min="3328" max="3328" width="3.125" style="2" customWidth="1"/>
    <col min="3329" max="3330" width="6.625" style="2" customWidth="1"/>
    <col min="3331" max="3346" width="5.875" style="2" customWidth="1"/>
    <col min="3347" max="3582" width="8.875" style="2"/>
    <col min="3583" max="3583" width="10" style="2" customWidth="1"/>
    <col min="3584" max="3584" width="3.125" style="2" customWidth="1"/>
    <col min="3585" max="3586" width="6.625" style="2" customWidth="1"/>
    <col min="3587" max="3602" width="5.875" style="2" customWidth="1"/>
    <col min="3603" max="3838" width="8.875" style="2"/>
    <col min="3839" max="3839" width="10" style="2" customWidth="1"/>
    <col min="3840" max="3840" width="3.125" style="2" customWidth="1"/>
    <col min="3841" max="3842" width="6.625" style="2" customWidth="1"/>
    <col min="3843" max="3858" width="5.875" style="2" customWidth="1"/>
    <col min="3859" max="4094" width="8.875" style="2"/>
    <col min="4095" max="4095" width="10" style="2" customWidth="1"/>
    <col min="4096" max="4096" width="3.125" style="2" customWidth="1"/>
    <col min="4097" max="4098" width="6.625" style="2" customWidth="1"/>
    <col min="4099" max="4114" width="5.875" style="2" customWidth="1"/>
    <col min="4115" max="4350" width="8.875" style="2"/>
    <col min="4351" max="4351" width="10" style="2" customWidth="1"/>
    <col min="4352" max="4352" width="3.125" style="2" customWidth="1"/>
    <col min="4353" max="4354" width="6.625" style="2" customWidth="1"/>
    <col min="4355" max="4370" width="5.875" style="2" customWidth="1"/>
    <col min="4371" max="4606" width="8.875" style="2"/>
    <col min="4607" max="4607" width="10" style="2" customWidth="1"/>
    <col min="4608" max="4608" width="3.125" style="2" customWidth="1"/>
    <col min="4609" max="4610" width="6.625" style="2" customWidth="1"/>
    <col min="4611" max="4626" width="5.875" style="2" customWidth="1"/>
    <col min="4627" max="4862" width="8.875" style="2"/>
    <col min="4863" max="4863" width="10" style="2" customWidth="1"/>
    <col min="4864" max="4864" width="3.125" style="2" customWidth="1"/>
    <col min="4865" max="4866" width="6.625" style="2" customWidth="1"/>
    <col min="4867" max="4882" width="5.875" style="2" customWidth="1"/>
    <col min="4883" max="5118" width="8.875" style="2"/>
    <col min="5119" max="5119" width="10" style="2" customWidth="1"/>
    <col min="5120" max="5120" width="3.125" style="2" customWidth="1"/>
    <col min="5121" max="5122" width="6.625" style="2" customWidth="1"/>
    <col min="5123" max="5138" width="5.875" style="2" customWidth="1"/>
    <col min="5139" max="5374" width="8.875" style="2"/>
    <col min="5375" max="5375" width="10" style="2" customWidth="1"/>
    <col min="5376" max="5376" width="3.125" style="2" customWidth="1"/>
    <col min="5377" max="5378" width="6.625" style="2" customWidth="1"/>
    <col min="5379" max="5394" width="5.875" style="2" customWidth="1"/>
    <col min="5395" max="5630" width="8.875" style="2"/>
    <col min="5631" max="5631" width="10" style="2" customWidth="1"/>
    <col min="5632" max="5632" width="3.125" style="2" customWidth="1"/>
    <col min="5633" max="5634" width="6.625" style="2" customWidth="1"/>
    <col min="5635" max="5650" width="5.875" style="2" customWidth="1"/>
    <col min="5651" max="5886" width="8.875" style="2"/>
    <col min="5887" max="5887" width="10" style="2" customWidth="1"/>
    <col min="5888" max="5888" width="3.125" style="2" customWidth="1"/>
    <col min="5889" max="5890" width="6.625" style="2" customWidth="1"/>
    <col min="5891" max="5906" width="5.875" style="2" customWidth="1"/>
    <col min="5907" max="6142" width="8.875" style="2"/>
    <col min="6143" max="6143" width="10" style="2" customWidth="1"/>
    <col min="6144" max="6144" width="3.125" style="2" customWidth="1"/>
    <col min="6145" max="6146" width="6.625" style="2" customWidth="1"/>
    <col min="6147" max="6162" width="5.875" style="2" customWidth="1"/>
    <col min="6163" max="6398" width="8.875" style="2"/>
    <col min="6399" max="6399" width="10" style="2" customWidth="1"/>
    <col min="6400" max="6400" width="3.125" style="2" customWidth="1"/>
    <col min="6401" max="6402" width="6.625" style="2" customWidth="1"/>
    <col min="6403" max="6418" width="5.875" style="2" customWidth="1"/>
    <col min="6419" max="6654" width="8.875" style="2"/>
    <col min="6655" max="6655" width="10" style="2" customWidth="1"/>
    <col min="6656" max="6656" width="3.125" style="2" customWidth="1"/>
    <col min="6657" max="6658" width="6.625" style="2" customWidth="1"/>
    <col min="6659" max="6674" width="5.875" style="2" customWidth="1"/>
    <col min="6675" max="6910" width="8.875" style="2"/>
    <col min="6911" max="6911" width="10" style="2" customWidth="1"/>
    <col min="6912" max="6912" width="3.125" style="2" customWidth="1"/>
    <col min="6913" max="6914" width="6.625" style="2" customWidth="1"/>
    <col min="6915" max="6930" width="5.875" style="2" customWidth="1"/>
    <col min="6931" max="7166" width="8.875" style="2"/>
    <col min="7167" max="7167" width="10" style="2" customWidth="1"/>
    <col min="7168" max="7168" width="3.125" style="2" customWidth="1"/>
    <col min="7169" max="7170" width="6.625" style="2" customWidth="1"/>
    <col min="7171" max="7186" width="5.875" style="2" customWidth="1"/>
    <col min="7187" max="7422" width="8.875" style="2"/>
    <col min="7423" max="7423" width="10" style="2" customWidth="1"/>
    <col min="7424" max="7424" width="3.125" style="2" customWidth="1"/>
    <col min="7425" max="7426" width="6.625" style="2" customWidth="1"/>
    <col min="7427" max="7442" width="5.875" style="2" customWidth="1"/>
    <col min="7443" max="7678" width="8.875" style="2"/>
    <col min="7679" max="7679" width="10" style="2" customWidth="1"/>
    <col min="7680" max="7680" width="3.125" style="2" customWidth="1"/>
    <col min="7681" max="7682" width="6.625" style="2" customWidth="1"/>
    <col min="7683" max="7698" width="5.875" style="2" customWidth="1"/>
    <col min="7699" max="7934" width="8.875" style="2"/>
    <col min="7935" max="7935" width="10" style="2" customWidth="1"/>
    <col min="7936" max="7936" width="3.125" style="2" customWidth="1"/>
    <col min="7937" max="7938" width="6.625" style="2" customWidth="1"/>
    <col min="7939" max="7954" width="5.875" style="2" customWidth="1"/>
    <col min="7955" max="8190" width="8.875" style="2"/>
    <col min="8191" max="8191" width="10" style="2" customWidth="1"/>
    <col min="8192" max="8192" width="3.125" style="2" customWidth="1"/>
    <col min="8193" max="8194" width="6.625" style="2" customWidth="1"/>
    <col min="8195" max="8210" width="5.875" style="2" customWidth="1"/>
    <col min="8211" max="8446" width="8.875" style="2"/>
    <col min="8447" max="8447" width="10" style="2" customWidth="1"/>
    <col min="8448" max="8448" width="3.125" style="2" customWidth="1"/>
    <col min="8449" max="8450" width="6.625" style="2" customWidth="1"/>
    <col min="8451" max="8466" width="5.875" style="2" customWidth="1"/>
    <col min="8467" max="8702" width="8.875" style="2"/>
    <col min="8703" max="8703" width="10" style="2" customWidth="1"/>
    <col min="8704" max="8704" width="3.125" style="2" customWidth="1"/>
    <col min="8705" max="8706" width="6.625" style="2" customWidth="1"/>
    <col min="8707" max="8722" width="5.875" style="2" customWidth="1"/>
    <col min="8723" max="8958" width="8.875" style="2"/>
    <col min="8959" max="8959" width="10" style="2" customWidth="1"/>
    <col min="8960" max="8960" width="3.125" style="2" customWidth="1"/>
    <col min="8961" max="8962" width="6.625" style="2" customWidth="1"/>
    <col min="8963" max="8978" width="5.875" style="2" customWidth="1"/>
    <col min="8979" max="9214" width="8.875" style="2"/>
    <col min="9215" max="9215" width="10" style="2" customWidth="1"/>
    <col min="9216" max="9216" width="3.125" style="2" customWidth="1"/>
    <col min="9217" max="9218" width="6.625" style="2" customWidth="1"/>
    <col min="9219" max="9234" width="5.875" style="2" customWidth="1"/>
    <col min="9235" max="9470" width="8.875" style="2"/>
    <col min="9471" max="9471" width="10" style="2" customWidth="1"/>
    <col min="9472" max="9472" width="3.125" style="2" customWidth="1"/>
    <col min="9473" max="9474" width="6.625" style="2" customWidth="1"/>
    <col min="9475" max="9490" width="5.875" style="2" customWidth="1"/>
    <col min="9491" max="9726" width="8.875" style="2"/>
    <col min="9727" max="9727" width="10" style="2" customWidth="1"/>
    <col min="9728" max="9728" width="3.125" style="2" customWidth="1"/>
    <col min="9729" max="9730" width="6.625" style="2" customWidth="1"/>
    <col min="9731" max="9746" width="5.875" style="2" customWidth="1"/>
    <col min="9747" max="9982" width="8.875" style="2"/>
    <col min="9983" max="9983" width="10" style="2" customWidth="1"/>
    <col min="9984" max="9984" width="3.125" style="2" customWidth="1"/>
    <col min="9985" max="9986" width="6.625" style="2" customWidth="1"/>
    <col min="9987" max="10002" width="5.875" style="2" customWidth="1"/>
    <col min="10003" max="10238" width="8.875" style="2"/>
    <col min="10239" max="10239" width="10" style="2" customWidth="1"/>
    <col min="10240" max="10240" width="3.125" style="2" customWidth="1"/>
    <col min="10241" max="10242" width="6.625" style="2" customWidth="1"/>
    <col min="10243" max="10258" width="5.875" style="2" customWidth="1"/>
    <col min="10259" max="10494" width="8.875" style="2"/>
    <col min="10495" max="10495" width="10" style="2" customWidth="1"/>
    <col min="10496" max="10496" width="3.125" style="2" customWidth="1"/>
    <col min="10497" max="10498" width="6.625" style="2" customWidth="1"/>
    <col min="10499" max="10514" width="5.875" style="2" customWidth="1"/>
    <col min="10515" max="10750" width="8.875" style="2"/>
    <col min="10751" max="10751" width="10" style="2" customWidth="1"/>
    <col min="10752" max="10752" width="3.125" style="2" customWidth="1"/>
    <col min="10753" max="10754" width="6.625" style="2" customWidth="1"/>
    <col min="10755" max="10770" width="5.875" style="2" customWidth="1"/>
    <col min="10771" max="11006" width="8.875" style="2"/>
    <col min="11007" max="11007" width="10" style="2" customWidth="1"/>
    <col min="11008" max="11008" width="3.125" style="2" customWidth="1"/>
    <col min="11009" max="11010" width="6.625" style="2" customWidth="1"/>
    <col min="11011" max="11026" width="5.875" style="2" customWidth="1"/>
    <col min="11027" max="11262" width="8.875" style="2"/>
    <col min="11263" max="11263" width="10" style="2" customWidth="1"/>
    <col min="11264" max="11264" width="3.125" style="2" customWidth="1"/>
    <col min="11265" max="11266" width="6.625" style="2" customWidth="1"/>
    <col min="11267" max="11282" width="5.875" style="2" customWidth="1"/>
    <col min="11283" max="11518" width="8.875" style="2"/>
    <col min="11519" max="11519" width="10" style="2" customWidth="1"/>
    <col min="11520" max="11520" width="3.125" style="2" customWidth="1"/>
    <col min="11521" max="11522" width="6.625" style="2" customWidth="1"/>
    <col min="11523" max="11538" width="5.875" style="2" customWidth="1"/>
    <col min="11539" max="11774" width="8.875" style="2"/>
    <col min="11775" max="11775" width="10" style="2" customWidth="1"/>
    <col min="11776" max="11776" width="3.125" style="2" customWidth="1"/>
    <col min="11777" max="11778" width="6.625" style="2" customWidth="1"/>
    <col min="11779" max="11794" width="5.875" style="2" customWidth="1"/>
    <col min="11795" max="12030" width="8.875" style="2"/>
    <col min="12031" max="12031" width="10" style="2" customWidth="1"/>
    <col min="12032" max="12032" width="3.125" style="2" customWidth="1"/>
    <col min="12033" max="12034" width="6.625" style="2" customWidth="1"/>
    <col min="12035" max="12050" width="5.875" style="2" customWidth="1"/>
    <col min="12051" max="12286" width="8.875" style="2"/>
    <col min="12287" max="12287" width="10" style="2" customWidth="1"/>
    <col min="12288" max="12288" width="3.125" style="2" customWidth="1"/>
    <col min="12289" max="12290" width="6.625" style="2" customWidth="1"/>
    <col min="12291" max="12306" width="5.875" style="2" customWidth="1"/>
    <col min="12307" max="12542" width="8.875" style="2"/>
    <col min="12543" max="12543" width="10" style="2" customWidth="1"/>
    <col min="12544" max="12544" width="3.125" style="2" customWidth="1"/>
    <col min="12545" max="12546" width="6.625" style="2" customWidth="1"/>
    <col min="12547" max="12562" width="5.875" style="2" customWidth="1"/>
    <col min="12563" max="12798" width="8.875" style="2"/>
    <col min="12799" max="12799" width="10" style="2" customWidth="1"/>
    <col min="12800" max="12800" width="3.125" style="2" customWidth="1"/>
    <col min="12801" max="12802" width="6.625" style="2" customWidth="1"/>
    <col min="12803" max="12818" width="5.875" style="2" customWidth="1"/>
    <col min="12819" max="13054" width="8.875" style="2"/>
    <col min="13055" max="13055" width="10" style="2" customWidth="1"/>
    <col min="13056" max="13056" width="3.125" style="2" customWidth="1"/>
    <col min="13057" max="13058" width="6.625" style="2" customWidth="1"/>
    <col min="13059" max="13074" width="5.875" style="2" customWidth="1"/>
    <col min="13075" max="13310" width="8.875" style="2"/>
    <col min="13311" max="13311" width="10" style="2" customWidth="1"/>
    <col min="13312" max="13312" width="3.125" style="2" customWidth="1"/>
    <col min="13313" max="13314" width="6.625" style="2" customWidth="1"/>
    <col min="13315" max="13330" width="5.875" style="2" customWidth="1"/>
    <col min="13331" max="13566" width="8.875" style="2"/>
    <col min="13567" max="13567" width="10" style="2" customWidth="1"/>
    <col min="13568" max="13568" width="3.125" style="2" customWidth="1"/>
    <col min="13569" max="13570" width="6.625" style="2" customWidth="1"/>
    <col min="13571" max="13586" width="5.875" style="2" customWidth="1"/>
    <col min="13587" max="13822" width="8.875" style="2"/>
    <col min="13823" max="13823" width="10" style="2" customWidth="1"/>
    <col min="13824" max="13824" width="3.125" style="2" customWidth="1"/>
    <col min="13825" max="13826" width="6.625" style="2" customWidth="1"/>
    <col min="13827" max="13842" width="5.875" style="2" customWidth="1"/>
    <col min="13843" max="14078" width="8.875" style="2"/>
    <col min="14079" max="14079" width="10" style="2" customWidth="1"/>
    <col min="14080" max="14080" width="3.125" style="2" customWidth="1"/>
    <col min="14081" max="14082" width="6.625" style="2" customWidth="1"/>
    <col min="14083" max="14098" width="5.875" style="2" customWidth="1"/>
    <col min="14099" max="14334" width="8.875" style="2"/>
    <col min="14335" max="14335" width="10" style="2" customWidth="1"/>
    <col min="14336" max="14336" width="3.125" style="2" customWidth="1"/>
    <col min="14337" max="14338" width="6.625" style="2" customWidth="1"/>
    <col min="14339" max="14354" width="5.875" style="2" customWidth="1"/>
    <col min="14355" max="14590" width="8.875" style="2"/>
    <col min="14591" max="14591" width="10" style="2" customWidth="1"/>
    <col min="14592" max="14592" width="3.125" style="2" customWidth="1"/>
    <col min="14593" max="14594" width="6.625" style="2" customWidth="1"/>
    <col min="14595" max="14610" width="5.875" style="2" customWidth="1"/>
    <col min="14611" max="14846" width="8.875" style="2"/>
    <col min="14847" max="14847" width="10" style="2" customWidth="1"/>
    <col min="14848" max="14848" width="3.125" style="2" customWidth="1"/>
    <col min="14849" max="14850" width="6.625" style="2" customWidth="1"/>
    <col min="14851" max="14866" width="5.875" style="2" customWidth="1"/>
    <col min="14867" max="15102" width="8.875" style="2"/>
    <col min="15103" max="15103" width="10" style="2" customWidth="1"/>
    <col min="15104" max="15104" width="3.125" style="2" customWidth="1"/>
    <col min="15105" max="15106" width="6.625" style="2" customWidth="1"/>
    <col min="15107" max="15122" width="5.875" style="2" customWidth="1"/>
    <col min="15123" max="15358" width="8.875" style="2"/>
    <col min="15359" max="15359" width="10" style="2" customWidth="1"/>
    <col min="15360" max="15360" width="3.125" style="2" customWidth="1"/>
    <col min="15361" max="15362" width="6.625" style="2" customWidth="1"/>
    <col min="15363" max="15378" width="5.875" style="2" customWidth="1"/>
    <col min="15379" max="15614" width="8.875" style="2"/>
    <col min="15615" max="15615" width="10" style="2" customWidth="1"/>
    <col min="15616" max="15616" width="3.125" style="2" customWidth="1"/>
    <col min="15617" max="15618" width="6.625" style="2" customWidth="1"/>
    <col min="15619" max="15634" width="5.875" style="2" customWidth="1"/>
    <col min="15635" max="15870" width="8.875" style="2"/>
    <col min="15871" max="15871" width="10" style="2" customWidth="1"/>
    <col min="15872" max="15872" width="3.125" style="2" customWidth="1"/>
    <col min="15873" max="15874" width="6.625" style="2" customWidth="1"/>
    <col min="15875" max="15890" width="5.875" style="2" customWidth="1"/>
    <col min="15891" max="16126" width="8.875" style="2"/>
    <col min="16127" max="16127" width="10" style="2" customWidth="1"/>
    <col min="16128" max="16128" width="3.125" style="2" customWidth="1"/>
    <col min="16129" max="16130" width="6.625" style="2" customWidth="1"/>
    <col min="16131" max="16146" width="5.875" style="2" customWidth="1"/>
    <col min="16147" max="16384" width="8.875" style="2"/>
  </cols>
  <sheetData>
    <row r="1" spans="1:20" s="20" customFormat="1" ht="26.25" customHeight="1">
      <c r="A1" s="270" t="s">
        <v>334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100" t="s">
        <v>331</v>
      </c>
    </row>
    <row r="2" spans="1:20" ht="24.95" customHeight="1">
      <c r="A2" s="271"/>
      <c r="B2" s="275" t="s">
        <v>256</v>
      </c>
      <c r="C2" s="276"/>
      <c r="D2" s="276" t="s">
        <v>257</v>
      </c>
      <c r="E2" s="276"/>
      <c r="F2" s="276" t="s">
        <v>258</v>
      </c>
      <c r="G2" s="276"/>
      <c r="H2" s="276" t="s">
        <v>259</v>
      </c>
      <c r="I2" s="276"/>
      <c r="J2" s="276" t="s">
        <v>260</v>
      </c>
      <c r="K2" s="276"/>
      <c r="L2" s="276" t="s">
        <v>261</v>
      </c>
      <c r="M2" s="276"/>
      <c r="N2" s="276" t="s">
        <v>262</v>
      </c>
      <c r="O2" s="276"/>
      <c r="P2" s="276" t="s">
        <v>263</v>
      </c>
      <c r="Q2" s="276"/>
      <c r="R2" s="77" t="s">
        <v>265</v>
      </c>
      <c r="S2" s="78"/>
    </row>
    <row r="3" spans="1:20" ht="24.95" customHeight="1">
      <c r="A3" s="272"/>
      <c r="B3" s="6" t="s">
        <v>190</v>
      </c>
      <c r="C3" s="6" t="s">
        <v>185</v>
      </c>
      <c r="D3" s="6" t="s">
        <v>190</v>
      </c>
      <c r="E3" s="6" t="s">
        <v>185</v>
      </c>
      <c r="F3" s="6" t="s">
        <v>190</v>
      </c>
      <c r="G3" s="6" t="s">
        <v>185</v>
      </c>
      <c r="H3" s="6" t="s">
        <v>190</v>
      </c>
      <c r="I3" s="6" t="s">
        <v>185</v>
      </c>
      <c r="J3" s="6" t="s">
        <v>190</v>
      </c>
      <c r="K3" s="6" t="s">
        <v>185</v>
      </c>
      <c r="L3" s="6" t="s">
        <v>190</v>
      </c>
      <c r="M3" s="6" t="s">
        <v>185</v>
      </c>
      <c r="N3" s="6" t="s">
        <v>190</v>
      </c>
      <c r="O3" s="6" t="s">
        <v>185</v>
      </c>
      <c r="P3" s="6" t="s">
        <v>190</v>
      </c>
      <c r="Q3" s="6" t="s">
        <v>185</v>
      </c>
      <c r="R3" s="6" t="s">
        <v>190</v>
      </c>
      <c r="S3" s="6" t="s">
        <v>185</v>
      </c>
    </row>
    <row r="4" spans="1:20" ht="34.35" customHeight="1">
      <c r="A4" s="21" t="s">
        <v>339</v>
      </c>
      <c r="B4" s="79">
        <v>1208</v>
      </c>
      <c r="C4" s="81">
        <v>100</v>
      </c>
      <c r="D4" s="79">
        <v>272</v>
      </c>
      <c r="E4" s="80">
        <v>22.52</v>
      </c>
      <c r="F4" s="79">
        <v>187</v>
      </c>
      <c r="G4" s="80">
        <v>15.48</v>
      </c>
      <c r="H4" s="79">
        <v>196</v>
      </c>
      <c r="I4" s="80">
        <v>16.23</v>
      </c>
      <c r="J4" s="79">
        <v>191</v>
      </c>
      <c r="K4" s="80">
        <v>15.81</v>
      </c>
      <c r="L4" s="79">
        <v>148</v>
      </c>
      <c r="M4" s="80">
        <v>12.25</v>
      </c>
      <c r="N4" s="79">
        <v>108</v>
      </c>
      <c r="O4" s="80">
        <v>8.94</v>
      </c>
      <c r="P4" s="79">
        <v>71</v>
      </c>
      <c r="Q4" s="80">
        <v>5.88</v>
      </c>
      <c r="R4" s="79">
        <v>35</v>
      </c>
      <c r="S4" s="80">
        <v>2.9</v>
      </c>
    </row>
    <row r="5" spans="1:20" ht="34.35" customHeight="1">
      <c r="A5" s="21" t="s">
        <v>181</v>
      </c>
      <c r="B5" s="79">
        <v>1080</v>
      </c>
      <c r="C5" s="81">
        <v>100</v>
      </c>
      <c r="D5" s="79">
        <v>300</v>
      </c>
      <c r="E5" s="80">
        <v>27.78</v>
      </c>
      <c r="F5" s="79">
        <v>204</v>
      </c>
      <c r="G5" s="80">
        <v>18.89</v>
      </c>
      <c r="H5" s="79">
        <v>161</v>
      </c>
      <c r="I5" s="80">
        <v>14.91</v>
      </c>
      <c r="J5" s="79">
        <v>101</v>
      </c>
      <c r="K5" s="80">
        <v>9.35</v>
      </c>
      <c r="L5" s="79">
        <v>107</v>
      </c>
      <c r="M5" s="80">
        <v>9.91</v>
      </c>
      <c r="N5" s="79">
        <v>80</v>
      </c>
      <c r="O5" s="80">
        <v>7.41</v>
      </c>
      <c r="P5" s="79">
        <v>112</v>
      </c>
      <c r="Q5" s="80">
        <v>10.37</v>
      </c>
      <c r="R5" s="79">
        <v>15</v>
      </c>
      <c r="S5" s="80">
        <v>1.39</v>
      </c>
    </row>
    <row r="6" spans="1:20" ht="34.35" customHeight="1">
      <c r="A6" s="21" t="s">
        <v>180</v>
      </c>
      <c r="B6" s="79">
        <v>1188</v>
      </c>
      <c r="C6" s="81">
        <v>100</v>
      </c>
      <c r="D6" s="79">
        <v>300</v>
      </c>
      <c r="E6" s="80">
        <v>25.25</v>
      </c>
      <c r="F6" s="79">
        <v>251</v>
      </c>
      <c r="G6" s="80">
        <v>21.13</v>
      </c>
      <c r="H6" s="79">
        <v>159</v>
      </c>
      <c r="I6" s="80">
        <v>13.38</v>
      </c>
      <c r="J6" s="79">
        <v>165</v>
      </c>
      <c r="K6" s="80">
        <v>13.89</v>
      </c>
      <c r="L6" s="79">
        <v>105</v>
      </c>
      <c r="M6" s="80">
        <v>8.84</v>
      </c>
      <c r="N6" s="79">
        <v>103</v>
      </c>
      <c r="O6" s="80">
        <v>8.67</v>
      </c>
      <c r="P6" s="79">
        <v>82</v>
      </c>
      <c r="Q6" s="80">
        <v>6.9</v>
      </c>
      <c r="R6" s="79">
        <v>23</v>
      </c>
      <c r="S6" s="80">
        <v>1.94</v>
      </c>
    </row>
    <row r="7" spans="1:20" ht="34.35" customHeight="1">
      <c r="A7" s="21" t="s">
        <v>179</v>
      </c>
      <c r="B7" s="79">
        <v>1373</v>
      </c>
      <c r="C7" s="81">
        <v>100</v>
      </c>
      <c r="D7" s="79">
        <v>327</v>
      </c>
      <c r="E7" s="80">
        <v>23.82</v>
      </c>
      <c r="F7" s="79">
        <v>307</v>
      </c>
      <c r="G7" s="80">
        <v>22.36</v>
      </c>
      <c r="H7" s="79">
        <v>173</v>
      </c>
      <c r="I7" s="80">
        <v>12.6</v>
      </c>
      <c r="J7" s="79">
        <v>168</v>
      </c>
      <c r="K7" s="80">
        <v>12.24</v>
      </c>
      <c r="L7" s="79">
        <v>162</v>
      </c>
      <c r="M7" s="80">
        <v>11.8</v>
      </c>
      <c r="N7" s="79">
        <v>97</v>
      </c>
      <c r="O7" s="80">
        <v>7.06</v>
      </c>
      <c r="P7" s="79">
        <v>111</v>
      </c>
      <c r="Q7" s="80">
        <v>8.08</v>
      </c>
      <c r="R7" s="79">
        <v>28</v>
      </c>
      <c r="S7" s="80">
        <v>2.04</v>
      </c>
    </row>
    <row r="8" spans="1:20" ht="34.35" customHeight="1">
      <c r="A8" s="21" t="s">
        <v>178</v>
      </c>
      <c r="B8" s="79">
        <v>1356</v>
      </c>
      <c r="C8" s="81">
        <v>100</v>
      </c>
      <c r="D8" s="79">
        <v>313</v>
      </c>
      <c r="E8" s="80">
        <v>23.08</v>
      </c>
      <c r="F8" s="79">
        <v>317</v>
      </c>
      <c r="G8" s="80">
        <v>23.38</v>
      </c>
      <c r="H8" s="79">
        <v>180</v>
      </c>
      <c r="I8" s="80">
        <v>13.27</v>
      </c>
      <c r="J8" s="79">
        <v>158</v>
      </c>
      <c r="K8" s="80">
        <v>11.65</v>
      </c>
      <c r="L8" s="79">
        <v>131</v>
      </c>
      <c r="M8" s="80">
        <v>9.66</v>
      </c>
      <c r="N8" s="79">
        <v>110</v>
      </c>
      <c r="O8" s="80">
        <v>8.11</v>
      </c>
      <c r="P8" s="79">
        <v>111</v>
      </c>
      <c r="Q8" s="80">
        <v>8.19</v>
      </c>
      <c r="R8" s="79">
        <v>36</v>
      </c>
      <c r="S8" s="80">
        <v>2.65</v>
      </c>
    </row>
    <row r="9" spans="1:20" ht="34.35" customHeight="1">
      <c r="A9" s="21" t="s">
        <v>177</v>
      </c>
      <c r="B9" s="79">
        <v>1275</v>
      </c>
      <c r="C9" s="81">
        <v>100</v>
      </c>
      <c r="D9" s="79">
        <v>306</v>
      </c>
      <c r="E9" s="80">
        <v>24</v>
      </c>
      <c r="F9" s="79">
        <v>208</v>
      </c>
      <c r="G9" s="80">
        <v>16.309999999999999</v>
      </c>
      <c r="H9" s="79">
        <v>186</v>
      </c>
      <c r="I9" s="80">
        <v>14.59</v>
      </c>
      <c r="J9" s="79">
        <v>163</v>
      </c>
      <c r="K9" s="80">
        <v>12.78</v>
      </c>
      <c r="L9" s="79">
        <v>143</v>
      </c>
      <c r="M9" s="80">
        <v>11.22</v>
      </c>
      <c r="N9" s="79">
        <v>118</v>
      </c>
      <c r="O9" s="80">
        <v>9.25</v>
      </c>
      <c r="P9" s="79">
        <v>96</v>
      </c>
      <c r="Q9" s="80">
        <v>7.53</v>
      </c>
      <c r="R9" s="79">
        <v>55</v>
      </c>
      <c r="S9" s="80">
        <v>4.3099999999999996</v>
      </c>
    </row>
    <row r="10" spans="1:20" ht="34.35" customHeight="1">
      <c r="A10" s="21" t="s">
        <v>176</v>
      </c>
      <c r="B10" s="79">
        <v>1500</v>
      </c>
      <c r="C10" s="81">
        <v>100</v>
      </c>
      <c r="D10" s="79">
        <v>357</v>
      </c>
      <c r="E10" s="80">
        <v>23.8</v>
      </c>
      <c r="F10" s="79">
        <v>274</v>
      </c>
      <c r="G10" s="80">
        <v>18.27</v>
      </c>
      <c r="H10" s="79">
        <v>211</v>
      </c>
      <c r="I10" s="80">
        <v>14.07</v>
      </c>
      <c r="J10" s="79">
        <v>204</v>
      </c>
      <c r="K10" s="80">
        <v>13.6</v>
      </c>
      <c r="L10" s="79">
        <v>146</v>
      </c>
      <c r="M10" s="80">
        <v>9.73</v>
      </c>
      <c r="N10" s="79">
        <v>132</v>
      </c>
      <c r="O10" s="80">
        <v>8.8000000000000007</v>
      </c>
      <c r="P10" s="79">
        <v>151</v>
      </c>
      <c r="Q10" s="80">
        <v>10.07</v>
      </c>
      <c r="R10" s="79">
        <v>25</v>
      </c>
      <c r="S10" s="80">
        <v>1.67</v>
      </c>
    </row>
    <row r="11" spans="1:20" ht="34.35" customHeight="1">
      <c r="A11" s="21" t="s">
        <v>289</v>
      </c>
      <c r="B11" s="79">
        <v>1190</v>
      </c>
      <c r="C11" s="81">
        <v>100</v>
      </c>
      <c r="D11" s="79">
        <v>309</v>
      </c>
      <c r="E11" s="80">
        <v>25.97</v>
      </c>
      <c r="F11" s="79">
        <v>260</v>
      </c>
      <c r="G11" s="80">
        <v>21.85</v>
      </c>
      <c r="H11" s="79">
        <v>138</v>
      </c>
      <c r="I11" s="80">
        <v>11.6</v>
      </c>
      <c r="J11" s="79">
        <v>140</v>
      </c>
      <c r="K11" s="80">
        <v>11.76</v>
      </c>
      <c r="L11" s="79">
        <v>107</v>
      </c>
      <c r="M11" s="80">
        <v>8.99</v>
      </c>
      <c r="N11" s="79">
        <v>117</v>
      </c>
      <c r="O11" s="80">
        <v>9.83</v>
      </c>
      <c r="P11" s="79">
        <v>95</v>
      </c>
      <c r="Q11" s="80">
        <v>7.98</v>
      </c>
      <c r="R11" s="79">
        <v>24</v>
      </c>
      <c r="S11" s="80">
        <v>2.02</v>
      </c>
    </row>
    <row r="12" spans="1:20" ht="34.35" customHeight="1">
      <c r="A12" s="21" t="s">
        <v>314</v>
      </c>
      <c r="B12" s="79">
        <v>1380</v>
      </c>
      <c r="C12" s="81">
        <v>100</v>
      </c>
      <c r="D12" s="79">
        <v>346</v>
      </c>
      <c r="E12" s="80">
        <v>25.07</v>
      </c>
      <c r="F12" s="79">
        <v>286</v>
      </c>
      <c r="G12" s="80">
        <v>20.72</v>
      </c>
      <c r="H12" s="79">
        <v>191</v>
      </c>
      <c r="I12" s="80">
        <v>13.84</v>
      </c>
      <c r="J12" s="79">
        <v>219</v>
      </c>
      <c r="K12" s="80">
        <v>15.87</v>
      </c>
      <c r="L12" s="79">
        <v>124</v>
      </c>
      <c r="M12" s="80">
        <v>8.99</v>
      </c>
      <c r="N12" s="79">
        <v>105</v>
      </c>
      <c r="O12" s="80">
        <v>7.61</v>
      </c>
      <c r="P12" s="79">
        <v>98</v>
      </c>
      <c r="Q12" s="80">
        <v>7.1</v>
      </c>
      <c r="R12" s="79">
        <v>11</v>
      </c>
      <c r="S12" s="80">
        <v>0.8</v>
      </c>
    </row>
    <row r="13" spans="1:20" ht="34.35" customHeight="1">
      <c r="A13" s="22" t="s">
        <v>340</v>
      </c>
      <c r="B13" s="82">
        <v>1853</v>
      </c>
      <c r="C13" s="83">
        <v>100</v>
      </c>
      <c r="D13" s="82">
        <v>530</v>
      </c>
      <c r="E13" s="84">
        <v>28.6</v>
      </c>
      <c r="F13" s="82">
        <v>370</v>
      </c>
      <c r="G13" s="84">
        <v>19.97</v>
      </c>
      <c r="H13" s="82">
        <v>266</v>
      </c>
      <c r="I13" s="84">
        <v>14.36</v>
      </c>
      <c r="J13" s="82">
        <v>205</v>
      </c>
      <c r="K13" s="84">
        <v>11.06</v>
      </c>
      <c r="L13" s="82">
        <v>170</v>
      </c>
      <c r="M13" s="84">
        <v>9.17</v>
      </c>
      <c r="N13" s="82">
        <v>146</v>
      </c>
      <c r="O13" s="84">
        <v>7.88</v>
      </c>
      <c r="P13" s="82">
        <v>159</v>
      </c>
      <c r="Q13" s="84">
        <v>8.58</v>
      </c>
      <c r="R13" s="82">
        <v>7</v>
      </c>
      <c r="S13" s="84">
        <v>0.38</v>
      </c>
    </row>
    <row r="14" spans="1:20">
      <c r="A14" s="59" t="s">
        <v>264</v>
      </c>
    </row>
  </sheetData>
  <mergeCells count="10">
    <mergeCell ref="A1:S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3" type="noConversion"/>
  <hyperlinks>
    <hyperlink ref="T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7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18"/>
  <sheetViews>
    <sheetView showGridLines="0" zoomScaleNormal="100" workbookViewId="0">
      <selection sqref="A1:K1"/>
    </sheetView>
  </sheetViews>
  <sheetFormatPr defaultColWidth="8.875" defaultRowHeight="15.75"/>
  <cols>
    <col min="1" max="1" width="26.625" style="2" customWidth="1"/>
    <col min="2" max="11" width="9.125" style="2" customWidth="1"/>
    <col min="12" max="12" width="12.625" style="2" bestFit="1" customWidth="1"/>
    <col min="13" max="256" width="8.875" style="2"/>
    <col min="257" max="257" width="26.625" style="2" customWidth="1"/>
    <col min="258" max="267" width="9.125" style="2" customWidth="1"/>
    <col min="268" max="512" width="8.875" style="2"/>
    <col min="513" max="513" width="26.625" style="2" customWidth="1"/>
    <col min="514" max="523" width="9.125" style="2" customWidth="1"/>
    <col min="524" max="768" width="8.875" style="2"/>
    <col min="769" max="769" width="26.625" style="2" customWidth="1"/>
    <col min="770" max="779" width="9.125" style="2" customWidth="1"/>
    <col min="780" max="1024" width="8.875" style="2"/>
    <col min="1025" max="1025" width="26.625" style="2" customWidth="1"/>
    <col min="1026" max="1035" width="9.125" style="2" customWidth="1"/>
    <col min="1036" max="1280" width="8.875" style="2"/>
    <col min="1281" max="1281" width="26.625" style="2" customWidth="1"/>
    <col min="1282" max="1291" width="9.125" style="2" customWidth="1"/>
    <col min="1292" max="1536" width="8.875" style="2"/>
    <col min="1537" max="1537" width="26.625" style="2" customWidth="1"/>
    <col min="1538" max="1547" width="9.125" style="2" customWidth="1"/>
    <col min="1548" max="1792" width="8.875" style="2"/>
    <col min="1793" max="1793" width="26.625" style="2" customWidth="1"/>
    <col min="1794" max="1803" width="9.125" style="2" customWidth="1"/>
    <col min="1804" max="2048" width="8.875" style="2"/>
    <col min="2049" max="2049" width="26.625" style="2" customWidth="1"/>
    <col min="2050" max="2059" width="9.125" style="2" customWidth="1"/>
    <col min="2060" max="2304" width="8.875" style="2"/>
    <col min="2305" max="2305" width="26.625" style="2" customWidth="1"/>
    <col min="2306" max="2315" width="9.125" style="2" customWidth="1"/>
    <col min="2316" max="2560" width="8.875" style="2"/>
    <col min="2561" max="2561" width="26.625" style="2" customWidth="1"/>
    <col min="2562" max="2571" width="9.125" style="2" customWidth="1"/>
    <col min="2572" max="2816" width="8.875" style="2"/>
    <col min="2817" max="2817" width="26.625" style="2" customWidth="1"/>
    <col min="2818" max="2827" width="9.125" style="2" customWidth="1"/>
    <col min="2828" max="3072" width="8.875" style="2"/>
    <col min="3073" max="3073" width="26.625" style="2" customWidth="1"/>
    <col min="3074" max="3083" width="9.125" style="2" customWidth="1"/>
    <col min="3084" max="3328" width="8.875" style="2"/>
    <col min="3329" max="3329" width="26.625" style="2" customWidth="1"/>
    <col min="3330" max="3339" width="9.125" style="2" customWidth="1"/>
    <col min="3340" max="3584" width="8.875" style="2"/>
    <col min="3585" max="3585" width="26.625" style="2" customWidth="1"/>
    <col min="3586" max="3595" width="9.125" style="2" customWidth="1"/>
    <col min="3596" max="3840" width="8.875" style="2"/>
    <col min="3841" max="3841" width="26.625" style="2" customWidth="1"/>
    <col min="3842" max="3851" width="9.125" style="2" customWidth="1"/>
    <col min="3852" max="4096" width="8.875" style="2"/>
    <col min="4097" max="4097" width="26.625" style="2" customWidth="1"/>
    <col min="4098" max="4107" width="9.125" style="2" customWidth="1"/>
    <col min="4108" max="4352" width="8.875" style="2"/>
    <col min="4353" max="4353" width="26.625" style="2" customWidth="1"/>
    <col min="4354" max="4363" width="9.125" style="2" customWidth="1"/>
    <col min="4364" max="4608" width="8.875" style="2"/>
    <col min="4609" max="4609" width="26.625" style="2" customWidth="1"/>
    <col min="4610" max="4619" width="9.125" style="2" customWidth="1"/>
    <col min="4620" max="4864" width="8.875" style="2"/>
    <col min="4865" max="4865" width="26.625" style="2" customWidth="1"/>
    <col min="4866" max="4875" width="9.125" style="2" customWidth="1"/>
    <col min="4876" max="5120" width="8.875" style="2"/>
    <col min="5121" max="5121" width="26.625" style="2" customWidth="1"/>
    <col min="5122" max="5131" width="9.125" style="2" customWidth="1"/>
    <col min="5132" max="5376" width="8.875" style="2"/>
    <col min="5377" max="5377" width="26.625" style="2" customWidth="1"/>
    <col min="5378" max="5387" width="9.125" style="2" customWidth="1"/>
    <col min="5388" max="5632" width="8.875" style="2"/>
    <col min="5633" max="5633" width="26.625" style="2" customWidth="1"/>
    <col min="5634" max="5643" width="9.125" style="2" customWidth="1"/>
    <col min="5644" max="5888" width="8.875" style="2"/>
    <col min="5889" max="5889" width="26.625" style="2" customWidth="1"/>
    <col min="5890" max="5899" width="9.125" style="2" customWidth="1"/>
    <col min="5900" max="6144" width="8.875" style="2"/>
    <col min="6145" max="6145" width="26.625" style="2" customWidth="1"/>
    <col min="6146" max="6155" width="9.125" style="2" customWidth="1"/>
    <col min="6156" max="6400" width="8.875" style="2"/>
    <col min="6401" max="6401" width="26.625" style="2" customWidth="1"/>
    <col min="6402" max="6411" width="9.125" style="2" customWidth="1"/>
    <col min="6412" max="6656" width="8.875" style="2"/>
    <col min="6657" max="6657" width="26.625" style="2" customWidth="1"/>
    <col min="6658" max="6667" width="9.125" style="2" customWidth="1"/>
    <col min="6668" max="6912" width="8.875" style="2"/>
    <col min="6913" max="6913" width="26.625" style="2" customWidth="1"/>
    <col min="6914" max="6923" width="9.125" style="2" customWidth="1"/>
    <col min="6924" max="7168" width="8.875" style="2"/>
    <col min="7169" max="7169" width="26.625" style="2" customWidth="1"/>
    <col min="7170" max="7179" width="9.125" style="2" customWidth="1"/>
    <col min="7180" max="7424" width="8.875" style="2"/>
    <col min="7425" max="7425" width="26.625" style="2" customWidth="1"/>
    <col min="7426" max="7435" width="9.125" style="2" customWidth="1"/>
    <col min="7436" max="7680" width="8.875" style="2"/>
    <col min="7681" max="7681" width="26.625" style="2" customWidth="1"/>
    <col min="7682" max="7691" width="9.125" style="2" customWidth="1"/>
    <col min="7692" max="7936" width="8.875" style="2"/>
    <col min="7937" max="7937" width="26.625" style="2" customWidth="1"/>
    <col min="7938" max="7947" width="9.125" style="2" customWidth="1"/>
    <col min="7948" max="8192" width="8.875" style="2"/>
    <col min="8193" max="8193" width="26.625" style="2" customWidth="1"/>
    <col min="8194" max="8203" width="9.125" style="2" customWidth="1"/>
    <col min="8204" max="8448" width="8.875" style="2"/>
    <col min="8449" max="8449" width="26.625" style="2" customWidth="1"/>
    <col min="8450" max="8459" width="9.125" style="2" customWidth="1"/>
    <col min="8460" max="8704" width="8.875" style="2"/>
    <col min="8705" max="8705" width="26.625" style="2" customWidth="1"/>
    <col min="8706" max="8715" width="9.125" style="2" customWidth="1"/>
    <col min="8716" max="8960" width="8.875" style="2"/>
    <col min="8961" max="8961" width="26.625" style="2" customWidth="1"/>
    <col min="8962" max="8971" width="9.125" style="2" customWidth="1"/>
    <col min="8972" max="9216" width="8.875" style="2"/>
    <col min="9217" max="9217" width="26.625" style="2" customWidth="1"/>
    <col min="9218" max="9227" width="9.125" style="2" customWidth="1"/>
    <col min="9228" max="9472" width="8.875" style="2"/>
    <col min="9473" max="9473" width="26.625" style="2" customWidth="1"/>
    <col min="9474" max="9483" width="9.125" style="2" customWidth="1"/>
    <col min="9484" max="9728" width="8.875" style="2"/>
    <col min="9729" max="9729" width="26.625" style="2" customWidth="1"/>
    <col min="9730" max="9739" width="9.125" style="2" customWidth="1"/>
    <col min="9740" max="9984" width="8.875" style="2"/>
    <col min="9985" max="9985" width="26.625" style="2" customWidth="1"/>
    <col min="9986" max="9995" width="9.125" style="2" customWidth="1"/>
    <col min="9996" max="10240" width="8.875" style="2"/>
    <col min="10241" max="10241" width="26.625" style="2" customWidth="1"/>
    <col min="10242" max="10251" width="9.125" style="2" customWidth="1"/>
    <col min="10252" max="10496" width="8.875" style="2"/>
    <col min="10497" max="10497" width="26.625" style="2" customWidth="1"/>
    <col min="10498" max="10507" width="9.125" style="2" customWidth="1"/>
    <col min="10508" max="10752" width="8.875" style="2"/>
    <col min="10753" max="10753" width="26.625" style="2" customWidth="1"/>
    <col min="10754" max="10763" width="9.125" style="2" customWidth="1"/>
    <col min="10764" max="11008" width="8.875" style="2"/>
    <col min="11009" max="11009" width="26.625" style="2" customWidth="1"/>
    <col min="11010" max="11019" width="9.125" style="2" customWidth="1"/>
    <col min="11020" max="11264" width="8.875" style="2"/>
    <col min="11265" max="11265" width="26.625" style="2" customWidth="1"/>
    <col min="11266" max="11275" width="9.125" style="2" customWidth="1"/>
    <col min="11276" max="11520" width="8.875" style="2"/>
    <col min="11521" max="11521" width="26.625" style="2" customWidth="1"/>
    <col min="11522" max="11531" width="9.125" style="2" customWidth="1"/>
    <col min="11532" max="11776" width="8.875" style="2"/>
    <col min="11777" max="11777" width="26.625" style="2" customWidth="1"/>
    <col min="11778" max="11787" width="9.125" style="2" customWidth="1"/>
    <col min="11788" max="12032" width="8.875" style="2"/>
    <col min="12033" max="12033" width="26.625" style="2" customWidth="1"/>
    <col min="12034" max="12043" width="9.125" style="2" customWidth="1"/>
    <col min="12044" max="12288" width="8.875" style="2"/>
    <col min="12289" max="12289" width="26.625" style="2" customWidth="1"/>
    <col min="12290" max="12299" width="9.125" style="2" customWidth="1"/>
    <col min="12300" max="12544" width="8.875" style="2"/>
    <col min="12545" max="12545" width="26.625" style="2" customWidth="1"/>
    <col min="12546" max="12555" width="9.125" style="2" customWidth="1"/>
    <col min="12556" max="12800" width="8.875" style="2"/>
    <col min="12801" max="12801" width="26.625" style="2" customWidth="1"/>
    <col min="12802" max="12811" width="9.125" style="2" customWidth="1"/>
    <col min="12812" max="13056" width="8.875" style="2"/>
    <col min="13057" max="13057" width="26.625" style="2" customWidth="1"/>
    <col min="13058" max="13067" width="9.125" style="2" customWidth="1"/>
    <col min="13068" max="13312" width="8.875" style="2"/>
    <col min="13313" max="13313" width="26.625" style="2" customWidth="1"/>
    <col min="13314" max="13323" width="9.125" style="2" customWidth="1"/>
    <col min="13324" max="13568" width="8.875" style="2"/>
    <col min="13569" max="13569" width="26.625" style="2" customWidth="1"/>
    <col min="13570" max="13579" width="9.125" style="2" customWidth="1"/>
    <col min="13580" max="13824" width="8.875" style="2"/>
    <col min="13825" max="13825" width="26.625" style="2" customWidth="1"/>
    <col min="13826" max="13835" width="9.125" style="2" customWidth="1"/>
    <col min="13836" max="14080" width="8.875" style="2"/>
    <col min="14081" max="14081" width="26.625" style="2" customWidth="1"/>
    <col min="14082" max="14091" width="9.125" style="2" customWidth="1"/>
    <col min="14092" max="14336" width="8.875" style="2"/>
    <col min="14337" max="14337" width="26.625" style="2" customWidth="1"/>
    <col min="14338" max="14347" width="9.125" style="2" customWidth="1"/>
    <col min="14348" max="14592" width="8.875" style="2"/>
    <col min="14593" max="14593" width="26.625" style="2" customWidth="1"/>
    <col min="14594" max="14603" width="9.125" style="2" customWidth="1"/>
    <col min="14604" max="14848" width="8.875" style="2"/>
    <col min="14849" max="14849" width="26.625" style="2" customWidth="1"/>
    <col min="14850" max="14859" width="9.125" style="2" customWidth="1"/>
    <col min="14860" max="15104" width="8.875" style="2"/>
    <col min="15105" max="15105" width="26.625" style="2" customWidth="1"/>
    <col min="15106" max="15115" width="9.125" style="2" customWidth="1"/>
    <col min="15116" max="15360" width="8.875" style="2"/>
    <col min="15361" max="15361" width="26.625" style="2" customWidth="1"/>
    <col min="15362" max="15371" width="9.125" style="2" customWidth="1"/>
    <col min="15372" max="15616" width="8.875" style="2"/>
    <col min="15617" max="15617" width="26.625" style="2" customWidth="1"/>
    <col min="15618" max="15627" width="9.125" style="2" customWidth="1"/>
    <col min="15628" max="15872" width="8.875" style="2"/>
    <col min="15873" max="15873" width="26.625" style="2" customWidth="1"/>
    <col min="15874" max="15883" width="9.125" style="2" customWidth="1"/>
    <col min="15884" max="16128" width="8.875" style="2"/>
    <col min="16129" max="16129" width="26.625" style="2" customWidth="1"/>
    <col min="16130" max="16139" width="9.125" style="2" customWidth="1"/>
    <col min="16140" max="16384" width="8.875" style="2"/>
  </cols>
  <sheetData>
    <row r="1" spans="1:12" s="20" customFormat="1" ht="20.25">
      <c r="A1" s="265" t="s">
        <v>274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100" t="s">
        <v>331</v>
      </c>
    </row>
    <row r="2" spans="1:12" s="20" customFormat="1" ht="19.5">
      <c r="A2" s="56"/>
      <c r="B2" s="56"/>
      <c r="C2" s="56"/>
      <c r="D2" s="56"/>
      <c r="E2" s="56"/>
      <c r="F2" s="56"/>
      <c r="G2" s="56"/>
      <c r="H2" s="56"/>
      <c r="I2" s="56"/>
      <c r="J2" s="56"/>
      <c r="K2" s="60" t="s">
        <v>266</v>
      </c>
    </row>
    <row r="3" spans="1:12" s="50" customFormat="1" ht="30.75" customHeight="1">
      <c r="A3" s="14"/>
      <c r="B3" s="6" t="s">
        <v>343</v>
      </c>
      <c r="C3" s="6" t="s">
        <v>344</v>
      </c>
      <c r="D3" s="6" t="s">
        <v>345</v>
      </c>
      <c r="E3" s="6" t="s">
        <v>346</v>
      </c>
      <c r="F3" s="6" t="s">
        <v>347</v>
      </c>
      <c r="G3" s="6" t="s">
        <v>348</v>
      </c>
      <c r="H3" s="6" t="s">
        <v>349</v>
      </c>
      <c r="I3" s="6" t="s">
        <v>350</v>
      </c>
      <c r="J3" s="6" t="s">
        <v>351</v>
      </c>
      <c r="K3" s="6" t="s">
        <v>342</v>
      </c>
      <c r="L3" s="94"/>
    </row>
    <row r="4" spans="1:12" ht="35.1" customHeight="1">
      <c r="A4" s="25" t="s">
        <v>200</v>
      </c>
      <c r="B4" s="27">
        <v>1196</v>
      </c>
      <c r="C4" s="27">
        <v>1073</v>
      </c>
      <c r="D4" s="27">
        <v>1178</v>
      </c>
      <c r="E4" s="27">
        <v>1352</v>
      </c>
      <c r="F4" s="27">
        <v>1345</v>
      </c>
      <c r="G4" s="27">
        <v>1261</v>
      </c>
      <c r="H4" s="27">
        <v>1495</v>
      </c>
      <c r="I4" s="27">
        <v>1176</v>
      </c>
      <c r="J4" s="27">
        <v>1375</v>
      </c>
      <c r="K4" s="27">
        <v>1850</v>
      </c>
      <c r="L4" s="27"/>
    </row>
    <row r="5" spans="1:12" ht="35.1" customHeight="1">
      <c r="A5" s="25" t="s">
        <v>199</v>
      </c>
      <c r="B5" s="27">
        <v>65</v>
      </c>
      <c r="C5" s="27">
        <v>64</v>
      </c>
      <c r="D5" s="27">
        <v>63</v>
      </c>
      <c r="E5" s="27">
        <v>60</v>
      </c>
      <c r="F5" s="27">
        <v>59</v>
      </c>
      <c r="G5" s="27">
        <v>69</v>
      </c>
      <c r="H5" s="27">
        <v>71</v>
      </c>
      <c r="I5" s="27">
        <v>41</v>
      </c>
      <c r="J5" s="27">
        <v>37</v>
      </c>
      <c r="K5" s="27">
        <v>99</v>
      </c>
      <c r="L5" s="191"/>
    </row>
    <row r="6" spans="1:12" ht="35.1" customHeight="1">
      <c r="A6" s="25" t="s">
        <v>198</v>
      </c>
      <c r="B6" s="27">
        <v>114</v>
      </c>
      <c r="C6" s="27">
        <v>132</v>
      </c>
      <c r="D6" s="27">
        <v>81</v>
      </c>
      <c r="E6" s="27">
        <v>99</v>
      </c>
      <c r="F6" s="27">
        <v>100</v>
      </c>
      <c r="G6" s="27">
        <v>98</v>
      </c>
      <c r="H6" s="27">
        <v>110</v>
      </c>
      <c r="I6" s="27">
        <v>90</v>
      </c>
      <c r="J6" s="27">
        <v>83</v>
      </c>
      <c r="K6" s="27">
        <v>193</v>
      </c>
      <c r="L6" s="191"/>
    </row>
    <row r="7" spans="1:12" ht="35.1" customHeight="1">
      <c r="A7" s="25" t="s">
        <v>197</v>
      </c>
      <c r="B7" s="27">
        <v>117</v>
      </c>
      <c r="C7" s="27">
        <v>112</v>
      </c>
      <c r="D7" s="27">
        <v>120</v>
      </c>
      <c r="E7" s="27">
        <v>77</v>
      </c>
      <c r="F7" s="27">
        <v>126</v>
      </c>
      <c r="G7" s="27">
        <v>114</v>
      </c>
      <c r="H7" s="27">
        <v>136</v>
      </c>
      <c r="I7" s="27">
        <v>112</v>
      </c>
      <c r="J7" s="27">
        <v>128</v>
      </c>
      <c r="K7" s="27">
        <v>189</v>
      </c>
      <c r="L7" s="191"/>
    </row>
    <row r="8" spans="1:12" ht="35.1" customHeight="1">
      <c r="A8" s="25" t="s">
        <v>196</v>
      </c>
      <c r="B8" s="27">
        <v>169</v>
      </c>
      <c r="C8" s="27">
        <v>88</v>
      </c>
      <c r="D8" s="27">
        <v>120</v>
      </c>
      <c r="E8" s="27">
        <v>98</v>
      </c>
      <c r="F8" s="27">
        <v>121</v>
      </c>
      <c r="G8" s="27">
        <v>108</v>
      </c>
      <c r="H8" s="27">
        <v>162</v>
      </c>
      <c r="I8" s="27">
        <v>115</v>
      </c>
      <c r="J8" s="27">
        <v>127</v>
      </c>
      <c r="K8" s="27">
        <v>156</v>
      </c>
      <c r="L8" s="191"/>
    </row>
    <row r="9" spans="1:12" ht="35.1" customHeight="1">
      <c r="A9" s="25" t="s">
        <v>195</v>
      </c>
      <c r="B9" s="27">
        <v>203</v>
      </c>
      <c r="C9" s="27">
        <v>173</v>
      </c>
      <c r="D9" s="27">
        <v>151</v>
      </c>
      <c r="E9" s="27">
        <v>219</v>
      </c>
      <c r="F9" s="27">
        <v>171</v>
      </c>
      <c r="G9" s="27">
        <v>175</v>
      </c>
      <c r="H9" s="27">
        <v>233</v>
      </c>
      <c r="I9" s="27">
        <v>194</v>
      </c>
      <c r="J9" s="27">
        <v>287</v>
      </c>
      <c r="K9" s="27">
        <v>307</v>
      </c>
      <c r="L9" s="191"/>
    </row>
    <row r="10" spans="1:12" ht="35.1" customHeight="1">
      <c r="A10" s="25" t="s">
        <v>194</v>
      </c>
      <c r="B10" s="27">
        <v>177</v>
      </c>
      <c r="C10" s="27">
        <v>137</v>
      </c>
      <c r="D10" s="27">
        <v>177</v>
      </c>
      <c r="E10" s="27">
        <v>193</v>
      </c>
      <c r="F10" s="27">
        <v>179</v>
      </c>
      <c r="G10" s="27">
        <v>141</v>
      </c>
      <c r="H10" s="27">
        <v>154</v>
      </c>
      <c r="I10" s="27">
        <v>157</v>
      </c>
      <c r="J10" s="27">
        <v>165</v>
      </c>
      <c r="K10" s="27">
        <v>228</v>
      </c>
      <c r="L10" s="191"/>
    </row>
    <row r="11" spans="1:12" ht="35.1" customHeight="1">
      <c r="A11" s="25" t="s">
        <v>193</v>
      </c>
      <c r="B11" s="27">
        <v>113</v>
      </c>
      <c r="C11" s="27">
        <v>113</v>
      </c>
      <c r="D11" s="27">
        <v>126</v>
      </c>
      <c r="E11" s="27">
        <v>168</v>
      </c>
      <c r="F11" s="27">
        <v>123</v>
      </c>
      <c r="G11" s="27">
        <v>113</v>
      </c>
      <c r="H11" s="27">
        <v>138</v>
      </c>
      <c r="I11" s="27">
        <v>103</v>
      </c>
      <c r="J11" s="27">
        <v>130</v>
      </c>
      <c r="K11" s="27">
        <v>167</v>
      </c>
      <c r="L11" s="191"/>
    </row>
    <row r="12" spans="1:12" ht="35.1" customHeight="1">
      <c r="A12" s="25" t="s">
        <v>192</v>
      </c>
      <c r="B12" s="27">
        <v>90</v>
      </c>
      <c r="C12" s="27">
        <v>74</v>
      </c>
      <c r="D12" s="27">
        <v>111</v>
      </c>
      <c r="E12" s="27">
        <v>161</v>
      </c>
      <c r="F12" s="27">
        <v>85</v>
      </c>
      <c r="G12" s="27">
        <v>105</v>
      </c>
      <c r="H12" s="27">
        <v>98</v>
      </c>
      <c r="I12" s="27">
        <v>81</v>
      </c>
      <c r="J12" s="27">
        <v>73</v>
      </c>
      <c r="K12" s="27">
        <v>130</v>
      </c>
      <c r="L12" s="191"/>
    </row>
    <row r="13" spans="1:12" ht="35.1" customHeight="1">
      <c r="A13" s="26" t="s">
        <v>191</v>
      </c>
      <c r="B13" s="92">
        <v>148</v>
      </c>
      <c r="C13" s="92">
        <v>180</v>
      </c>
      <c r="D13" s="92">
        <v>229</v>
      </c>
      <c r="E13" s="92">
        <v>277</v>
      </c>
      <c r="F13" s="92">
        <v>381</v>
      </c>
      <c r="G13" s="92">
        <v>338</v>
      </c>
      <c r="H13" s="92">
        <v>393</v>
      </c>
      <c r="I13" s="92">
        <v>283</v>
      </c>
      <c r="J13" s="92">
        <v>345</v>
      </c>
      <c r="K13" s="92">
        <v>381</v>
      </c>
      <c r="L13" s="191"/>
    </row>
    <row r="14" spans="1:12">
      <c r="A14" s="58" t="s">
        <v>247</v>
      </c>
    </row>
    <row r="17" spans="1:1">
      <c r="A17" s="98"/>
    </row>
    <row r="18" spans="1:1">
      <c r="A18" s="98"/>
    </row>
  </sheetData>
  <mergeCells count="1">
    <mergeCell ref="A1:K1"/>
  </mergeCells>
  <phoneticPr fontId="3" type="noConversion"/>
  <hyperlinks>
    <hyperlink ref="L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3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3"/>
  <sheetViews>
    <sheetView showGridLines="0" zoomScale="130" zoomScaleNormal="130" workbookViewId="0">
      <selection sqref="A1:K1"/>
    </sheetView>
  </sheetViews>
  <sheetFormatPr defaultColWidth="8.875" defaultRowHeight="15.75"/>
  <cols>
    <col min="1" max="1" width="24" style="2" customWidth="1"/>
    <col min="2" max="11" width="9.5" style="2" customWidth="1"/>
    <col min="12" max="12" width="12.625" style="2" bestFit="1" customWidth="1"/>
    <col min="13" max="256" width="8.875" style="2"/>
    <col min="257" max="257" width="24" style="2" customWidth="1"/>
    <col min="258" max="267" width="9.5" style="2" customWidth="1"/>
    <col min="268" max="512" width="8.875" style="2"/>
    <col min="513" max="513" width="24" style="2" customWidth="1"/>
    <col min="514" max="523" width="9.5" style="2" customWidth="1"/>
    <col min="524" max="768" width="8.875" style="2"/>
    <col min="769" max="769" width="24" style="2" customWidth="1"/>
    <col min="770" max="779" width="9.5" style="2" customWidth="1"/>
    <col min="780" max="1024" width="8.875" style="2"/>
    <col min="1025" max="1025" width="24" style="2" customWidth="1"/>
    <col min="1026" max="1035" width="9.5" style="2" customWidth="1"/>
    <col min="1036" max="1280" width="8.875" style="2"/>
    <col min="1281" max="1281" width="24" style="2" customWidth="1"/>
    <col min="1282" max="1291" width="9.5" style="2" customWidth="1"/>
    <col min="1292" max="1536" width="8.875" style="2"/>
    <col min="1537" max="1537" width="24" style="2" customWidth="1"/>
    <col min="1538" max="1547" width="9.5" style="2" customWidth="1"/>
    <col min="1548" max="1792" width="8.875" style="2"/>
    <col min="1793" max="1793" width="24" style="2" customWidth="1"/>
    <col min="1794" max="1803" width="9.5" style="2" customWidth="1"/>
    <col min="1804" max="2048" width="8.875" style="2"/>
    <col min="2049" max="2049" width="24" style="2" customWidth="1"/>
    <col min="2050" max="2059" width="9.5" style="2" customWidth="1"/>
    <col min="2060" max="2304" width="8.875" style="2"/>
    <col min="2305" max="2305" width="24" style="2" customWidth="1"/>
    <col min="2306" max="2315" width="9.5" style="2" customWidth="1"/>
    <col min="2316" max="2560" width="8.875" style="2"/>
    <col min="2561" max="2561" width="24" style="2" customWidth="1"/>
    <col min="2562" max="2571" width="9.5" style="2" customWidth="1"/>
    <col min="2572" max="2816" width="8.875" style="2"/>
    <col min="2817" max="2817" width="24" style="2" customWidth="1"/>
    <col min="2818" max="2827" width="9.5" style="2" customWidth="1"/>
    <col min="2828" max="3072" width="8.875" style="2"/>
    <col min="3073" max="3073" width="24" style="2" customWidth="1"/>
    <col min="3074" max="3083" width="9.5" style="2" customWidth="1"/>
    <col min="3084" max="3328" width="8.875" style="2"/>
    <col min="3329" max="3329" width="24" style="2" customWidth="1"/>
    <col min="3330" max="3339" width="9.5" style="2" customWidth="1"/>
    <col min="3340" max="3584" width="8.875" style="2"/>
    <col min="3585" max="3585" width="24" style="2" customWidth="1"/>
    <col min="3586" max="3595" width="9.5" style="2" customWidth="1"/>
    <col min="3596" max="3840" width="8.875" style="2"/>
    <col min="3841" max="3841" width="24" style="2" customWidth="1"/>
    <col min="3842" max="3851" width="9.5" style="2" customWidth="1"/>
    <col min="3852" max="4096" width="8.875" style="2"/>
    <col min="4097" max="4097" width="24" style="2" customWidth="1"/>
    <col min="4098" max="4107" width="9.5" style="2" customWidth="1"/>
    <col min="4108" max="4352" width="8.875" style="2"/>
    <col min="4353" max="4353" width="24" style="2" customWidth="1"/>
    <col min="4354" max="4363" width="9.5" style="2" customWidth="1"/>
    <col min="4364" max="4608" width="8.875" style="2"/>
    <col min="4609" max="4609" width="24" style="2" customWidth="1"/>
    <col min="4610" max="4619" width="9.5" style="2" customWidth="1"/>
    <col min="4620" max="4864" width="8.875" style="2"/>
    <col min="4865" max="4865" width="24" style="2" customWidth="1"/>
    <col min="4866" max="4875" width="9.5" style="2" customWidth="1"/>
    <col min="4876" max="5120" width="8.875" style="2"/>
    <col min="5121" max="5121" width="24" style="2" customWidth="1"/>
    <col min="5122" max="5131" width="9.5" style="2" customWidth="1"/>
    <col min="5132" max="5376" width="8.875" style="2"/>
    <col min="5377" max="5377" width="24" style="2" customWidth="1"/>
    <col min="5378" max="5387" width="9.5" style="2" customWidth="1"/>
    <col min="5388" max="5632" width="8.875" style="2"/>
    <col min="5633" max="5633" width="24" style="2" customWidth="1"/>
    <col min="5634" max="5643" width="9.5" style="2" customWidth="1"/>
    <col min="5644" max="5888" width="8.875" style="2"/>
    <col min="5889" max="5889" width="24" style="2" customWidth="1"/>
    <col min="5890" max="5899" width="9.5" style="2" customWidth="1"/>
    <col min="5900" max="6144" width="8.875" style="2"/>
    <col min="6145" max="6145" width="24" style="2" customWidth="1"/>
    <col min="6146" max="6155" width="9.5" style="2" customWidth="1"/>
    <col min="6156" max="6400" width="8.875" style="2"/>
    <col min="6401" max="6401" width="24" style="2" customWidth="1"/>
    <col min="6402" max="6411" width="9.5" style="2" customWidth="1"/>
    <col min="6412" max="6656" width="8.875" style="2"/>
    <col min="6657" max="6657" width="24" style="2" customWidth="1"/>
    <col min="6658" max="6667" width="9.5" style="2" customWidth="1"/>
    <col min="6668" max="6912" width="8.875" style="2"/>
    <col min="6913" max="6913" width="24" style="2" customWidth="1"/>
    <col min="6914" max="6923" width="9.5" style="2" customWidth="1"/>
    <col min="6924" max="7168" width="8.875" style="2"/>
    <col min="7169" max="7169" width="24" style="2" customWidth="1"/>
    <col min="7170" max="7179" width="9.5" style="2" customWidth="1"/>
    <col min="7180" max="7424" width="8.875" style="2"/>
    <col min="7425" max="7425" width="24" style="2" customWidth="1"/>
    <col min="7426" max="7435" width="9.5" style="2" customWidth="1"/>
    <col min="7436" max="7680" width="8.875" style="2"/>
    <col min="7681" max="7681" width="24" style="2" customWidth="1"/>
    <col min="7682" max="7691" width="9.5" style="2" customWidth="1"/>
    <col min="7692" max="7936" width="8.875" style="2"/>
    <col min="7937" max="7937" width="24" style="2" customWidth="1"/>
    <col min="7938" max="7947" width="9.5" style="2" customWidth="1"/>
    <col min="7948" max="8192" width="8.875" style="2"/>
    <col min="8193" max="8193" width="24" style="2" customWidth="1"/>
    <col min="8194" max="8203" width="9.5" style="2" customWidth="1"/>
    <col min="8204" max="8448" width="8.875" style="2"/>
    <col min="8449" max="8449" width="24" style="2" customWidth="1"/>
    <col min="8450" max="8459" width="9.5" style="2" customWidth="1"/>
    <col min="8460" max="8704" width="8.875" style="2"/>
    <col min="8705" max="8705" width="24" style="2" customWidth="1"/>
    <col min="8706" max="8715" width="9.5" style="2" customWidth="1"/>
    <col min="8716" max="8960" width="8.875" style="2"/>
    <col min="8961" max="8961" width="24" style="2" customWidth="1"/>
    <col min="8962" max="8971" width="9.5" style="2" customWidth="1"/>
    <col min="8972" max="9216" width="8.875" style="2"/>
    <col min="9217" max="9217" width="24" style="2" customWidth="1"/>
    <col min="9218" max="9227" width="9.5" style="2" customWidth="1"/>
    <col min="9228" max="9472" width="8.875" style="2"/>
    <col min="9473" max="9473" width="24" style="2" customWidth="1"/>
    <col min="9474" max="9483" width="9.5" style="2" customWidth="1"/>
    <col min="9484" max="9728" width="8.875" style="2"/>
    <col min="9729" max="9729" width="24" style="2" customWidth="1"/>
    <col min="9730" max="9739" width="9.5" style="2" customWidth="1"/>
    <col min="9740" max="9984" width="8.875" style="2"/>
    <col min="9985" max="9985" width="24" style="2" customWidth="1"/>
    <col min="9986" max="9995" width="9.5" style="2" customWidth="1"/>
    <col min="9996" max="10240" width="8.875" style="2"/>
    <col min="10241" max="10241" width="24" style="2" customWidth="1"/>
    <col min="10242" max="10251" width="9.5" style="2" customWidth="1"/>
    <col min="10252" max="10496" width="8.875" style="2"/>
    <col min="10497" max="10497" width="24" style="2" customWidth="1"/>
    <col min="10498" max="10507" width="9.5" style="2" customWidth="1"/>
    <col min="10508" max="10752" width="8.875" style="2"/>
    <col min="10753" max="10753" width="24" style="2" customWidth="1"/>
    <col min="10754" max="10763" width="9.5" style="2" customWidth="1"/>
    <col min="10764" max="11008" width="8.875" style="2"/>
    <col min="11009" max="11009" width="24" style="2" customWidth="1"/>
    <col min="11010" max="11019" width="9.5" style="2" customWidth="1"/>
    <col min="11020" max="11264" width="8.875" style="2"/>
    <col min="11265" max="11265" width="24" style="2" customWidth="1"/>
    <col min="11266" max="11275" width="9.5" style="2" customWidth="1"/>
    <col min="11276" max="11520" width="8.875" style="2"/>
    <col min="11521" max="11521" width="24" style="2" customWidth="1"/>
    <col min="11522" max="11531" width="9.5" style="2" customWidth="1"/>
    <col min="11532" max="11776" width="8.875" style="2"/>
    <col min="11777" max="11777" width="24" style="2" customWidth="1"/>
    <col min="11778" max="11787" width="9.5" style="2" customWidth="1"/>
    <col min="11788" max="12032" width="8.875" style="2"/>
    <col min="12033" max="12033" width="24" style="2" customWidth="1"/>
    <col min="12034" max="12043" width="9.5" style="2" customWidth="1"/>
    <col min="12044" max="12288" width="8.875" style="2"/>
    <col min="12289" max="12289" width="24" style="2" customWidth="1"/>
    <col min="12290" max="12299" width="9.5" style="2" customWidth="1"/>
    <col min="12300" max="12544" width="8.875" style="2"/>
    <col min="12545" max="12545" width="24" style="2" customWidth="1"/>
    <col min="12546" max="12555" width="9.5" style="2" customWidth="1"/>
    <col min="12556" max="12800" width="8.875" style="2"/>
    <col min="12801" max="12801" width="24" style="2" customWidth="1"/>
    <col min="12802" max="12811" width="9.5" style="2" customWidth="1"/>
    <col min="12812" max="13056" width="8.875" style="2"/>
    <col min="13057" max="13057" width="24" style="2" customWidth="1"/>
    <col min="13058" max="13067" width="9.5" style="2" customWidth="1"/>
    <col min="13068" max="13312" width="8.875" style="2"/>
    <col min="13313" max="13313" width="24" style="2" customWidth="1"/>
    <col min="13314" max="13323" width="9.5" style="2" customWidth="1"/>
    <col min="13324" max="13568" width="8.875" style="2"/>
    <col min="13569" max="13569" width="24" style="2" customWidth="1"/>
    <col min="13570" max="13579" width="9.5" style="2" customWidth="1"/>
    <col min="13580" max="13824" width="8.875" style="2"/>
    <col min="13825" max="13825" width="24" style="2" customWidth="1"/>
    <col min="13826" max="13835" width="9.5" style="2" customWidth="1"/>
    <col min="13836" max="14080" width="8.875" style="2"/>
    <col min="14081" max="14081" width="24" style="2" customWidth="1"/>
    <col min="14082" max="14091" width="9.5" style="2" customWidth="1"/>
    <col min="14092" max="14336" width="8.875" style="2"/>
    <col min="14337" max="14337" width="24" style="2" customWidth="1"/>
    <col min="14338" max="14347" width="9.5" style="2" customWidth="1"/>
    <col min="14348" max="14592" width="8.875" style="2"/>
    <col min="14593" max="14593" width="24" style="2" customWidth="1"/>
    <col min="14594" max="14603" width="9.5" style="2" customWidth="1"/>
    <col min="14604" max="14848" width="8.875" style="2"/>
    <col min="14849" max="14849" width="24" style="2" customWidth="1"/>
    <col min="14850" max="14859" width="9.5" style="2" customWidth="1"/>
    <col min="14860" max="15104" width="8.875" style="2"/>
    <col min="15105" max="15105" width="24" style="2" customWidth="1"/>
    <col min="15106" max="15115" width="9.5" style="2" customWidth="1"/>
    <col min="15116" max="15360" width="8.875" style="2"/>
    <col min="15361" max="15361" width="24" style="2" customWidth="1"/>
    <col min="15362" max="15371" width="9.5" style="2" customWidth="1"/>
    <col min="15372" max="15616" width="8.875" style="2"/>
    <col min="15617" max="15617" width="24" style="2" customWidth="1"/>
    <col min="15618" max="15627" width="9.5" style="2" customWidth="1"/>
    <col min="15628" max="15872" width="8.875" style="2"/>
    <col min="15873" max="15873" width="24" style="2" customWidth="1"/>
    <col min="15874" max="15883" width="9.5" style="2" customWidth="1"/>
    <col min="15884" max="16128" width="8.875" style="2"/>
    <col min="16129" max="16129" width="24" style="2" customWidth="1"/>
    <col min="16130" max="16139" width="9.5" style="2" customWidth="1"/>
    <col min="16140" max="16384" width="8.875" style="2"/>
  </cols>
  <sheetData>
    <row r="1" spans="1:12" s="20" customFormat="1" ht="20.25">
      <c r="A1" s="265" t="s">
        <v>275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100" t="s">
        <v>331</v>
      </c>
    </row>
    <row r="2" spans="1:12" s="20" customFormat="1" ht="19.5">
      <c r="A2" s="56"/>
      <c r="B2" s="56"/>
      <c r="C2" s="56"/>
      <c r="D2" s="56"/>
      <c r="E2" s="56"/>
      <c r="F2" s="56"/>
      <c r="G2" s="56"/>
      <c r="H2" s="56"/>
      <c r="I2" s="56"/>
      <c r="J2" s="56"/>
      <c r="K2" s="60" t="s">
        <v>267</v>
      </c>
    </row>
    <row r="3" spans="1:12" s="50" customFormat="1" ht="30.75" customHeight="1">
      <c r="A3" s="14"/>
      <c r="B3" s="6" t="s">
        <v>339</v>
      </c>
      <c r="C3" s="6" t="s">
        <v>181</v>
      </c>
      <c r="D3" s="6" t="s">
        <v>180</v>
      </c>
      <c r="E3" s="6" t="s">
        <v>179</v>
      </c>
      <c r="F3" s="6" t="s">
        <v>178</v>
      </c>
      <c r="G3" s="6" t="s">
        <v>177</v>
      </c>
      <c r="H3" s="6" t="s">
        <v>176</v>
      </c>
      <c r="I3" s="6" t="s">
        <v>289</v>
      </c>
      <c r="J3" s="6" t="s">
        <v>314</v>
      </c>
      <c r="K3" s="6" t="s">
        <v>340</v>
      </c>
      <c r="L3" s="94"/>
    </row>
    <row r="4" spans="1:12" ht="41.1" customHeight="1">
      <c r="A4" s="25" t="s">
        <v>200</v>
      </c>
      <c r="B4" s="182">
        <v>1474</v>
      </c>
      <c r="C4" s="182">
        <v>1262</v>
      </c>
      <c r="D4" s="182">
        <v>1366</v>
      </c>
      <c r="E4" s="182">
        <v>1727</v>
      </c>
      <c r="F4" s="182">
        <v>1573</v>
      </c>
      <c r="G4" s="182">
        <v>1519</v>
      </c>
      <c r="H4" s="182">
        <v>1744</v>
      </c>
      <c r="I4" s="182">
        <v>1465</v>
      </c>
      <c r="J4" s="182">
        <v>1684</v>
      </c>
      <c r="K4" s="182">
        <v>2256</v>
      </c>
      <c r="L4" s="10"/>
    </row>
    <row r="5" spans="1:12" ht="41.1" customHeight="1">
      <c r="A5" s="25" t="s">
        <v>296</v>
      </c>
      <c r="B5" s="182">
        <v>574</v>
      </c>
      <c r="C5" s="182">
        <v>530</v>
      </c>
      <c r="D5" s="182">
        <v>637</v>
      </c>
      <c r="E5" s="182">
        <v>743</v>
      </c>
      <c r="F5" s="182">
        <v>765</v>
      </c>
      <c r="G5" s="182">
        <v>726</v>
      </c>
      <c r="H5" s="182">
        <v>842</v>
      </c>
      <c r="I5" s="182">
        <v>666</v>
      </c>
      <c r="J5" s="182">
        <v>800</v>
      </c>
      <c r="K5" s="182">
        <v>1117</v>
      </c>
      <c r="L5" s="190"/>
    </row>
    <row r="6" spans="1:12" ht="41.1" customHeight="1">
      <c r="A6" s="25" t="s">
        <v>299</v>
      </c>
      <c r="B6" s="182">
        <v>434</v>
      </c>
      <c r="C6" s="182">
        <v>320</v>
      </c>
      <c r="D6" s="182">
        <v>347</v>
      </c>
      <c r="E6" s="182">
        <v>441</v>
      </c>
      <c r="F6" s="182">
        <v>392</v>
      </c>
      <c r="G6" s="182">
        <v>382</v>
      </c>
      <c r="H6" s="182">
        <v>426</v>
      </c>
      <c r="I6" s="182">
        <v>364</v>
      </c>
      <c r="J6" s="182">
        <v>418</v>
      </c>
      <c r="K6" s="182">
        <v>485</v>
      </c>
      <c r="L6" s="190"/>
    </row>
    <row r="7" spans="1:12" ht="41.1" customHeight="1">
      <c r="A7" s="25" t="s">
        <v>297</v>
      </c>
      <c r="B7" s="182">
        <v>327</v>
      </c>
      <c r="C7" s="182">
        <v>279</v>
      </c>
      <c r="D7" s="182">
        <v>268</v>
      </c>
      <c r="E7" s="182">
        <v>356</v>
      </c>
      <c r="F7" s="182">
        <v>291</v>
      </c>
      <c r="G7" s="182">
        <v>292</v>
      </c>
      <c r="H7" s="182">
        <v>324</v>
      </c>
      <c r="I7" s="182">
        <v>287</v>
      </c>
      <c r="J7" s="182">
        <v>314</v>
      </c>
      <c r="K7" s="182">
        <v>465</v>
      </c>
      <c r="L7" s="190"/>
    </row>
    <row r="8" spans="1:12" ht="41.1" customHeight="1">
      <c r="A8" s="25" t="s">
        <v>298</v>
      </c>
      <c r="B8" s="182">
        <v>104</v>
      </c>
      <c r="C8" s="182">
        <v>98</v>
      </c>
      <c r="D8" s="182">
        <v>83</v>
      </c>
      <c r="E8" s="182">
        <v>109</v>
      </c>
      <c r="F8" s="182">
        <v>93</v>
      </c>
      <c r="G8" s="182">
        <v>89</v>
      </c>
      <c r="H8" s="182">
        <v>118</v>
      </c>
      <c r="I8" s="182">
        <v>108</v>
      </c>
      <c r="J8" s="182">
        <v>106</v>
      </c>
      <c r="K8" s="182">
        <v>142</v>
      </c>
    </row>
    <row r="9" spans="1:12" ht="41.1" customHeight="1">
      <c r="A9" s="25" t="s">
        <v>302</v>
      </c>
      <c r="B9" s="182">
        <v>18</v>
      </c>
      <c r="C9" s="182">
        <v>28</v>
      </c>
      <c r="D9" s="182">
        <v>26</v>
      </c>
      <c r="E9" s="182">
        <v>41</v>
      </c>
      <c r="F9" s="182">
        <v>23</v>
      </c>
      <c r="G9" s="182">
        <v>20</v>
      </c>
      <c r="H9" s="182">
        <v>29</v>
      </c>
      <c r="I9" s="182">
        <v>33</v>
      </c>
      <c r="J9" s="182">
        <v>33</v>
      </c>
      <c r="K9" s="182">
        <v>36</v>
      </c>
      <c r="L9" s="10"/>
    </row>
    <row r="10" spans="1:12" ht="41.1" customHeight="1">
      <c r="A10" s="25" t="s">
        <v>300</v>
      </c>
      <c r="B10" s="182">
        <v>8</v>
      </c>
      <c r="C10" s="182">
        <v>6</v>
      </c>
      <c r="D10" s="182">
        <v>1</v>
      </c>
      <c r="E10" s="182">
        <v>27</v>
      </c>
      <c r="F10" s="182">
        <v>6</v>
      </c>
      <c r="G10" s="182">
        <v>1</v>
      </c>
      <c r="H10" s="182">
        <v>3</v>
      </c>
      <c r="I10" s="182">
        <v>5</v>
      </c>
      <c r="J10" s="182">
        <v>8</v>
      </c>
      <c r="K10" s="182">
        <v>9</v>
      </c>
      <c r="L10" s="10"/>
    </row>
    <row r="11" spans="1:12" ht="41.1" customHeight="1">
      <c r="A11" s="25" t="s">
        <v>301</v>
      </c>
      <c r="B11" s="182">
        <v>0</v>
      </c>
      <c r="C11" s="182">
        <v>0</v>
      </c>
      <c r="D11" s="182">
        <v>0</v>
      </c>
      <c r="E11" s="182">
        <v>1</v>
      </c>
      <c r="F11" s="182">
        <v>1</v>
      </c>
      <c r="G11" s="182">
        <v>0</v>
      </c>
      <c r="H11" s="182">
        <v>0</v>
      </c>
      <c r="I11" s="182">
        <v>0</v>
      </c>
      <c r="J11" s="182">
        <v>0</v>
      </c>
      <c r="K11" s="182">
        <v>0</v>
      </c>
      <c r="L11" s="10"/>
    </row>
    <row r="12" spans="1:12" ht="41.1" customHeight="1">
      <c r="A12" s="26" t="s">
        <v>156</v>
      </c>
      <c r="B12" s="183">
        <v>9</v>
      </c>
      <c r="C12" s="183">
        <v>1</v>
      </c>
      <c r="D12" s="183">
        <v>4</v>
      </c>
      <c r="E12" s="183">
        <v>9</v>
      </c>
      <c r="F12" s="183">
        <v>2</v>
      </c>
      <c r="G12" s="183">
        <v>9</v>
      </c>
      <c r="H12" s="183">
        <v>2</v>
      </c>
      <c r="I12" s="183">
        <v>2</v>
      </c>
      <c r="J12" s="183">
        <v>5</v>
      </c>
      <c r="K12" s="183">
        <v>2</v>
      </c>
      <c r="L12" s="10"/>
    </row>
    <row r="13" spans="1:12" ht="16.5">
      <c r="A13" s="59" t="s">
        <v>268</v>
      </c>
      <c r="L13" s="95"/>
    </row>
  </sheetData>
  <sortState ref="A5:K10">
    <sortCondition descending="1" ref="K5:K10"/>
  </sortState>
  <mergeCells count="1">
    <mergeCell ref="A1:K1"/>
  </mergeCells>
  <phoneticPr fontId="3" type="noConversion"/>
  <hyperlinks>
    <hyperlink ref="L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2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8"/>
  <sheetViews>
    <sheetView showGridLines="0" zoomScale="110" zoomScaleNormal="110" workbookViewId="0">
      <selection sqref="A1:L1"/>
    </sheetView>
  </sheetViews>
  <sheetFormatPr defaultColWidth="8.875" defaultRowHeight="15.75"/>
  <cols>
    <col min="1" max="1" width="11.5" style="2" customWidth="1"/>
    <col min="2" max="12" width="15.625" style="2" customWidth="1"/>
    <col min="13" max="13" width="13.125" style="2" bestFit="1" customWidth="1"/>
    <col min="14" max="252" width="8.875" style="2"/>
    <col min="253" max="253" width="11.5" style="2" customWidth="1"/>
    <col min="254" max="254" width="3.125" style="2" customWidth="1"/>
    <col min="255" max="262" width="10.375" style="2" customWidth="1"/>
    <col min="263" max="263" width="10.875" style="2" customWidth="1"/>
    <col min="264" max="265" width="10.375" style="2" customWidth="1"/>
    <col min="266" max="508" width="8.875" style="2"/>
    <col min="509" max="509" width="11.5" style="2" customWidth="1"/>
    <col min="510" max="510" width="3.125" style="2" customWidth="1"/>
    <col min="511" max="518" width="10.375" style="2" customWidth="1"/>
    <col min="519" max="519" width="10.875" style="2" customWidth="1"/>
    <col min="520" max="521" width="10.375" style="2" customWidth="1"/>
    <col min="522" max="764" width="8.875" style="2"/>
    <col min="765" max="765" width="11.5" style="2" customWidth="1"/>
    <col min="766" max="766" width="3.125" style="2" customWidth="1"/>
    <col min="767" max="774" width="10.375" style="2" customWidth="1"/>
    <col min="775" max="775" width="10.875" style="2" customWidth="1"/>
    <col min="776" max="777" width="10.375" style="2" customWidth="1"/>
    <col min="778" max="1020" width="8.875" style="2"/>
    <col min="1021" max="1021" width="11.5" style="2" customWidth="1"/>
    <col min="1022" max="1022" width="3.125" style="2" customWidth="1"/>
    <col min="1023" max="1030" width="10.375" style="2" customWidth="1"/>
    <col min="1031" max="1031" width="10.875" style="2" customWidth="1"/>
    <col min="1032" max="1033" width="10.375" style="2" customWidth="1"/>
    <col min="1034" max="1276" width="8.875" style="2"/>
    <col min="1277" max="1277" width="11.5" style="2" customWidth="1"/>
    <col min="1278" max="1278" width="3.125" style="2" customWidth="1"/>
    <col min="1279" max="1286" width="10.375" style="2" customWidth="1"/>
    <col min="1287" max="1287" width="10.875" style="2" customWidth="1"/>
    <col min="1288" max="1289" width="10.375" style="2" customWidth="1"/>
    <col min="1290" max="1532" width="8.875" style="2"/>
    <col min="1533" max="1533" width="11.5" style="2" customWidth="1"/>
    <col min="1534" max="1534" width="3.125" style="2" customWidth="1"/>
    <col min="1535" max="1542" width="10.375" style="2" customWidth="1"/>
    <col min="1543" max="1543" width="10.875" style="2" customWidth="1"/>
    <col min="1544" max="1545" width="10.375" style="2" customWidth="1"/>
    <col min="1546" max="1788" width="8.875" style="2"/>
    <col min="1789" max="1789" width="11.5" style="2" customWidth="1"/>
    <col min="1790" max="1790" width="3.125" style="2" customWidth="1"/>
    <col min="1791" max="1798" width="10.375" style="2" customWidth="1"/>
    <col min="1799" max="1799" width="10.875" style="2" customWidth="1"/>
    <col min="1800" max="1801" width="10.375" style="2" customWidth="1"/>
    <col min="1802" max="2044" width="8.875" style="2"/>
    <col min="2045" max="2045" width="11.5" style="2" customWidth="1"/>
    <col min="2046" max="2046" width="3.125" style="2" customWidth="1"/>
    <col min="2047" max="2054" width="10.375" style="2" customWidth="1"/>
    <col min="2055" max="2055" width="10.875" style="2" customWidth="1"/>
    <col min="2056" max="2057" width="10.375" style="2" customWidth="1"/>
    <col min="2058" max="2300" width="8.875" style="2"/>
    <col min="2301" max="2301" width="11.5" style="2" customWidth="1"/>
    <col min="2302" max="2302" width="3.125" style="2" customWidth="1"/>
    <col min="2303" max="2310" width="10.375" style="2" customWidth="1"/>
    <col min="2311" max="2311" width="10.875" style="2" customWidth="1"/>
    <col min="2312" max="2313" width="10.375" style="2" customWidth="1"/>
    <col min="2314" max="2556" width="8.875" style="2"/>
    <col min="2557" max="2557" width="11.5" style="2" customWidth="1"/>
    <col min="2558" max="2558" width="3.125" style="2" customWidth="1"/>
    <col min="2559" max="2566" width="10.375" style="2" customWidth="1"/>
    <col min="2567" max="2567" width="10.875" style="2" customWidth="1"/>
    <col min="2568" max="2569" width="10.375" style="2" customWidth="1"/>
    <col min="2570" max="2812" width="8.875" style="2"/>
    <col min="2813" max="2813" width="11.5" style="2" customWidth="1"/>
    <col min="2814" max="2814" width="3.125" style="2" customWidth="1"/>
    <col min="2815" max="2822" width="10.375" style="2" customWidth="1"/>
    <col min="2823" max="2823" width="10.875" style="2" customWidth="1"/>
    <col min="2824" max="2825" width="10.375" style="2" customWidth="1"/>
    <col min="2826" max="3068" width="8.875" style="2"/>
    <col min="3069" max="3069" width="11.5" style="2" customWidth="1"/>
    <col min="3070" max="3070" width="3.125" style="2" customWidth="1"/>
    <col min="3071" max="3078" width="10.375" style="2" customWidth="1"/>
    <col min="3079" max="3079" width="10.875" style="2" customWidth="1"/>
    <col min="3080" max="3081" width="10.375" style="2" customWidth="1"/>
    <col min="3082" max="3324" width="8.875" style="2"/>
    <col min="3325" max="3325" width="11.5" style="2" customWidth="1"/>
    <col min="3326" max="3326" width="3.125" style="2" customWidth="1"/>
    <col min="3327" max="3334" width="10.375" style="2" customWidth="1"/>
    <col min="3335" max="3335" width="10.875" style="2" customWidth="1"/>
    <col min="3336" max="3337" width="10.375" style="2" customWidth="1"/>
    <col min="3338" max="3580" width="8.875" style="2"/>
    <col min="3581" max="3581" width="11.5" style="2" customWidth="1"/>
    <col min="3582" max="3582" width="3.125" style="2" customWidth="1"/>
    <col min="3583" max="3590" width="10.375" style="2" customWidth="1"/>
    <col min="3591" max="3591" width="10.875" style="2" customWidth="1"/>
    <col min="3592" max="3593" width="10.375" style="2" customWidth="1"/>
    <col min="3594" max="3836" width="8.875" style="2"/>
    <col min="3837" max="3837" width="11.5" style="2" customWidth="1"/>
    <col min="3838" max="3838" width="3.125" style="2" customWidth="1"/>
    <col min="3839" max="3846" width="10.375" style="2" customWidth="1"/>
    <col min="3847" max="3847" width="10.875" style="2" customWidth="1"/>
    <col min="3848" max="3849" width="10.375" style="2" customWidth="1"/>
    <col min="3850" max="4092" width="8.875" style="2"/>
    <col min="4093" max="4093" width="11.5" style="2" customWidth="1"/>
    <col min="4094" max="4094" width="3.125" style="2" customWidth="1"/>
    <col min="4095" max="4102" width="10.375" style="2" customWidth="1"/>
    <col min="4103" max="4103" width="10.875" style="2" customWidth="1"/>
    <col min="4104" max="4105" width="10.375" style="2" customWidth="1"/>
    <col min="4106" max="4348" width="8.875" style="2"/>
    <col min="4349" max="4349" width="11.5" style="2" customWidth="1"/>
    <col min="4350" max="4350" width="3.125" style="2" customWidth="1"/>
    <col min="4351" max="4358" width="10.375" style="2" customWidth="1"/>
    <col min="4359" max="4359" width="10.875" style="2" customWidth="1"/>
    <col min="4360" max="4361" width="10.375" style="2" customWidth="1"/>
    <col min="4362" max="4604" width="8.875" style="2"/>
    <col min="4605" max="4605" width="11.5" style="2" customWidth="1"/>
    <col min="4606" max="4606" width="3.125" style="2" customWidth="1"/>
    <col min="4607" max="4614" width="10.375" style="2" customWidth="1"/>
    <col min="4615" max="4615" width="10.875" style="2" customWidth="1"/>
    <col min="4616" max="4617" width="10.375" style="2" customWidth="1"/>
    <col min="4618" max="4860" width="8.875" style="2"/>
    <col min="4861" max="4861" width="11.5" style="2" customWidth="1"/>
    <col min="4862" max="4862" width="3.125" style="2" customWidth="1"/>
    <col min="4863" max="4870" width="10.375" style="2" customWidth="1"/>
    <col min="4871" max="4871" width="10.875" style="2" customWidth="1"/>
    <col min="4872" max="4873" width="10.375" style="2" customWidth="1"/>
    <col min="4874" max="5116" width="8.875" style="2"/>
    <col min="5117" max="5117" width="11.5" style="2" customWidth="1"/>
    <col min="5118" max="5118" width="3.125" style="2" customWidth="1"/>
    <col min="5119" max="5126" width="10.375" style="2" customWidth="1"/>
    <col min="5127" max="5127" width="10.875" style="2" customWidth="1"/>
    <col min="5128" max="5129" width="10.375" style="2" customWidth="1"/>
    <col min="5130" max="5372" width="8.875" style="2"/>
    <col min="5373" max="5373" width="11.5" style="2" customWidth="1"/>
    <col min="5374" max="5374" width="3.125" style="2" customWidth="1"/>
    <col min="5375" max="5382" width="10.375" style="2" customWidth="1"/>
    <col min="5383" max="5383" width="10.875" style="2" customWidth="1"/>
    <col min="5384" max="5385" width="10.375" style="2" customWidth="1"/>
    <col min="5386" max="5628" width="8.875" style="2"/>
    <col min="5629" max="5629" width="11.5" style="2" customWidth="1"/>
    <col min="5630" max="5630" width="3.125" style="2" customWidth="1"/>
    <col min="5631" max="5638" width="10.375" style="2" customWidth="1"/>
    <col min="5639" max="5639" width="10.875" style="2" customWidth="1"/>
    <col min="5640" max="5641" width="10.375" style="2" customWidth="1"/>
    <col min="5642" max="5884" width="8.875" style="2"/>
    <col min="5885" max="5885" width="11.5" style="2" customWidth="1"/>
    <col min="5886" max="5886" width="3.125" style="2" customWidth="1"/>
    <col min="5887" max="5894" width="10.375" style="2" customWidth="1"/>
    <col min="5895" max="5895" width="10.875" style="2" customWidth="1"/>
    <col min="5896" max="5897" width="10.375" style="2" customWidth="1"/>
    <col min="5898" max="6140" width="8.875" style="2"/>
    <col min="6141" max="6141" width="11.5" style="2" customWidth="1"/>
    <col min="6142" max="6142" width="3.125" style="2" customWidth="1"/>
    <col min="6143" max="6150" width="10.375" style="2" customWidth="1"/>
    <col min="6151" max="6151" width="10.875" style="2" customWidth="1"/>
    <col min="6152" max="6153" width="10.375" style="2" customWidth="1"/>
    <col min="6154" max="6396" width="8.875" style="2"/>
    <col min="6397" max="6397" width="11.5" style="2" customWidth="1"/>
    <col min="6398" max="6398" width="3.125" style="2" customWidth="1"/>
    <col min="6399" max="6406" width="10.375" style="2" customWidth="1"/>
    <col min="6407" max="6407" width="10.875" style="2" customWidth="1"/>
    <col min="6408" max="6409" width="10.375" style="2" customWidth="1"/>
    <col min="6410" max="6652" width="8.875" style="2"/>
    <col min="6653" max="6653" width="11.5" style="2" customWidth="1"/>
    <col min="6654" max="6654" width="3.125" style="2" customWidth="1"/>
    <col min="6655" max="6662" width="10.375" style="2" customWidth="1"/>
    <col min="6663" max="6663" width="10.875" style="2" customWidth="1"/>
    <col min="6664" max="6665" width="10.375" style="2" customWidth="1"/>
    <col min="6666" max="6908" width="8.875" style="2"/>
    <col min="6909" max="6909" width="11.5" style="2" customWidth="1"/>
    <col min="6910" max="6910" width="3.125" style="2" customWidth="1"/>
    <col min="6911" max="6918" width="10.375" style="2" customWidth="1"/>
    <col min="6919" max="6919" width="10.875" style="2" customWidth="1"/>
    <col min="6920" max="6921" width="10.375" style="2" customWidth="1"/>
    <col min="6922" max="7164" width="8.875" style="2"/>
    <col min="7165" max="7165" width="11.5" style="2" customWidth="1"/>
    <col min="7166" max="7166" width="3.125" style="2" customWidth="1"/>
    <col min="7167" max="7174" width="10.375" style="2" customWidth="1"/>
    <col min="7175" max="7175" width="10.875" style="2" customWidth="1"/>
    <col min="7176" max="7177" width="10.375" style="2" customWidth="1"/>
    <col min="7178" max="7420" width="8.875" style="2"/>
    <col min="7421" max="7421" width="11.5" style="2" customWidth="1"/>
    <col min="7422" max="7422" width="3.125" style="2" customWidth="1"/>
    <col min="7423" max="7430" width="10.375" style="2" customWidth="1"/>
    <col min="7431" max="7431" width="10.875" style="2" customWidth="1"/>
    <col min="7432" max="7433" width="10.375" style="2" customWidth="1"/>
    <col min="7434" max="7676" width="8.875" style="2"/>
    <col min="7677" max="7677" width="11.5" style="2" customWidth="1"/>
    <col min="7678" max="7678" width="3.125" style="2" customWidth="1"/>
    <col min="7679" max="7686" width="10.375" style="2" customWidth="1"/>
    <col min="7687" max="7687" width="10.875" style="2" customWidth="1"/>
    <col min="7688" max="7689" width="10.375" style="2" customWidth="1"/>
    <col min="7690" max="7932" width="8.875" style="2"/>
    <col min="7933" max="7933" width="11.5" style="2" customWidth="1"/>
    <col min="7934" max="7934" width="3.125" style="2" customWidth="1"/>
    <col min="7935" max="7942" width="10.375" style="2" customWidth="1"/>
    <col min="7943" max="7943" width="10.875" style="2" customWidth="1"/>
    <col min="7944" max="7945" width="10.375" style="2" customWidth="1"/>
    <col min="7946" max="8188" width="8.875" style="2"/>
    <col min="8189" max="8189" width="11.5" style="2" customWidth="1"/>
    <col min="8190" max="8190" width="3.125" style="2" customWidth="1"/>
    <col min="8191" max="8198" width="10.375" style="2" customWidth="1"/>
    <col min="8199" max="8199" width="10.875" style="2" customWidth="1"/>
    <col min="8200" max="8201" width="10.375" style="2" customWidth="1"/>
    <col min="8202" max="8444" width="8.875" style="2"/>
    <col min="8445" max="8445" width="11.5" style="2" customWidth="1"/>
    <col min="8446" max="8446" width="3.125" style="2" customWidth="1"/>
    <col min="8447" max="8454" width="10.375" style="2" customWidth="1"/>
    <col min="8455" max="8455" width="10.875" style="2" customWidth="1"/>
    <col min="8456" max="8457" width="10.375" style="2" customWidth="1"/>
    <col min="8458" max="8700" width="8.875" style="2"/>
    <col min="8701" max="8701" width="11.5" style="2" customWidth="1"/>
    <col min="8702" max="8702" width="3.125" style="2" customWidth="1"/>
    <col min="8703" max="8710" width="10.375" style="2" customWidth="1"/>
    <col min="8711" max="8711" width="10.875" style="2" customWidth="1"/>
    <col min="8712" max="8713" width="10.375" style="2" customWidth="1"/>
    <col min="8714" max="8956" width="8.875" style="2"/>
    <col min="8957" max="8957" width="11.5" style="2" customWidth="1"/>
    <col min="8958" max="8958" width="3.125" style="2" customWidth="1"/>
    <col min="8959" max="8966" width="10.375" style="2" customWidth="1"/>
    <col min="8967" max="8967" width="10.875" style="2" customWidth="1"/>
    <col min="8968" max="8969" width="10.375" style="2" customWidth="1"/>
    <col min="8970" max="9212" width="8.875" style="2"/>
    <col min="9213" max="9213" width="11.5" style="2" customWidth="1"/>
    <col min="9214" max="9214" width="3.125" style="2" customWidth="1"/>
    <col min="9215" max="9222" width="10.375" style="2" customWidth="1"/>
    <col min="9223" max="9223" width="10.875" style="2" customWidth="1"/>
    <col min="9224" max="9225" width="10.375" style="2" customWidth="1"/>
    <col min="9226" max="9468" width="8.875" style="2"/>
    <col min="9469" max="9469" width="11.5" style="2" customWidth="1"/>
    <col min="9470" max="9470" width="3.125" style="2" customWidth="1"/>
    <col min="9471" max="9478" width="10.375" style="2" customWidth="1"/>
    <col min="9479" max="9479" width="10.875" style="2" customWidth="1"/>
    <col min="9480" max="9481" width="10.375" style="2" customWidth="1"/>
    <col min="9482" max="9724" width="8.875" style="2"/>
    <col min="9725" max="9725" width="11.5" style="2" customWidth="1"/>
    <col min="9726" max="9726" width="3.125" style="2" customWidth="1"/>
    <col min="9727" max="9734" width="10.375" style="2" customWidth="1"/>
    <col min="9735" max="9735" width="10.875" style="2" customWidth="1"/>
    <col min="9736" max="9737" width="10.375" style="2" customWidth="1"/>
    <col min="9738" max="9980" width="8.875" style="2"/>
    <col min="9981" max="9981" width="11.5" style="2" customWidth="1"/>
    <col min="9982" max="9982" width="3.125" style="2" customWidth="1"/>
    <col min="9983" max="9990" width="10.375" style="2" customWidth="1"/>
    <col min="9991" max="9991" width="10.875" style="2" customWidth="1"/>
    <col min="9992" max="9993" width="10.375" style="2" customWidth="1"/>
    <col min="9994" max="10236" width="8.875" style="2"/>
    <col min="10237" max="10237" width="11.5" style="2" customWidth="1"/>
    <col min="10238" max="10238" width="3.125" style="2" customWidth="1"/>
    <col min="10239" max="10246" width="10.375" style="2" customWidth="1"/>
    <col min="10247" max="10247" width="10.875" style="2" customWidth="1"/>
    <col min="10248" max="10249" width="10.375" style="2" customWidth="1"/>
    <col min="10250" max="10492" width="8.875" style="2"/>
    <col min="10493" max="10493" width="11.5" style="2" customWidth="1"/>
    <col min="10494" max="10494" width="3.125" style="2" customWidth="1"/>
    <col min="10495" max="10502" width="10.375" style="2" customWidth="1"/>
    <col min="10503" max="10503" width="10.875" style="2" customWidth="1"/>
    <col min="10504" max="10505" width="10.375" style="2" customWidth="1"/>
    <col min="10506" max="10748" width="8.875" style="2"/>
    <col min="10749" max="10749" width="11.5" style="2" customWidth="1"/>
    <col min="10750" max="10750" width="3.125" style="2" customWidth="1"/>
    <col min="10751" max="10758" width="10.375" style="2" customWidth="1"/>
    <col min="10759" max="10759" width="10.875" style="2" customWidth="1"/>
    <col min="10760" max="10761" width="10.375" style="2" customWidth="1"/>
    <col min="10762" max="11004" width="8.875" style="2"/>
    <col min="11005" max="11005" width="11.5" style="2" customWidth="1"/>
    <col min="11006" max="11006" width="3.125" style="2" customWidth="1"/>
    <col min="11007" max="11014" width="10.375" style="2" customWidth="1"/>
    <col min="11015" max="11015" width="10.875" style="2" customWidth="1"/>
    <col min="11016" max="11017" width="10.375" style="2" customWidth="1"/>
    <col min="11018" max="11260" width="8.875" style="2"/>
    <col min="11261" max="11261" width="11.5" style="2" customWidth="1"/>
    <col min="11262" max="11262" width="3.125" style="2" customWidth="1"/>
    <col min="11263" max="11270" width="10.375" style="2" customWidth="1"/>
    <col min="11271" max="11271" width="10.875" style="2" customWidth="1"/>
    <col min="11272" max="11273" width="10.375" style="2" customWidth="1"/>
    <col min="11274" max="11516" width="8.875" style="2"/>
    <col min="11517" max="11517" width="11.5" style="2" customWidth="1"/>
    <col min="11518" max="11518" width="3.125" style="2" customWidth="1"/>
    <col min="11519" max="11526" width="10.375" style="2" customWidth="1"/>
    <col min="11527" max="11527" width="10.875" style="2" customWidth="1"/>
    <col min="11528" max="11529" width="10.375" style="2" customWidth="1"/>
    <col min="11530" max="11772" width="8.875" style="2"/>
    <col min="11773" max="11773" width="11.5" style="2" customWidth="1"/>
    <col min="11774" max="11774" width="3.125" style="2" customWidth="1"/>
    <col min="11775" max="11782" width="10.375" style="2" customWidth="1"/>
    <col min="11783" max="11783" width="10.875" style="2" customWidth="1"/>
    <col min="11784" max="11785" width="10.375" style="2" customWidth="1"/>
    <col min="11786" max="12028" width="8.875" style="2"/>
    <col min="12029" max="12029" width="11.5" style="2" customWidth="1"/>
    <col min="12030" max="12030" width="3.125" style="2" customWidth="1"/>
    <col min="12031" max="12038" width="10.375" style="2" customWidth="1"/>
    <col min="12039" max="12039" width="10.875" style="2" customWidth="1"/>
    <col min="12040" max="12041" width="10.375" style="2" customWidth="1"/>
    <col min="12042" max="12284" width="8.875" style="2"/>
    <col min="12285" max="12285" width="11.5" style="2" customWidth="1"/>
    <col min="12286" max="12286" width="3.125" style="2" customWidth="1"/>
    <col min="12287" max="12294" width="10.375" style="2" customWidth="1"/>
    <col min="12295" max="12295" width="10.875" style="2" customWidth="1"/>
    <col min="12296" max="12297" width="10.375" style="2" customWidth="1"/>
    <col min="12298" max="12540" width="8.875" style="2"/>
    <col min="12541" max="12541" width="11.5" style="2" customWidth="1"/>
    <col min="12542" max="12542" width="3.125" style="2" customWidth="1"/>
    <col min="12543" max="12550" width="10.375" style="2" customWidth="1"/>
    <col min="12551" max="12551" width="10.875" style="2" customWidth="1"/>
    <col min="12552" max="12553" width="10.375" style="2" customWidth="1"/>
    <col min="12554" max="12796" width="8.875" style="2"/>
    <col min="12797" max="12797" width="11.5" style="2" customWidth="1"/>
    <col min="12798" max="12798" width="3.125" style="2" customWidth="1"/>
    <col min="12799" max="12806" width="10.375" style="2" customWidth="1"/>
    <col min="12807" max="12807" width="10.875" style="2" customWidth="1"/>
    <col min="12808" max="12809" width="10.375" style="2" customWidth="1"/>
    <col min="12810" max="13052" width="8.875" style="2"/>
    <col min="13053" max="13053" width="11.5" style="2" customWidth="1"/>
    <col min="13054" max="13054" width="3.125" style="2" customWidth="1"/>
    <col min="13055" max="13062" width="10.375" style="2" customWidth="1"/>
    <col min="13063" max="13063" width="10.875" style="2" customWidth="1"/>
    <col min="13064" max="13065" width="10.375" style="2" customWidth="1"/>
    <col min="13066" max="13308" width="8.875" style="2"/>
    <col min="13309" max="13309" width="11.5" style="2" customWidth="1"/>
    <col min="13310" max="13310" width="3.125" style="2" customWidth="1"/>
    <col min="13311" max="13318" width="10.375" style="2" customWidth="1"/>
    <col min="13319" max="13319" width="10.875" style="2" customWidth="1"/>
    <col min="13320" max="13321" width="10.375" style="2" customWidth="1"/>
    <col min="13322" max="13564" width="8.875" style="2"/>
    <col min="13565" max="13565" width="11.5" style="2" customWidth="1"/>
    <col min="13566" max="13566" width="3.125" style="2" customWidth="1"/>
    <col min="13567" max="13574" width="10.375" style="2" customWidth="1"/>
    <col min="13575" max="13575" width="10.875" style="2" customWidth="1"/>
    <col min="13576" max="13577" width="10.375" style="2" customWidth="1"/>
    <col min="13578" max="13820" width="8.875" style="2"/>
    <col min="13821" max="13821" width="11.5" style="2" customWidth="1"/>
    <col min="13822" max="13822" width="3.125" style="2" customWidth="1"/>
    <col min="13823" max="13830" width="10.375" style="2" customWidth="1"/>
    <col min="13831" max="13831" width="10.875" style="2" customWidth="1"/>
    <col min="13832" max="13833" width="10.375" style="2" customWidth="1"/>
    <col min="13834" max="14076" width="8.875" style="2"/>
    <col min="14077" max="14077" width="11.5" style="2" customWidth="1"/>
    <col min="14078" max="14078" width="3.125" style="2" customWidth="1"/>
    <col min="14079" max="14086" width="10.375" style="2" customWidth="1"/>
    <col min="14087" max="14087" width="10.875" style="2" customWidth="1"/>
    <col min="14088" max="14089" width="10.375" style="2" customWidth="1"/>
    <col min="14090" max="14332" width="8.875" style="2"/>
    <col min="14333" max="14333" width="11.5" style="2" customWidth="1"/>
    <col min="14334" max="14334" width="3.125" style="2" customWidth="1"/>
    <col min="14335" max="14342" width="10.375" style="2" customWidth="1"/>
    <col min="14343" max="14343" width="10.875" style="2" customWidth="1"/>
    <col min="14344" max="14345" width="10.375" style="2" customWidth="1"/>
    <col min="14346" max="14588" width="8.875" style="2"/>
    <col min="14589" max="14589" width="11.5" style="2" customWidth="1"/>
    <col min="14590" max="14590" width="3.125" style="2" customWidth="1"/>
    <col min="14591" max="14598" width="10.375" style="2" customWidth="1"/>
    <col min="14599" max="14599" width="10.875" style="2" customWidth="1"/>
    <col min="14600" max="14601" width="10.375" style="2" customWidth="1"/>
    <col min="14602" max="14844" width="8.875" style="2"/>
    <col min="14845" max="14845" width="11.5" style="2" customWidth="1"/>
    <col min="14846" max="14846" width="3.125" style="2" customWidth="1"/>
    <col min="14847" max="14854" width="10.375" style="2" customWidth="1"/>
    <col min="14855" max="14855" width="10.875" style="2" customWidth="1"/>
    <col min="14856" max="14857" width="10.375" style="2" customWidth="1"/>
    <col min="14858" max="15100" width="8.875" style="2"/>
    <col min="15101" max="15101" width="11.5" style="2" customWidth="1"/>
    <col min="15102" max="15102" width="3.125" style="2" customWidth="1"/>
    <col min="15103" max="15110" width="10.375" style="2" customWidth="1"/>
    <col min="15111" max="15111" width="10.875" style="2" customWidth="1"/>
    <col min="15112" max="15113" width="10.375" style="2" customWidth="1"/>
    <col min="15114" max="15356" width="8.875" style="2"/>
    <col min="15357" max="15357" width="11.5" style="2" customWidth="1"/>
    <col min="15358" max="15358" width="3.125" style="2" customWidth="1"/>
    <col min="15359" max="15366" width="10.375" style="2" customWidth="1"/>
    <col min="15367" max="15367" width="10.875" style="2" customWidth="1"/>
    <col min="15368" max="15369" width="10.375" style="2" customWidth="1"/>
    <col min="15370" max="15612" width="8.875" style="2"/>
    <col min="15613" max="15613" width="11.5" style="2" customWidth="1"/>
    <col min="15614" max="15614" width="3.125" style="2" customWidth="1"/>
    <col min="15615" max="15622" width="10.375" style="2" customWidth="1"/>
    <col min="15623" max="15623" width="10.875" style="2" customWidth="1"/>
    <col min="15624" max="15625" width="10.375" style="2" customWidth="1"/>
    <col min="15626" max="15868" width="8.875" style="2"/>
    <col min="15869" max="15869" width="11.5" style="2" customWidth="1"/>
    <col min="15870" max="15870" width="3.125" style="2" customWidth="1"/>
    <col min="15871" max="15878" width="10.375" style="2" customWidth="1"/>
    <col min="15879" max="15879" width="10.875" style="2" customWidth="1"/>
    <col min="15880" max="15881" width="10.375" style="2" customWidth="1"/>
    <col min="15882" max="16124" width="8.875" style="2"/>
    <col min="16125" max="16125" width="11.5" style="2" customWidth="1"/>
    <col min="16126" max="16126" width="3.125" style="2" customWidth="1"/>
    <col min="16127" max="16134" width="10.375" style="2" customWidth="1"/>
    <col min="16135" max="16135" width="10.875" style="2" customWidth="1"/>
    <col min="16136" max="16137" width="10.375" style="2" customWidth="1"/>
    <col min="16138" max="16384" width="8.875" style="2"/>
  </cols>
  <sheetData>
    <row r="1" spans="1:13" s="20" customFormat="1" ht="39" customHeight="1">
      <c r="A1" s="270" t="s">
        <v>276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100" t="s">
        <v>331</v>
      </c>
    </row>
    <row r="2" spans="1:13" s="20" customFormat="1" ht="19.5">
      <c r="A2" s="56"/>
      <c r="B2" s="56"/>
      <c r="C2" s="56"/>
      <c r="D2" s="56"/>
      <c r="E2" s="56"/>
      <c r="F2" s="56"/>
      <c r="G2" s="56"/>
      <c r="H2" s="56"/>
      <c r="I2" s="56"/>
      <c r="J2" s="56"/>
      <c r="L2" s="60" t="s">
        <v>266</v>
      </c>
    </row>
    <row r="3" spans="1:13" ht="74.25" customHeight="1">
      <c r="A3" s="14"/>
      <c r="B3" s="6" t="s">
        <v>200</v>
      </c>
      <c r="C3" s="85" t="s">
        <v>304</v>
      </c>
      <c r="D3" s="85" t="s">
        <v>203</v>
      </c>
      <c r="E3" s="85" t="s">
        <v>202</v>
      </c>
      <c r="F3" s="85" t="s">
        <v>99</v>
      </c>
      <c r="G3" s="85" t="s">
        <v>290</v>
      </c>
      <c r="H3" s="85" t="s">
        <v>305</v>
      </c>
      <c r="I3" s="184" t="s">
        <v>464</v>
      </c>
      <c r="J3" s="85" t="s">
        <v>201</v>
      </c>
      <c r="K3" s="85" t="s">
        <v>306</v>
      </c>
      <c r="L3" s="85" t="s">
        <v>307</v>
      </c>
    </row>
    <row r="4" spans="1:13" ht="34.5" customHeight="1">
      <c r="A4" s="21" t="s">
        <v>339</v>
      </c>
      <c r="B4" s="10">
        <v>1196</v>
      </c>
      <c r="C4" s="182">
        <v>373</v>
      </c>
      <c r="D4" s="182">
        <v>564</v>
      </c>
      <c r="E4" s="182">
        <v>207</v>
      </c>
      <c r="F4" s="182">
        <v>4</v>
      </c>
      <c r="G4" s="182">
        <v>0</v>
      </c>
      <c r="H4" s="182">
        <v>7</v>
      </c>
      <c r="I4" s="182">
        <v>0</v>
      </c>
      <c r="J4" s="182">
        <v>0</v>
      </c>
      <c r="K4" s="182">
        <v>1</v>
      </c>
      <c r="L4" s="182">
        <v>40</v>
      </c>
      <c r="M4" s="24"/>
    </row>
    <row r="5" spans="1:13" ht="34.5" customHeight="1">
      <c r="A5" s="21" t="s">
        <v>181</v>
      </c>
      <c r="B5" s="10">
        <v>1073</v>
      </c>
      <c r="C5" s="182">
        <v>354</v>
      </c>
      <c r="D5" s="182">
        <v>475</v>
      </c>
      <c r="E5" s="182">
        <v>206</v>
      </c>
      <c r="F5" s="182">
        <v>2</v>
      </c>
      <c r="G5" s="182">
        <v>1</v>
      </c>
      <c r="H5" s="182">
        <v>6</v>
      </c>
      <c r="I5" s="182">
        <v>2</v>
      </c>
      <c r="J5" s="182">
        <v>1</v>
      </c>
      <c r="K5" s="182">
        <v>0</v>
      </c>
      <c r="L5" s="182">
        <v>26</v>
      </c>
      <c r="M5" s="24"/>
    </row>
    <row r="6" spans="1:13" ht="34.5" customHeight="1">
      <c r="A6" s="21" t="s">
        <v>180</v>
      </c>
      <c r="B6" s="10">
        <v>1178</v>
      </c>
      <c r="C6" s="182">
        <v>389</v>
      </c>
      <c r="D6" s="182">
        <v>479</v>
      </c>
      <c r="E6" s="182">
        <v>267</v>
      </c>
      <c r="F6" s="182">
        <v>0</v>
      </c>
      <c r="G6" s="182">
        <v>7</v>
      </c>
      <c r="H6" s="182">
        <v>8</v>
      </c>
      <c r="I6" s="182">
        <v>1</v>
      </c>
      <c r="J6" s="182">
        <v>0</v>
      </c>
      <c r="K6" s="182">
        <v>1</v>
      </c>
      <c r="L6" s="182">
        <v>26</v>
      </c>
      <c r="M6" s="24"/>
    </row>
    <row r="7" spans="1:13" ht="34.5" customHeight="1">
      <c r="A7" s="21" t="s">
        <v>179</v>
      </c>
      <c r="B7" s="10">
        <v>1352</v>
      </c>
      <c r="C7" s="182">
        <v>396</v>
      </c>
      <c r="D7" s="182">
        <v>583</v>
      </c>
      <c r="E7" s="182">
        <v>321</v>
      </c>
      <c r="F7" s="182">
        <v>2</v>
      </c>
      <c r="G7" s="182">
        <v>4</v>
      </c>
      <c r="H7" s="182">
        <v>9</v>
      </c>
      <c r="I7" s="182">
        <v>0</v>
      </c>
      <c r="J7" s="182">
        <v>0</v>
      </c>
      <c r="K7" s="182">
        <v>0</v>
      </c>
      <c r="L7" s="182">
        <v>37</v>
      </c>
      <c r="M7" s="24"/>
    </row>
    <row r="8" spans="1:13" ht="34.5" customHeight="1">
      <c r="A8" s="21" t="s">
        <v>178</v>
      </c>
      <c r="B8" s="10">
        <v>1345</v>
      </c>
      <c r="C8" s="182">
        <v>459</v>
      </c>
      <c r="D8" s="182">
        <v>511</v>
      </c>
      <c r="E8" s="182">
        <v>307</v>
      </c>
      <c r="F8" s="182">
        <v>4</v>
      </c>
      <c r="G8" s="182">
        <v>0</v>
      </c>
      <c r="H8" s="182">
        <v>6</v>
      </c>
      <c r="I8" s="182">
        <v>0</v>
      </c>
      <c r="J8" s="182">
        <v>0</v>
      </c>
      <c r="K8" s="182">
        <v>0</v>
      </c>
      <c r="L8" s="182">
        <v>58</v>
      </c>
      <c r="M8" s="24"/>
    </row>
    <row r="9" spans="1:13" ht="34.5" customHeight="1">
      <c r="A9" s="21" t="s">
        <v>177</v>
      </c>
      <c r="B9" s="10">
        <v>1261</v>
      </c>
      <c r="C9" s="182">
        <v>442</v>
      </c>
      <c r="D9" s="182">
        <v>489</v>
      </c>
      <c r="E9" s="182">
        <v>253</v>
      </c>
      <c r="F9" s="182">
        <v>27</v>
      </c>
      <c r="G9" s="182">
        <v>4</v>
      </c>
      <c r="H9" s="182">
        <v>12</v>
      </c>
      <c r="I9" s="182">
        <v>1</v>
      </c>
      <c r="J9" s="182">
        <v>1</v>
      </c>
      <c r="K9" s="182">
        <v>0</v>
      </c>
      <c r="L9" s="182">
        <v>32</v>
      </c>
      <c r="M9" s="24"/>
    </row>
    <row r="10" spans="1:13" ht="34.5" customHeight="1">
      <c r="A10" s="21" t="s">
        <v>176</v>
      </c>
      <c r="B10" s="10">
        <v>1495</v>
      </c>
      <c r="C10" s="182">
        <v>580</v>
      </c>
      <c r="D10" s="182">
        <v>580</v>
      </c>
      <c r="E10" s="182">
        <v>239</v>
      </c>
      <c r="F10" s="182">
        <v>29</v>
      </c>
      <c r="G10" s="182">
        <v>0</v>
      </c>
      <c r="H10" s="182">
        <v>11</v>
      </c>
      <c r="I10" s="182">
        <v>0</v>
      </c>
      <c r="J10" s="182">
        <v>0</v>
      </c>
      <c r="K10" s="182">
        <v>0</v>
      </c>
      <c r="L10" s="182">
        <v>56</v>
      </c>
      <c r="M10" s="24"/>
    </row>
    <row r="11" spans="1:13" ht="34.5" customHeight="1">
      <c r="A11" s="21" t="s">
        <v>289</v>
      </c>
      <c r="B11" s="10">
        <v>1176</v>
      </c>
      <c r="C11" s="182">
        <v>481</v>
      </c>
      <c r="D11" s="182">
        <v>449</v>
      </c>
      <c r="E11" s="182">
        <v>185</v>
      </c>
      <c r="F11" s="182">
        <v>17</v>
      </c>
      <c r="G11" s="182">
        <v>2</v>
      </c>
      <c r="H11" s="182">
        <v>3</v>
      </c>
      <c r="I11" s="182">
        <v>1</v>
      </c>
      <c r="J11" s="182">
        <v>0</v>
      </c>
      <c r="K11" s="182">
        <v>0</v>
      </c>
      <c r="L11" s="182">
        <v>38</v>
      </c>
      <c r="M11" s="24"/>
    </row>
    <row r="12" spans="1:13" ht="34.5" customHeight="1">
      <c r="A12" s="21" t="s">
        <v>314</v>
      </c>
      <c r="B12" s="10">
        <v>1375</v>
      </c>
      <c r="C12" s="182">
        <v>582</v>
      </c>
      <c r="D12" s="182">
        <v>483</v>
      </c>
      <c r="E12" s="182">
        <v>234</v>
      </c>
      <c r="F12" s="182">
        <v>30</v>
      </c>
      <c r="G12" s="182">
        <v>1</v>
      </c>
      <c r="H12" s="182">
        <v>10</v>
      </c>
      <c r="I12" s="182">
        <v>0</v>
      </c>
      <c r="J12" s="182">
        <v>0</v>
      </c>
      <c r="K12" s="182">
        <v>0</v>
      </c>
      <c r="L12" s="182">
        <v>35</v>
      </c>
      <c r="M12" s="24"/>
    </row>
    <row r="13" spans="1:13" ht="34.5" customHeight="1">
      <c r="A13" s="22" t="s">
        <v>340</v>
      </c>
      <c r="B13" s="23">
        <v>1850</v>
      </c>
      <c r="C13" s="183">
        <v>824</v>
      </c>
      <c r="D13" s="183">
        <v>638</v>
      </c>
      <c r="E13" s="183">
        <v>271</v>
      </c>
      <c r="F13" s="183">
        <v>44</v>
      </c>
      <c r="G13" s="183">
        <v>9</v>
      </c>
      <c r="H13" s="183">
        <v>6</v>
      </c>
      <c r="I13" s="183">
        <v>1</v>
      </c>
      <c r="J13" s="183">
        <v>0</v>
      </c>
      <c r="K13" s="183">
        <v>0</v>
      </c>
      <c r="L13" s="183">
        <v>57</v>
      </c>
      <c r="M13" s="24"/>
    </row>
    <row r="14" spans="1:13" ht="39" customHeight="1">
      <c r="A14" s="277" t="s">
        <v>465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</row>
    <row r="18" spans="3:5">
      <c r="C18" s="185"/>
      <c r="D18" s="185"/>
      <c r="E18" s="185"/>
    </row>
  </sheetData>
  <sortState columnSort="1" ref="J3:K13">
    <sortCondition descending="1" ref="J9:K9"/>
  </sortState>
  <mergeCells count="2">
    <mergeCell ref="A1:L1"/>
    <mergeCell ref="A14:L14"/>
  </mergeCells>
  <phoneticPr fontId="3" type="noConversion"/>
  <hyperlinks>
    <hyperlink ref="M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4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4"/>
  <sheetViews>
    <sheetView showGridLines="0" zoomScale="80" zoomScaleNormal="80" workbookViewId="0">
      <selection sqref="A1:I1"/>
    </sheetView>
  </sheetViews>
  <sheetFormatPr defaultColWidth="8.875" defaultRowHeight="15.75"/>
  <cols>
    <col min="1" max="1" width="13.625" style="2" customWidth="1"/>
    <col min="2" max="9" width="12.625" style="2" customWidth="1"/>
    <col min="10" max="10" width="12.625" style="2" bestFit="1" customWidth="1"/>
    <col min="11" max="255" width="8.875" style="2"/>
    <col min="256" max="256" width="11.5" style="2" customWidth="1"/>
    <col min="257" max="257" width="3.125" style="2" customWidth="1"/>
    <col min="258" max="265" width="12.625" style="2" customWidth="1"/>
    <col min="266" max="511" width="8.875" style="2"/>
    <col min="512" max="512" width="11.5" style="2" customWidth="1"/>
    <col min="513" max="513" width="3.125" style="2" customWidth="1"/>
    <col min="514" max="521" width="12.625" style="2" customWidth="1"/>
    <col min="522" max="767" width="8.875" style="2"/>
    <col min="768" max="768" width="11.5" style="2" customWidth="1"/>
    <col min="769" max="769" width="3.125" style="2" customWidth="1"/>
    <col min="770" max="777" width="12.625" style="2" customWidth="1"/>
    <col min="778" max="1023" width="8.875" style="2"/>
    <col min="1024" max="1024" width="11.5" style="2" customWidth="1"/>
    <col min="1025" max="1025" width="3.125" style="2" customWidth="1"/>
    <col min="1026" max="1033" width="12.625" style="2" customWidth="1"/>
    <col min="1034" max="1279" width="8.875" style="2"/>
    <col min="1280" max="1280" width="11.5" style="2" customWidth="1"/>
    <col min="1281" max="1281" width="3.125" style="2" customWidth="1"/>
    <col min="1282" max="1289" width="12.625" style="2" customWidth="1"/>
    <col min="1290" max="1535" width="8.875" style="2"/>
    <col min="1536" max="1536" width="11.5" style="2" customWidth="1"/>
    <col min="1537" max="1537" width="3.125" style="2" customWidth="1"/>
    <col min="1538" max="1545" width="12.625" style="2" customWidth="1"/>
    <col min="1546" max="1791" width="8.875" style="2"/>
    <col min="1792" max="1792" width="11.5" style="2" customWidth="1"/>
    <col min="1793" max="1793" width="3.125" style="2" customWidth="1"/>
    <col min="1794" max="1801" width="12.625" style="2" customWidth="1"/>
    <col min="1802" max="2047" width="8.875" style="2"/>
    <col min="2048" max="2048" width="11.5" style="2" customWidth="1"/>
    <col min="2049" max="2049" width="3.125" style="2" customWidth="1"/>
    <col min="2050" max="2057" width="12.625" style="2" customWidth="1"/>
    <col min="2058" max="2303" width="8.875" style="2"/>
    <col min="2304" max="2304" width="11.5" style="2" customWidth="1"/>
    <col min="2305" max="2305" width="3.125" style="2" customWidth="1"/>
    <col min="2306" max="2313" width="12.625" style="2" customWidth="1"/>
    <col min="2314" max="2559" width="8.875" style="2"/>
    <col min="2560" max="2560" width="11.5" style="2" customWidth="1"/>
    <col min="2561" max="2561" width="3.125" style="2" customWidth="1"/>
    <col min="2562" max="2569" width="12.625" style="2" customWidth="1"/>
    <col min="2570" max="2815" width="8.875" style="2"/>
    <col min="2816" max="2816" width="11.5" style="2" customWidth="1"/>
    <col min="2817" max="2817" width="3.125" style="2" customWidth="1"/>
    <col min="2818" max="2825" width="12.625" style="2" customWidth="1"/>
    <col min="2826" max="3071" width="8.875" style="2"/>
    <col min="3072" max="3072" width="11.5" style="2" customWidth="1"/>
    <col min="3073" max="3073" width="3.125" style="2" customWidth="1"/>
    <col min="3074" max="3081" width="12.625" style="2" customWidth="1"/>
    <col min="3082" max="3327" width="8.875" style="2"/>
    <col min="3328" max="3328" width="11.5" style="2" customWidth="1"/>
    <col min="3329" max="3329" width="3.125" style="2" customWidth="1"/>
    <col min="3330" max="3337" width="12.625" style="2" customWidth="1"/>
    <col min="3338" max="3583" width="8.875" style="2"/>
    <col min="3584" max="3584" width="11.5" style="2" customWidth="1"/>
    <col min="3585" max="3585" width="3.125" style="2" customWidth="1"/>
    <col min="3586" max="3593" width="12.625" style="2" customWidth="1"/>
    <col min="3594" max="3839" width="8.875" style="2"/>
    <col min="3840" max="3840" width="11.5" style="2" customWidth="1"/>
    <col min="3841" max="3841" width="3.125" style="2" customWidth="1"/>
    <col min="3842" max="3849" width="12.625" style="2" customWidth="1"/>
    <col min="3850" max="4095" width="8.875" style="2"/>
    <col min="4096" max="4096" width="11.5" style="2" customWidth="1"/>
    <col min="4097" max="4097" width="3.125" style="2" customWidth="1"/>
    <col min="4098" max="4105" width="12.625" style="2" customWidth="1"/>
    <col min="4106" max="4351" width="8.875" style="2"/>
    <col min="4352" max="4352" width="11.5" style="2" customWidth="1"/>
    <col min="4353" max="4353" width="3.125" style="2" customWidth="1"/>
    <col min="4354" max="4361" width="12.625" style="2" customWidth="1"/>
    <col min="4362" max="4607" width="8.875" style="2"/>
    <col min="4608" max="4608" width="11.5" style="2" customWidth="1"/>
    <col min="4609" max="4609" width="3.125" style="2" customWidth="1"/>
    <col min="4610" max="4617" width="12.625" style="2" customWidth="1"/>
    <col min="4618" max="4863" width="8.875" style="2"/>
    <col min="4864" max="4864" width="11.5" style="2" customWidth="1"/>
    <col min="4865" max="4865" width="3.125" style="2" customWidth="1"/>
    <col min="4866" max="4873" width="12.625" style="2" customWidth="1"/>
    <col min="4874" max="5119" width="8.875" style="2"/>
    <col min="5120" max="5120" width="11.5" style="2" customWidth="1"/>
    <col min="5121" max="5121" width="3.125" style="2" customWidth="1"/>
    <col min="5122" max="5129" width="12.625" style="2" customWidth="1"/>
    <col min="5130" max="5375" width="8.875" style="2"/>
    <col min="5376" max="5376" width="11.5" style="2" customWidth="1"/>
    <col min="5377" max="5377" width="3.125" style="2" customWidth="1"/>
    <col min="5378" max="5385" width="12.625" style="2" customWidth="1"/>
    <col min="5386" max="5631" width="8.875" style="2"/>
    <col min="5632" max="5632" width="11.5" style="2" customWidth="1"/>
    <col min="5633" max="5633" width="3.125" style="2" customWidth="1"/>
    <col min="5634" max="5641" width="12.625" style="2" customWidth="1"/>
    <col min="5642" max="5887" width="8.875" style="2"/>
    <col min="5888" max="5888" width="11.5" style="2" customWidth="1"/>
    <col min="5889" max="5889" width="3.125" style="2" customWidth="1"/>
    <col min="5890" max="5897" width="12.625" style="2" customWidth="1"/>
    <col min="5898" max="6143" width="8.875" style="2"/>
    <col min="6144" max="6144" width="11.5" style="2" customWidth="1"/>
    <col min="6145" max="6145" width="3.125" style="2" customWidth="1"/>
    <col min="6146" max="6153" width="12.625" style="2" customWidth="1"/>
    <col min="6154" max="6399" width="8.875" style="2"/>
    <col min="6400" max="6400" width="11.5" style="2" customWidth="1"/>
    <col min="6401" max="6401" width="3.125" style="2" customWidth="1"/>
    <col min="6402" max="6409" width="12.625" style="2" customWidth="1"/>
    <col min="6410" max="6655" width="8.875" style="2"/>
    <col min="6656" max="6656" width="11.5" style="2" customWidth="1"/>
    <col min="6657" max="6657" width="3.125" style="2" customWidth="1"/>
    <col min="6658" max="6665" width="12.625" style="2" customWidth="1"/>
    <col min="6666" max="6911" width="8.875" style="2"/>
    <col min="6912" max="6912" width="11.5" style="2" customWidth="1"/>
    <col min="6913" max="6913" width="3.125" style="2" customWidth="1"/>
    <col min="6914" max="6921" width="12.625" style="2" customWidth="1"/>
    <col min="6922" max="7167" width="8.875" style="2"/>
    <col min="7168" max="7168" width="11.5" style="2" customWidth="1"/>
    <col min="7169" max="7169" width="3.125" style="2" customWidth="1"/>
    <col min="7170" max="7177" width="12.625" style="2" customWidth="1"/>
    <col min="7178" max="7423" width="8.875" style="2"/>
    <col min="7424" max="7424" width="11.5" style="2" customWidth="1"/>
    <col min="7425" max="7425" width="3.125" style="2" customWidth="1"/>
    <col min="7426" max="7433" width="12.625" style="2" customWidth="1"/>
    <col min="7434" max="7679" width="8.875" style="2"/>
    <col min="7680" max="7680" width="11.5" style="2" customWidth="1"/>
    <col min="7681" max="7681" width="3.125" style="2" customWidth="1"/>
    <col min="7682" max="7689" width="12.625" style="2" customWidth="1"/>
    <col min="7690" max="7935" width="8.875" style="2"/>
    <col min="7936" max="7936" width="11.5" style="2" customWidth="1"/>
    <col min="7937" max="7937" width="3.125" style="2" customWidth="1"/>
    <col min="7938" max="7945" width="12.625" style="2" customWidth="1"/>
    <col min="7946" max="8191" width="8.875" style="2"/>
    <col min="8192" max="8192" width="11.5" style="2" customWidth="1"/>
    <col min="8193" max="8193" width="3.125" style="2" customWidth="1"/>
    <col min="8194" max="8201" width="12.625" style="2" customWidth="1"/>
    <col min="8202" max="8447" width="8.875" style="2"/>
    <col min="8448" max="8448" width="11.5" style="2" customWidth="1"/>
    <col min="8449" max="8449" width="3.125" style="2" customWidth="1"/>
    <col min="8450" max="8457" width="12.625" style="2" customWidth="1"/>
    <col min="8458" max="8703" width="8.875" style="2"/>
    <col min="8704" max="8704" width="11.5" style="2" customWidth="1"/>
    <col min="8705" max="8705" width="3.125" style="2" customWidth="1"/>
    <col min="8706" max="8713" width="12.625" style="2" customWidth="1"/>
    <col min="8714" max="8959" width="8.875" style="2"/>
    <col min="8960" max="8960" width="11.5" style="2" customWidth="1"/>
    <col min="8961" max="8961" width="3.125" style="2" customWidth="1"/>
    <col min="8962" max="8969" width="12.625" style="2" customWidth="1"/>
    <col min="8970" max="9215" width="8.875" style="2"/>
    <col min="9216" max="9216" width="11.5" style="2" customWidth="1"/>
    <col min="9217" max="9217" width="3.125" style="2" customWidth="1"/>
    <col min="9218" max="9225" width="12.625" style="2" customWidth="1"/>
    <col min="9226" max="9471" width="8.875" style="2"/>
    <col min="9472" max="9472" width="11.5" style="2" customWidth="1"/>
    <col min="9473" max="9473" width="3.125" style="2" customWidth="1"/>
    <col min="9474" max="9481" width="12.625" style="2" customWidth="1"/>
    <col min="9482" max="9727" width="8.875" style="2"/>
    <col min="9728" max="9728" width="11.5" style="2" customWidth="1"/>
    <col min="9729" max="9729" width="3.125" style="2" customWidth="1"/>
    <col min="9730" max="9737" width="12.625" style="2" customWidth="1"/>
    <col min="9738" max="9983" width="8.875" style="2"/>
    <col min="9984" max="9984" width="11.5" style="2" customWidth="1"/>
    <col min="9985" max="9985" width="3.125" style="2" customWidth="1"/>
    <col min="9986" max="9993" width="12.625" style="2" customWidth="1"/>
    <col min="9994" max="10239" width="8.875" style="2"/>
    <col min="10240" max="10240" width="11.5" style="2" customWidth="1"/>
    <col min="10241" max="10241" width="3.125" style="2" customWidth="1"/>
    <col min="10242" max="10249" width="12.625" style="2" customWidth="1"/>
    <col min="10250" max="10495" width="8.875" style="2"/>
    <col min="10496" max="10496" width="11.5" style="2" customWidth="1"/>
    <col min="10497" max="10497" width="3.125" style="2" customWidth="1"/>
    <col min="10498" max="10505" width="12.625" style="2" customWidth="1"/>
    <col min="10506" max="10751" width="8.875" style="2"/>
    <col min="10752" max="10752" width="11.5" style="2" customWidth="1"/>
    <col min="10753" max="10753" width="3.125" style="2" customWidth="1"/>
    <col min="10754" max="10761" width="12.625" style="2" customWidth="1"/>
    <col min="10762" max="11007" width="8.875" style="2"/>
    <col min="11008" max="11008" width="11.5" style="2" customWidth="1"/>
    <col min="11009" max="11009" width="3.125" style="2" customWidth="1"/>
    <col min="11010" max="11017" width="12.625" style="2" customWidth="1"/>
    <col min="11018" max="11263" width="8.875" style="2"/>
    <col min="11264" max="11264" width="11.5" style="2" customWidth="1"/>
    <col min="11265" max="11265" width="3.125" style="2" customWidth="1"/>
    <col min="11266" max="11273" width="12.625" style="2" customWidth="1"/>
    <col min="11274" max="11519" width="8.875" style="2"/>
    <col min="11520" max="11520" width="11.5" style="2" customWidth="1"/>
    <col min="11521" max="11521" width="3.125" style="2" customWidth="1"/>
    <col min="11522" max="11529" width="12.625" style="2" customWidth="1"/>
    <col min="11530" max="11775" width="8.875" style="2"/>
    <col min="11776" max="11776" width="11.5" style="2" customWidth="1"/>
    <col min="11777" max="11777" width="3.125" style="2" customWidth="1"/>
    <col min="11778" max="11785" width="12.625" style="2" customWidth="1"/>
    <col min="11786" max="12031" width="8.875" style="2"/>
    <col min="12032" max="12032" width="11.5" style="2" customWidth="1"/>
    <col min="12033" max="12033" width="3.125" style="2" customWidth="1"/>
    <col min="12034" max="12041" width="12.625" style="2" customWidth="1"/>
    <col min="12042" max="12287" width="8.875" style="2"/>
    <col min="12288" max="12288" width="11.5" style="2" customWidth="1"/>
    <col min="12289" max="12289" width="3.125" style="2" customWidth="1"/>
    <col min="12290" max="12297" width="12.625" style="2" customWidth="1"/>
    <col min="12298" max="12543" width="8.875" style="2"/>
    <col min="12544" max="12544" width="11.5" style="2" customWidth="1"/>
    <col min="12545" max="12545" width="3.125" style="2" customWidth="1"/>
    <col min="12546" max="12553" width="12.625" style="2" customWidth="1"/>
    <col min="12554" max="12799" width="8.875" style="2"/>
    <col min="12800" max="12800" width="11.5" style="2" customWidth="1"/>
    <col min="12801" max="12801" width="3.125" style="2" customWidth="1"/>
    <col min="12802" max="12809" width="12.625" style="2" customWidth="1"/>
    <col min="12810" max="13055" width="8.875" style="2"/>
    <col min="13056" max="13056" width="11.5" style="2" customWidth="1"/>
    <col min="13057" max="13057" width="3.125" style="2" customWidth="1"/>
    <col min="13058" max="13065" width="12.625" style="2" customWidth="1"/>
    <col min="13066" max="13311" width="8.875" style="2"/>
    <col min="13312" max="13312" width="11.5" style="2" customWidth="1"/>
    <col min="13313" max="13313" width="3.125" style="2" customWidth="1"/>
    <col min="13314" max="13321" width="12.625" style="2" customWidth="1"/>
    <col min="13322" max="13567" width="8.875" style="2"/>
    <col min="13568" max="13568" width="11.5" style="2" customWidth="1"/>
    <col min="13569" max="13569" width="3.125" style="2" customWidth="1"/>
    <col min="13570" max="13577" width="12.625" style="2" customWidth="1"/>
    <col min="13578" max="13823" width="8.875" style="2"/>
    <col min="13824" max="13824" width="11.5" style="2" customWidth="1"/>
    <col min="13825" max="13825" width="3.125" style="2" customWidth="1"/>
    <col min="13826" max="13833" width="12.625" style="2" customWidth="1"/>
    <col min="13834" max="14079" width="8.875" style="2"/>
    <col min="14080" max="14080" width="11.5" style="2" customWidth="1"/>
    <col min="14081" max="14081" width="3.125" style="2" customWidth="1"/>
    <col min="14082" max="14089" width="12.625" style="2" customWidth="1"/>
    <col min="14090" max="14335" width="8.875" style="2"/>
    <col min="14336" max="14336" width="11.5" style="2" customWidth="1"/>
    <col min="14337" max="14337" width="3.125" style="2" customWidth="1"/>
    <col min="14338" max="14345" width="12.625" style="2" customWidth="1"/>
    <col min="14346" max="14591" width="8.875" style="2"/>
    <col min="14592" max="14592" width="11.5" style="2" customWidth="1"/>
    <col min="14593" max="14593" width="3.125" style="2" customWidth="1"/>
    <col min="14594" max="14601" width="12.625" style="2" customWidth="1"/>
    <col min="14602" max="14847" width="8.875" style="2"/>
    <col min="14848" max="14848" width="11.5" style="2" customWidth="1"/>
    <col min="14849" max="14849" width="3.125" style="2" customWidth="1"/>
    <col min="14850" max="14857" width="12.625" style="2" customWidth="1"/>
    <col min="14858" max="15103" width="8.875" style="2"/>
    <col min="15104" max="15104" width="11.5" style="2" customWidth="1"/>
    <col min="15105" max="15105" width="3.125" style="2" customWidth="1"/>
    <col min="15106" max="15113" width="12.625" style="2" customWidth="1"/>
    <col min="15114" max="15359" width="8.875" style="2"/>
    <col min="15360" max="15360" width="11.5" style="2" customWidth="1"/>
    <col min="15361" max="15361" width="3.125" style="2" customWidth="1"/>
    <col min="15362" max="15369" width="12.625" style="2" customWidth="1"/>
    <col min="15370" max="15615" width="8.875" style="2"/>
    <col min="15616" max="15616" width="11.5" style="2" customWidth="1"/>
    <col min="15617" max="15617" width="3.125" style="2" customWidth="1"/>
    <col min="15618" max="15625" width="12.625" style="2" customWidth="1"/>
    <col min="15626" max="15871" width="8.875" style="2"/>
    <col min="15872" max="15872" width="11.5" style="2" customWidth="1"/>
    <col min="15873" max="15873" width="3.125" style="2" customWidth="1"/>
    <col min="15874" max="15881" width="12.625" style="2" customWidth="1"/>
    <col min="15882" max="16127" width="8.875" style="2"/>
    <col min="16128" max="16128" width="11.5" style="2" customWidth="1"/>
    <col min="16129" max="16129" width="3.125" style="2" customWidth="1"/>
    <col min="16130" max="16137" width="12.625" style="2" customWidth="1"/>
    <col min="16138" max="16384" width="8.875" style="2"/>
  </cols>
  <sheetData>
    <row r="1" spans="1:10" s="20" customFormat="1" ht="27" customHeight="1">
      <c r="A1" s="278" t="s">
        <v>277</v>
      </c>
      <c r="B1" s="278"/>
      <c r="C1" s="278"/>
      <c r="D1" s="278"/>
      <c r="E1" s="278"/>
      <c r="F1" s="278"/>
      <c r="G1" s="278"/>
      <c r="H1" s="278"/>
      <c r="I1" s="278"/>
      <c r="J1" s="100" t="s">
        <v>331</v>
      </c>
    </row>
    <row r="2" spans="1:10" ht="29.85" customHeight="1">
      <c r="A2" s="271"/>
      <c r="B2" s="279" t="s">
        <v>208</v>
      </c>
      <c r="C2" s="279"/>
      <c r="D2" s="279" t="s">
        <v>205</v>
      </c>
      <c r="E2" s="279"/>
      <c r="F2" s="279" t="s">
        <v>207</v>
      </c>
      <c r="G2" s="279"/>
      <c r="H2" s="279" t="s">
        <v>206</v>
      </c>
      <c r="I2" s="279"/>
    </row>
    <row r="3" spans="1:10" ht="29.85" customHeight="1">
      <c r="A3" s="272"/>
      <c r="B3" s="116" t="s">
        <v>186</v>
      </c>
      <c r="C3" s="116" t="s">
        <v>204</v>
      </c>
      <c r="D3" s="112" t="s">
        <v>186</v>
      </c>
      <c r="E3" s="112" t="s">
        <v>204</v>
      </c>
      <c r="F3" s="112" t="s">
        <v>186</v>
      </c>
      <c r="G3" s="112" t="s">
        <v>204</v>
      </c>
      <c r="H3" s="112" t="s">
        <v>186</v>
      </c>
      <c r="I3" s="112" t="s">
        <v>204</v>
      </c>
    </row>
    <row r="4" spans="1:10" ht="36.75" customHeight="1">
      <c r="A4" s="21" t="s">
        <v>182</v>
      </c>
      <c r="B4" s="113">
        <v>1208</v>
      </c>
      <c r="C4" s="186">
        <v>100</v>
      </c>
      <c r="D4" s="117">
        <v>386</v>
      </c>
      <c r="E4" s="188">
        <v>31.953642384105962</v>
      </c>
      <c r="F4" s="117">
        <v>634</v>
      </c>
      <c r="G4" s="188">
        <v>52.483443708609265</v>
      </c>
      <c r="H4" s="117">
        <v>188</v>
      </c>
      <c r="I4" s="188">
        <v>15.562913907284766</v>
      </c>
    </row>
    <row r="5" spans="1:10" ht="36.75" customHeight="1">
      <c r="A5" s="21" t="s">
        <v>181</v>
      </c>
      <c r="B5" s="113">
        <v>1080</v>
      </c>
      <c r="C5" s="186">
        <v>100</v>
      </c>
      <c r="D5" s="111">
        <v>362</v>
      </c>
      <c r="E5" s="118">
        <v>33.518518518518519</v>
      </c>
      <c r="F5" s="111">
        <v>550</v>
      </c>
      <c r="G5" s="118">
        <v>50.925925925925931</v>
      </c>
      <c r="H5" s="111">
        <v>168</v>
      </c>
      <c r="I5" s="118">
        <v>15.555555555555555</v>
      </c>
    </row>
    <row r="6" spans="1:10" ht="36.75" customHeight="1">
      <c r="A6" s="21" t="s">
        <v>180</v>
      </c>
      <c r="B6" s="113">
        <v>1188</v>
      </c>
      <c r="C6" s="186">
        <v>100</v>
      </c>
      <c r="D6" s="111">
        <v>394</v>
      </c>
      <c r="E6" s="118">
        <v>33.164983164983163</v>
      </c>
      <c r="F6" s="111">
        <v>551</v>
      </c>
      <c r="G6" s="118">
        <v>46.380471380471384</v>
      </c>
      <c r="H6" s="111">
        <v>243</v>
      </c>
      <c r="I6" s="118">
        <v>20.454545454545457</v>
      </c>
    </row>
    <row r="7" spans="1:10" ht="36.75" customHeight="1">
      <c r="A7" s="21" t="s">
        <v>179</v>
      </c>
      <c r="B7" s="113">
        <v>1373</v>
      </c>
      <c r="C7" s="186">
        <v>100</v>
      </c>
      <c r="D7" s="111">
        <v>403</v>
      </c>
      <c r="E7" s="118">
        <v>29.351784413692645</v>
      </c>
      <c r="F7" s="111">
        <v>630</v>
      </c>
      <c r="G7" s="118">
        <v>45.884923525127455</v>
      </c>
      <c r="H7" s="111">
        <v>340</v>
      </c>
      <c r="I7" s="118">
        <v>24.763292061179897</v>
      </c>
    </row>
    <row r="8" spans="1:10" ht="36.75" customHeight="1">
      <c r="A8" s="21" t="s">
        <v>178</v>
      </c>
      <c r="B8" s="113">
        <v>1356</v>
      </c>
      <c r="C8" s="186">
        <v>100</v>
      </c>
      <c r="D8" s="111">
        <v>465</v>
      </c>
      <c r="E8" s="118">
        <v>34.292035398230084</v>
      </c>
      <c r="F8" s="111">
        <v>591</v>
      </c>
      <c r="G8" s="118">
        <v>43.584070796460175</v>
      </c>
      <c r="H8" s="111">
        <v>300</v>
      </c>
      <c r="I8" s="118">
        <v>22.123893805309734</v>
      </c>
    </row>
    <row r="9" spans="1:10" ht="36.75" customHeight="1">
      <c r="A9" s="21" t="s">
        <v>177</v>
      </c>
      <c r="B9" s="113">
        <v>1275</v>
      </c>
      <c r="C9" s="186">
        <v>100</v>
      </c>
      <c r="D9" s="111">
        <v>477</v>
      </c>
      <c r="E9" s="118">
        <v>37.411764705882355</v>
      </c>
      <c r="F9" s="111">
        <v>549</v>
      </c>
      <c r="G9" s="118">
        <v>43.058823529411768</v>
      </c>
      <c r="H9" s="111">
        <v>249</v>
      </c>
      <c r="I9" s="118">
        <v>19.52941176470588</v>
      </c>
    </row>
    <row r="10" spans="1:10" ht="36.75" customHeight="1">
      <c r="A10" s="21" t="s">
        <v>176</v>
      </c>
      <c r="B10" s="113">
        <v>1500</v>
      </c>
      <c r="C10" s="186">
        <v>100</v>
      </c>
      <c r="D10" s="111">
        <v>616</v>
      </c>
      <c r="E10" s="118">
        <v>41.06666666666667</v>
      </c>
      <c r="F10" s="111">
        <v>658</v>
      </c>
      <c r="G10" s="118">
        <v>43.866666666666667</v>
      </c>
      <c r="H10" s="111">
        <v>226</v>
      </c>
      <c r="I10" s="118">
        <v>15.066666666666666</v>
      </c>
    </row>
    <row r="11" spans="1:10" ht="36.75" customHeight="1">
      <c r="A11" s="21" t="s">
        <v>289</v>
      </c>
      <c r="B11" s="113">
        <v>1190</v>
      </c>
      <c r="C11" s="186">
        <v>100</v>
      </c>
      <c r="D11" s="111">
        <v>505</v>
      </c>
      <c r="E11" s="118">
        <v>42.436974789915965</v>
      </c>
      <c r="F11" s="111">
        <v>524</v>
      </c>
      <c r="G11" s="118">
        <v>44.033613445378151</v>
      </c>
      <c r="H11" s="111">
        <v>161</v>
      </c>
      <c r="I11" s="118">
        <v>13.529411764705882</v>
      </c>
    </row>
    <row r="12" spans="1:10" ht="36.75" customHeight="1">
      <c r="A12" s="21" t="s">
        <v>308</v>
      </c>
      <c r="B12" s="113">
        <v>1380</v>
      </c>
      <c r="C12" s="186">
        <v>100</v>
      </c>
      <c r="D12" s="111">
        <v>622</v>
      </c>
      <c r="E12" s="118">
        <v>45.072463768115945</v>
      </c>
      <c r="F12" s="111">
        <v>580</v>
      </c>
      <c r="G12" s="118">
        <v>42.028985507246375</v>
      </c>
      <c r="H12" s="111">
        <v>178</v>
      </c>
      <c r="I12" s="118">
        <v>12.89855072463768</v>
      </c>
    </row>
    <row r="13" spans="1:10" ht="36.75" customHeight="1">
      <c r="A13" s="22" t="s">
        <v>364</v>
      </c>
      <c r="B13" s="114">
        <v>1853</v>
      </c>
      <c r="C13" s="187">
        <v>100</v>
      </c>
      <c r="D13" s="115">
        <v>881</v>
      </c>
      <c r="E13" s="189">
        <v>47.544522396114409</v>
      </c>
      <c r="F13" s="115">
        <v>735</v>
      </c>
      <c r="G13" s="189">
        <v>39.66540744738262</v>
      </c>
      <c r="H13" s="115">
        <v>237</v>
      </c>
      <c r="I13" s="189">
        <v>12.790070156502969</v>
      </c>
    </row>
    <row r="14" spans="1:10" ht="50.1" customHeight="1">
      <c r="A14" s="266" t="s">
        <v>466</v>
      </c>
      <c r="B14" s="266"/>
      <c r="C14" s="266"/>
      <c r="D14" s="266"/>
      <c r="E14" s="266"/>
      <c r="F14" s="266"/>
      <c r="G14" s="266"/>
      <c r="H14" s="266"/>
      <c r="I14" s="266"/>
    </row>
  </sheetData>
  <mergeCells count="7">
    <mergeCell ref="A14:I14"/>
    <mergeCell ref="A1:I1"/>
    <mergeCell ref="A2:A3"/>
    <mergeCell ref="B2:C2"/>
    <mergeCell ref="H2:I2"/>
    <mergeCell ref="D2:E2"/>
    <mergeCell ref="F2:G2"/>
  </mergeCells>
  <phoneticPr fontId="3" type="noConversion"/>
  <hyperlinks>
    <hyperlink ref="J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3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4"/>
  <sheetViews>
    <sheetView showGridLines="0" zoomScale="120" zoomScaleNormal="120" workbookViewId="0">
      <selection activeCell="J1" sqref="J1"/>
    </sheetView>
  </sheetViews>
  <sheetFormatPr defaultColWidth="8.875" defaultRowHeight="15.75"/>
  <cols>
    <col min="1" max="1" width="13.625" style="2" customWidth="1"/>
    <col min="2" max="9" width="13.125" style="2" customWidth="1"/>
    <col min="10" max="10" width="12.625" style="2" bestFit="1" customWidth="1"/>
    <col min="11" max="255" width="8.875" style="2"/>
    <col min="256" max="256" width="11.5" style="2" customWidth="1"/>
    <col min="257" max="257" width="3.125" style="2" customWidth="1"/>
    <col min="258" max="265" width="12.625" style="2" customWidth="1"/>
    <col min="266" max="511" width="8.875" style="2"/>
    <col min="512" max="512" width="11.5" style="2" customWidth="1"/>
    <col min="513" max="513" width="3.125" style="2" customWidth="1"/>
    <col min="514" max="521" width="12.625" style="2" customWidth="1"/>
    <col min="522" max="767" width="8.875" style="2"/>
    <col min="768" max="768" width="11.5" style="2" customWidth="1"/>
    <col min="769" max="769" width="3.125" style="2" customWidth="1"/>
    <col min="770" max="777" width="12.625" style="2" customWidth="1"/>
    <col min="778" max="1023" width="8.875" style="2"/>
    <col min="1024" max="1024" width="11.5" style="2" customWidth="1"/>
    <col min="1025" max="1025" width="3.125" style="2" customWidth="1"/>
    <col min="1026" max="1033" width="12.625" style="2" customWidth="1"/>
    <col min="1034" max="1279" width="8.875" style="2"/>
    <col min="1280" max="1280" width="11.5" style="2" customWidth="1"/>
    <col min="1281" max="1281" width="3.125" style="2" customWidth="1"/>
    <col min="1282" max="1289" width="12.625" style="2" customWidth="1"/>
    <col min="1290" max="1535" width="8.875" style="2"/>
    <col min="1536" max="1536" width="11.5" style="2" customWidth="1"/>
    <col min="1537" max="1537" width="3.125" style="2" customWidth="1"/>
    <col min="1538" max="1545" width="12.625" style="2" customWidth="1"/>
    <col min="1546" max="1791" width="8.875" style="2"/>
    <col min="1792" max="1792" width="11.5" style="2" customWidth="1"/>
    <col min="1793" max="1793" width="3.125" style="2" customWidth="1"/>
    <col min="1794" max="1801" width="12.625" style="2" customWidth="1"/>
    <col min="1802" max="2047" width="8.875" style="2"/>
    <col min="2048" max="2048" width="11.5" style="2" customWidth="1"/>
    <col min="2049" max="2049" width="3.125" style="2" customWidth="1"/>
    <col min="2050" max="2057" width="12.625" style="2" customWidth="1"/>
    <col min="2058" max="2303" width="8.875" style="2"/>
    <col min="2304" max="2304" width="11.5" style="2" customWidth="1"/>
    <col min="2305" max="2305" width="3.125" style="2" customWidth="1"/>
    <col min="2306" max="2313" width="12.625" style="2" customWidth="1"/>
    <col min="2314" max="2559" width="8.875" style="2"/>
    <col min="2560" max="2560" width="11.5" style="2" customWidth="1"/>
    <col min="2561" max="2561" width="3.125" style="2" customWidth="1"/>
    <col min="2562" max="2569" width="12.625" style="2" customWidth="1"/>
    <col min="2570" max="2815" width="8.875" style="2"/>
    <col min="2816" max="2816" width="11.5" style="2" customWidth="1"/>
    <col min="2817" max="2817" width="3.125" style="2" customWidth="1"/>
    <col min="2818" max="2825" width="12.625" style="2" customWidth="1"/>
    <col min="2826" max="3071" width="8.875" style="2"/>
    <col min="3072" max="3072" width="11.5" style="2" customWidth="1"/>
    <col min="3073" max="3073" width="3.125" style="2" customWidth="1"/>
    <col min="3074" max="3081" width="12.625" style="2" customWidth="1"/>
    <col min="3082" max="3327" width="8.875" style="2"/>
    <col min="3328" max="3328" width="11.5" style="2" customWidth="1"/>
    <col min="3329" max="3329" width="3.125" style="2" customWidth="1"/>
    <col min="3330" max="3337" width="12.625" style="2" customWidth="1"/>
    <col min="3338" max="3583" width="8.875" style="2"/>
    <col min="3584" max="3584" width="11.5" style="2" customWidth="1"/>
    <col min="3585" max="3585" width="3.125" style="2" customWidth="1"/>
    <col min="3586" max="3593" width="12.625" style="2" customWidth="1"/>
    <col min="3594" max="3839" width="8.875" style="2"/>
    <col min="3840" max="3840" width="11.5" style="2" customWidth="1"/>
    <col min="3841" max="3841" width="3.125" style="2" customWidth="1"/>
    <col min="3842" max="3849" width="12.625" style="2" customWidth="1"/>
    <col min="3850" max="4095" width="8.875" style="2"/>
    <col min="4096" max="4096" width="11.5" style="2" customWidth="1"/>
    <col min="4097" max="4097" width="3.125" style="2" customWidth="1"/>
    <col min="4098" max="4105" width="12.625" style="2" customWidth="1"/>
    <col min="4106" max="4351" width="8.875" style="2"/>
    <col min="4352" max="4352" width="11.5" style="2" customWidth="1"/>
    <col min="4353" max="4353" width="3.125" style="2" customWidth="1"/>
    <col min="4354" max="4361" width="12.625" style="2" customWidth="1"/>
    <col min="4362" max="4607" width="8.875" style="2"/>
    <col min="4608" max="4608" width="11.5" style="2" customWidth="1"/>
    <col min="4609" max="4609" width="3.125" style="2" customWidth="1"/>
    <col min="4610" max="4617" width="12.625" style="2" customWidth="1"/>
    <col min="4618" max="4863" width="8.875" style="2"/>
    <col min="4864" max="4864" width="11.5" style="2" customWidth="1"/>
    <col min="4865" max="4865" width="3.125" style="2" customWidth="1"/>
    <col min="4866" max="4873" width="12.625" style="2" customWidth="1"/>
    <col min="4874" max="5119" width="8.875" style="2"/>
    <col min="5120" max="5120" width="11.5" style="2" customWidth="1"/>
    <col min="5121" max="5121" width="3.125" style="2" customWidth="1"/>
    <col min="5122" max="5129" width="12.625" style="2" customWidth="1"/>
    <col min="5130" max="5375" width="8.875" style="2"/>
    <col min="5376" max="5376" width="11.5" style="2" customWidth="1"/>
    <col min="5377" max="5377" width="3.125" style="2" customWidth="1"/>
    <col min="5378" max="5385" width="12.625" style="2" customWidth="1"/>
    <col min="5386" max="5631" width="8.875" style="2"/>
    <col min="5632" max="5632" width="11.5" style="2" customWidth="1"/>
    <col min="5633" max="5633" width="3.125" style="2" customWidth="1"/>
    <col min="5634" max="5641" width="12.625" style="2" customWidth="1"/>
    <col min="5642" max="5887" width="8.875" style="2"/>
    <col min="5888" max="5888" width="11.5" style="2" customWidth="1"/>
    <col min="5889" max="5889" width="3.125" style="2" customWidth="1"/>
    <col min="5890" max="5897" width="12.625" style="2" customWidth="1"/>
    <col min="5898" max="6143" width="8.875" style="2"/>
    <col min="6144" max="6144" width="11.5" style="2" customWidth="1"/>
    <col min="6145" max="6145" width="3.125" style="2" customWidth="1"/>
    <col min="6146" max="6153" width="12.625" style="2" customWidth="1"/>
    <col min="6154" max="6399" width="8.875" style="2"/>
    <col min="6400" max="6400" width="11.5" style="2" customWidth="1"/>
    <col min="6401" max="6401" width="3.125" style="2" customWidth="1"/>
    <col min="6402" max="6409" width="12.625" style="2" customWidth="1"/>
    <col min="6410" max="6655" width="8.875" style="2"/>
    <col min="6656" max="6656" width="11.5" style="2" customWidth="1"/>
    <col min="6657" max="6657" width="3.125" style="2" customWidth="1"/>
    <col min="6658" max="6665" width="12.625" style="2" customWidth="1"/>
    <col min="6666" max="6911" width="8.875" style="2"/>
    <col min="6912" max="6912" width="11.5" style="2" customWidth="1"/>
    <col min="6913" max="6913" width="3.125" style="2" customWidth="1"/>
    <col min="6914" max="6921" width="12.625" style="2" customWidth="1"/>
    <col min="6922" max="7167" width="8.875" style="2"/>
    <col min="7168" max="7168" width="11.5" style="2" customWidth="1"/>
    <col min="7169" max="7169" width="3.125" style="2" customWidth="1"/>
    <col min="7170" max="7177" width="12.625" style="2" customWidth="1"/>
    <col min="7178" max="7423" width="8.875" style="2"/>
    <col min="7424" max="7424" width="11.5" style="2" customWidth="1"/>
    <col min="7425" max="7425" width="3.125" style="2" customWidth="1"/>
    <col min="7426" max="7433" width="12.625" style="2" customWidth="1"/>
    <col min="7434" max="7679" width="8.875" style="2"/>
    <col min="7680" max="7680" width="11.5" style="2" customWidth="1"/>
    <col min="7681" max="7681" width="3.125" style="2" customWidth="1"/>
    <col min="7682" max="7689" width="12.625" style="2" customWidth="1"/>
    <col min="7690" max="7935" width="8.875" style="2"/>
    <col min="7936" max="7936" width="11.5" style="2" customWidth="1"/>
    <col min="7937" max="7937" width="3.125" style="2" customWidth="1"/>
    <col min="7938" max="7945" width="12.625" style="2" customWidth="1"/>
    <col min="7946" max="8191" width="8.875" style="2"/>
    <col min="8192" max="8192" width="11.5" style="2" customWidth="1"/>
    <col min="8193" max="8193" width="3.125" style="2" customWidth="1"/>
    <col min="8194" max="8201" width="12.625" style="2" customWidth="1"/>
    <col min="8202" max="8447" width="8.875" style="2"/>
    <col min="8448" max="8448" width="11.5" style="2" customWidth="1"/>
    <col min="8449" max="8449" width="3.125" style="2" customWidth="1"/>
    <col min="8450" max="8457" width="12.625" style="2" customWidth="1"/>
    <col min="8458" max="8703" width="8.875" style="2"/>
    <col min="8704" max="8704" width="11.5" style="2" customWidth="1"/>
    <col min="8705" max="8705" width="3.125" style="2" customWidth="1"/>
    <col min="8706" max="8713" width="12.625" style="2" customWidth="1"/>
    <col min="8714" max="8959" width="8.875" style="2"/>
    <col min="8960" max="8960" width="11.5" style="2" customWidth="1"/>
    <col min="8961" max="8961" width="3.125" style="2" customWidth="1"/>
    <col min="8962" max="8969" width="12.625" style="2" customWidth="1"/>
    <col min="8970" max="9215" width="8.875" style="2"/>
    <col min="9216" max="9216" width="11.5" style="2" customWidth="1"/>
    <col min="9217" max="9217" width="3.125" style="2" customWidth="1"/>
    <col min="9218" max="9225" width="12.625" style="2" customWidth="1"/>
    <col min="9226" max="9471" width="8.875" style="2"/>
    <col min="9472" max="9472" width="11.5" style="2" customWidth="1"/>
    <col min="9473" max="9473" width="3.125" style="2" customWidth="1"/>
    <col min="9474" max="9481" width="12.625" style="2" customWidth="1"/>
    <col min="9482" max="9727" width="8.875" style="2"/>
    <col min="9728" max="9728" width="11.5" style="2" customWidth="1"/>
    <col min="9729" max="9729" width="3.125" style="2" customWidth="1"/>
    <col min="9730" max="9737" width="12.625" style="2" customWidth="1"/>
    <col min="9738" max="9983" width="8.875" style="2"/>
    <col min="9984" max="9984" width="11.5" style="2" customWidth="1"/>
    <col min="9985" max="9985" width="3.125" style="2" customWidth="1"/>
    <col min="9986" max="9993" width="12.625" style="2" customWidth="1"/>
    <col min="9994" max="10239" width="8.875" style="2"/>
    <col min="10240" max="10240" width="11.5" style="2" customWidth="1"/>
    <col min="10241" max="10241" width="3.125" style="2" customWidth="1"/>
    <col min="10242" max="10249" width="12.625" style="2" customWidth="1"/>
    <col min="10250" max="10495" width="8.875" style="2"/>
    <col min="10496" max="10496" width="11.5" style="2" customWidth="1"/>
    <col min="10497" max="10497" width="3.125" style="2" customWidth="1"/>
    <col min="10498" max="10505" width="12.625" style="2" customWidth="1"/>
    <col min="10506" max="10751" width="8.875" style="2"/>
    <col min="10752" max="10752" width="11.5" style="2" customWidth="1"/>
    <col min="10753" max="10753" width="3.125" style="2" customWidth="1"/>
    <col min="10754" max="10761" width="12.625" style="2" customWidth="1"/>
    <col min="10762" max="11007" width="8.875" style="2"/>
    <col min="11008" max="11008" width="11.5" style="2" customWidth="1"/>
    <col min="11009" max="11009" width="3.125" style="2" customWidth="1"/>
    <col min="11010" max="11017" width="12.625" style="2" customWidth="1"/>
    <col min="11018" max="11263" width="8.875" style="2"/>
    <col min="11264" max="11264" width="11.5" style="2" customWidth="1"/>
    <col min="11265" max="11265" width="3.125" style="2" customWidth="1"/>
    <col min="11266" max="11273" width="12.625" style="2" customWidth="1"/>
    <col min="11274" max="11519" width="8.875" style="2"/>
    <col min="11520" max="11520" width="11.5" style="2" customWidth="1"/>
    <col min="11521" max="11521" width="3.125" style="2" customWidth="1"/>
    <col min="11522" max="11529" width="12.625" style="2" customWidth="1"/>
    <col min="11530" max="11775" width="8.875" style="2"/>
    <col min="11776" max="11776" width="11.5" style="2" customWidth="1"/>
    <col min="11777" max="11777" width="3.125" style="2" customWidth="1"/>
    <col min="11778" max="11785" width="12.625" style="2" customWidth="1"/>
    <col min="11786" max="12031" width="8.875" style="2"/>
    <col min="12032" max="12032" width="11.5" style="2" customWidth="1"/>
    <col min="12033" max="12033" width="3.125" style="2" customWidth="1"/>
    <col min="12034" max="12041" width="12.625" style="2" customWidth="1"/>
    <col min="12042" max="12287" width="8.875" style="2"/>
    <col min="12288" max="12288" width="11.5" style="2" customWidth="1"/>
    <col min="12289" max="12289" width="3.125" style="2" customWidth="1"/>
    <col min="12290" max="12297" width="12.625" style="2" customWidth="1"/>
    <col min="12298" max="12543" width="8.875" style="2"/>
    <col min="12544" max="12544" width="11.5" style="2" customWidth="1"/>
    <col min="12545" max="12545" width="3.125" style="2" customWidth="1"/>
    <col min="12546" max="12553" width="12.625" style="2" customWidth="1"/>
    <col min="12554" max="12799" width="8.875" style="2"/>
    <col min="12800" max="12800" width="11.5" style="2" customWidth="1"/>
    <col min="12801" max="12801" width="3.125" style="2" customWidth="1"/>
    <col min="12802" max="12809" width="12.625" style="2" customWidth="1"/>
    <col min="12810" max="13055" width="8.875" style="2"/>
    <col min="13056" max="13056" width="11.5" style="2" customWidth="1"/>
    <col min="13057" max="13057" width="3.125" style="2" customWidth="1"/>
    <col min="13058" max="13065" width="12.625" style="2" customWidth="1"/>
    <col min="13066" max="13311" width="8.875" style="2"/>
    <col min="13312" max="13312" width="11.5" style="2" customWidth="1"/>
    <col min="13313" max="13313" width="3.125" style="2" customWidth="1"/>
    <col min="13314" max="13321" width="12.625" style="2" customWidth="1"/>
    <col min="13322" max="13567" width="8.875" style="2"/>
    <col min="13568" max="13568" width="11.5" style="2" customWidth="1"/>
    <col min="13569" max="13569" width="3.125" style="2" customWidth="1"/>
    <col min="13570" max="13577" width="12.625" style="2" customWidth="1"/>
    <col min="13578" max="13823" width="8.875" style="2"/>
    <col min="13824" max="13824" width="11.5" style="2" customWidth="1"/>
    <col min="13825" max="13825" width="3.125" style="2" customWidth="1"/>
    <col min="13826" max="13833" width="12.625" style="2" customWidth="1"/>
    <col min="13834" max="14079" width="8.875" style="2"/>
    <col min="14080" max="14080" width="11.5" style="2" customWidth="1"/>
    <col min="14081" max="14081" width="3.125" style="2" customWidth="1"/>
    <col min="14082" max="14089" width="12.625" style="2" customWidth="1"/>
    <col min="14090" max="14335" width="8.875" style="2"/>
    <col min="14336" max="14336" width="11.5" style="2" customWidth="1"/>
    <col min="14337" max="14337" width="3.125" style="2" customWidth="1"/>
    <col min="14338" max="14345" width="12.625" style="2" customWidth="1"/>
    <col min="14346" max="14591" width="8.875" style="2"/>
    <col min="14592" max="14592" width="11.5" style="2" customWidth="1"/>
    <col min="14593" max="14593" width="3.125" style="2" customWidth="1"/>
    <col min="14594" max="14601" width="12.625" style="2" customWidth="1"/>
    <col min="14602" max="14847" width="8.875" style="2"/>
    <col min="14848" max="14848" width="11.5" style="2" customWidth="1"/>
    <col min="14849" max="14849" width="3.125" style="2" customWidth="1"/>
    <col min="14850" max="14857" width="12.625" style="2" customWidth="1"/>
    <col min="14858" max="15103" width="8.875" style="2"/>
    <col min="15104" max="15104" width="11.5" style="2" customWidth="1"/>
    <col min="15105" max="15105" width="3.125" style="2" customWidth="1"/>
    <col min="15106" max="15113" width="12.625" style="2" customWidth="1"/>
    <col min="15114" max="15359" width="8.875" style="2"/>
    <col min="15360" max="15360" width="11.5" style="2" customWidth="1"/>
    <col min="15361" max="15361" width="3.125" style="2" customWidth="1"/>
    <col min="15362" max="15369" width="12.625" style="2" customWidth="1"/>
    <col min="15370" max="15615" width="8.875" style="2"/>
    <col min="15616" max="15616" width="11.5" style="2" customWidth="1"/>
    <col min="15617" max="15617" width="3.125" style="2" customWidth="1"/>
    <col min="15618" max="15625" width="12.625" style="2" customWidth="1"/>
    <col min="15626" max="15871" width="8.875" style="2"/>
    <col min="15872" max="15872" width="11.5" style="2" customWidth="1"/>
    <col min="15873" max="15873" width="3.125" style="2" customWidth="1"/>
    <col min="15874" max="15881" width="12.625" style="2" customWidth="1"/>
    <col min="15882" max="16127" width="8.875" style="2"/>
    <col min="16128" max="16128" width="11.5" style="2" customWidth="1"/>
    <col min="16129" max="16129" width="3.125" style="2" customWidth="1"/>
    <col min="16130" max="16137" width="12.625" style="2" customWidth="1"/>
    <col min="16138" max="16384" width="8.875" style="2"/>
  </cols>
  <sheetData>
    <row r="1" spans="1:10" s="20" customFormat="1" ht="27" customHeight="1">
      <c r="A1" s="278" t="s">
        <v>467</v>
      </c>
      <c r="B1" s="278"/>
      <c r="C1" s="278"/>
      <c r="D1" s="278"/>
      <c r="E1" s="278"/>
      <c r="F1" s="278"/>
      <c r="G1" s="278"/>
      <c r="H1" s="278"/>
      <c r="I1" s="278"/>
      <c r="J1" s="100" t="s">
        <v>331</v>
      </c>
    </row>
    <row r="2" spans="1:10" ht="29.85" customHeight="1">
      <c r="A2" s="271"/>
      <c r="B2" s="280" t="s">
        <v>208</v>
      </c>
      <c r="C2" s="280"/>
      <c r="D2" s="281" t="s">
        <v>468</v>
      </c>
      <c r="E2" s="280"/>
      <c r="F2" s="281" t="s">
        <v>469</v>
      </c>
      <c r="G2" s="280"/>
      <c r="H2" s="281" t="s">
        <v>470</v>
      </c>
      <c r="I2" s="280"/>
    </row>
    <row r="3" spans="1:10" ht="29.85" customHeight="1">
      <c r="A3" s="272"/>
      <c r="B3" s="193" t="s">
        <v>471</v>
      </c>
      <c r="C3" s="116" t="s">
        <v>204</v>
      </c>
      <c r="D3" s="193" t="s">
        <v>471</v>
      </c>
      <c r="E3" s="112" t="s">
        <v>204</v>
      </c>
      <c r="F3" s="193" t="s">
        <v>471</v>
      </c>
      <c r="G3" s="112" t="s">
        <v>204</v>
      </c>
      <c r="H3" s="193" t="s">
        <v>471</v>
      </c>
      <c r="I3" s="112" t="s">
        <v>204</v>
      </c>
    </row>
    <row r="4" spans="1:10" ht="36.75" customHeight="1">
      <c r="A4" s="21" t="s">
        <v>182</v>
      </c>
      <c r="B4" s="76">
        <v>329261165</v>
      </c>
      <c r="C4" s="194">
        <v>100</v>
      </c>
      <c r="D4" s="10">
        <v>228713868</v>
      </c>
      <c r="E4" s="195">
        <v>69.462752462775256</v>
      </c>
      <c r="F4" s="10">
        <v>52044605</v>
      </c>
      <c r="G4" s="195">
        <v>15.806481459785882</v>
      </c>
      <c r="H4" s="10">
        <v>48502692</v>
      </c>
      <c r="I4" s="195">
        <v>14.730766077438862</v>
      </c>
    </row>
    <row r="5" spans="1:10" ht="36.75" customHeight="1">
      <c r="A5" s="21" t="s">
        <v>181</v>
      </c>
      <c r="B5" s="76">
        <v>254860161</v>
      </c>
      <c r="C5" s="194">
        <v>100</v>
      </c>
      <c r="D5" s="10">
        <v>178560345</v>
      </c>
      <c r="E5" s="196">
        <v>70.062085929546285</v>
      </c>
      <c r="F5" s="10">
        <v>47498722</v>
      </c>
      <c r="G5" s="196">
        <v>18.637170208803251</v>
      </c>
      <c r="H5" s="10">
        <v>28801094</v>
      </c>
      <c r="I5" s="196">
        <v>11.300743861650469</v>
      </c>
    </row>
    <row r="6" spans="1:10" ht="36.75" customHeight="1">
      <c r="A6" s="21" t="s">
        <v>180</v>
      </c>
      <c r="B6" s="76">
        <v>349446666</v>
      </c>
      <c r="C6" s="194">
        <v>100</v>
      </c>
      <c r="D6" s="10">
        <v>206214487</v>
      </c>
      <c r="E6" s="196">
        <v>59.011719688291429</v>
      </c>
      <c r="F6" s="10">
        <v>45478014</v>
      </c>
      <c r="G6" s="196">
        <v>13.014293288464227</v>
      </c>
      <c r="H6" s="10">
        <v>97754165</v>
      </c>
      <c r="I6" s="196">
        <v>27.973987023244341</v>
      </c>
    </row>
    <row r="7" spans="1:10" ht="36.75" customHeight="1">
      <c r="A7" s="21" t="s">
        <v>179</v>
      </c>
      <c r="B7" s="76">
        <v>491346835</v>
      </c>
      <c r="C7" s="194">
        <v>100</v>
      </c>
      <c r="D7" s="10">
        <v>221532177</v>
      </c>
      <c r="E7" s="196">
        <v>45.08672107351623</v>
      </c>
      <c r="F7" s="10">
        <v>48563500</v>
      </c>
      <c r="G7" s="196">
        <v>9.8837514644823141</v>
      </c>
      <c r="H7" s="10">
        <v>221251158</v>
      </c>
      <c r="I7" s="196">
        <v>45.029527462001461</v>
      </c>
    </row>
    <row r="8" spans="1:10" ht="36.75" customHeight="1">
      <c r="A8" s="21" t="s">
        <v>178</v>
      </c>
      <c r="B8" s="76">
        <v>387535951</v>
      </c>
      <c r="C8" s="194">
        <v>100</v>
      </c>
      <c r="D8" s="10">
        <v>144929510</v>
      </c>
      <c r="E8" s="196">
        <v>37.39769423353448</v>
      </c>
      <c r="F8" s="10">
        <v>55630808</v>
      </c>
      <c r="G8" s="196">
        <v>14.355005737261264</v>
      </c>
      <c r="H8" s="10">
        <v>186975633</v>
      </c>
      <c r="I8" s="196">
        <v>48.247300029204261</v>
      </c>
    </row>
    <row r="9" spans="1:10" ht="36.75" customHeight="1">
      <c r="A9" s="21" t="s">
        <v>177</v>
      </c>
      <c r="B9" s="76">
        <v>300592857</v>
      </c>
      <c r="C9" s="194">
        <v>100</v>
      </c>
      <c r="D9" s="10">
        <v>167588087</v>
      </c>
      <c r="E9" s="196">
        <v>55.752518097926732</v>
      </c>
      <c r="F9" s="10">
        <v>55622219</v>
      </c>
      <c r="G9" s="196">
        <v>18.504171907185409</v>
      </c>
      <c r="H9" s="10">
        <v>77382551</v>
      </c>
      <c r="I9" s="196">
        <v>25.74330999488787</v>
      </c>
    </row>
    <row r="10" spans="1:10" ht="36.75" customHeight="1">
      <c r="A10" s="21" t="s">
        <v>176</v>
      </c>
      <c r="B10" s="197">
        <v>288164849</v>
      </c>
      <c r="C10" s="194">
        <v>100</v>
      </c>
      <c r="D10" s="36">
        <v>179874311</v>
      </c>
      <c r="E10" s="196">
        <v>62.42062889495589</v>
      </c>
      <c r="F10" s="36">
        <v>64142911</v>
      </c>
      <c r="G10" s="196">
        <v>22.259103156610195</v>
      </c>
      <c r="H10" s="36">
        <v>44147627</v>
      </c>
      <c r="I10" s="196">
        <v>15.320267948433919</v>
      </c>
    </row>
    <row r="11" spans="1:10" ht="36.75" customHeight="1">
      <c r="A11" s="21" t="s">
        <v>289</v>
      </c>
      <c r="B11" s="76">
        <v>266897330</v>
      </c>
      <c r="C11" s="194">
        <v>100</v>
      </c>
      <c r="D11" s="10">
        <v>173234774</v>
      </c>
      <c r="E11" s="196">
        <v>64.906896595780864</v>
      </c>
      <c r="F11" s="10">
        <v>52598950</v>
      </c>
      <c r="G11" s="196">
        <v>19.707559457413833</v>
      </c>
      <c r="H11" s="10">
        <v>41063606</v>
      </c>
      <c r="I11" s="196">
        <v>15.385543946805313</v>
      </c>
    </row>
    <row r="12" spans="1:10" ht="36.75" customHeight="1">
      <c r="A12" s="21" t="s">
        <v>308</v>
      </c>
      <c r="B12" s="76">
        <v>328603000</v>
      </c>
      <c r="C12" s="194">
        <v>100</v>
      </c>
      <c r="D12" s="10">
        <v>224946116</v>
      </c>
      <c r="E12" s="196">
        <v>68.455283731432758</v>
      </c>
      <c r="F12" s="10">
        <v>63937886</v>
      </c>
      <c r="G12" s="196">
        <v>19.457486997988454</v>
      </c>
      <c r="H12" s="10">
        <v>39718998</v>
      </c>
      <c r="I12" s="196">
        <v>12.087229270578783</v>
      </c>
    </row>
    <row r="13" spans="1:10" ht="36.75" customHeight="1">
      <c r="A13" s="22" t="s">
        <v>364</v>
      </c>
      <c r="B13" s="76">
        <v>650640318</v>
      </c>
      <c r="C13" s="198">
        <v>100</v>
      </c>
      <c r="D13" s="10">
        <v>397635178</v>
      </c>
      <c r="E13" s="198">
        <v>61.114438653646417</v>
      </c>
      <c r="F13" s="10">
        <v>162756930</v>
      </c>
      <c r="G13" s="198">
        <v>25.014885413233799</v>
      </c>
      <c r="H13" s="10">
        <v>90248210</v>
      </c>
      <c r="I13" s="198">
        <v>13.870675933119781</v>
      </c>
    </row>
    <row r="14" spans="1:10">
      <c r="A14" s="266" t="s">
        <v>264</v>
      </c>
      <c r="B14" s="266"/>
      <c r="C14" s="266"/>
      <c r="D14" s="266"/>
      <c r="E14" s="266"/>
      <c r="F14" s="266"/>
      <c r="G14" s="266"/>
      <c r="H14" s="266"/>
      <c r="I14" s="266"/>
    </row>
  </sheetData>
  <mergeCells count="7">
    <mergeCell ref="A14:I14"/>
    <mergeCell ref="A1:I1"/>
    <mergeCell ref="A2:A3"/>
    <mergeCell ref="B2:C2"/>
    <mergeCell ref="D2:E2"/>
    <mergeCell ref="F2:G2"/>
    <mergeCell ref="H2:I2"/>
  </mergeCells>
  <phoneticPr fontId="3" type="noConversion"/>
  <hyperlinks>
    <hyperlink ref="J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3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O164"/>
  <sheetViews>
    <sheetView showGridLines="0" zoomScale="80" zoomScaleNormal="80" workbookViewId="0">
      <pane xSplit="1" ySplit="3" topLeftCell="B4" activePane="bottomRight" state="frozen"/>
      <selection activeCell="F16" sqref="F16"/>
      <selection pane="topRight" activeCell="F16" sqref="F16"/>
      <selection pane="bottomLeft" activeCell="F16" sqref="F16"/>
      <selection pane="bottomRight" sqref="A1:U1"/>
    </sheetView>
  </sheetViews>
  <sheetFormatPr defaultColWidth="9" defaultRowHeight="15.75"/>
  <cols>
    <col min="1" max="1" width="48.625" style="55" customWidth="1"/>
    <col min="2" max="2" width="10.625" style="17" customWidth="1"/>
    <col min="3" max="3" width="10.625" style="16" customWidth="1"/>
    <col min="4" max="4" width="10.625" style="17" customWidth="1"/>
    <col min="5" max="5" width="10.625" style="16" customWidth="1"/>
    <col min="6" max="6" width="10.625" style="17" customWidth="1"/>
    <col min="7" max="7" width="10.625" style="16" customWidth="1"/>
    <col min="8" max="8" width="10.625" style="17" customWidth="1"/>
    <col min="9" max="9" width="10.625" style="16" customWidth="1"/>
    <col min="10" max="10" width="10.625" style="17" customWidth="1"/>
    <col min="11" max="11" width="10.625" style="16" customWidth="1"/>
    <col min="12" max="12" width="10.625" style="17" customWidth="1"/>
    <col min="13" max="13" width="10.625" style="16" customWidth="1"/>
    <col min="14" max="14" width="10.625" style="17" customWidth="1"/>
    <col min="15" max="15" width="10.625" style="16" customWidth="1"/>
    <col min="16" max="16" width="10.625" style="17" customWidth="1"/>
    <col min="17" max="17" width="10.625" style="16" customWidth="1"/>
    <col min="18" max="18" width="10.625" style="17" customWidth="1"/>
    <col min="19" max="19" width="10.625" style="16" customWidth="1"/>
    <col min="20" max="20" width="10.625" style="17" customWidth="1"/>
    <col min="21" max="21" width="10.625" style="16" customWidth="1"/>
    <col min="22" max="22" width="13.375" style="15" customWidth="1"/>
    <col min="23" max="23" width="9.125" style="15" bestFit="1" customWidth="1"/>
    <col min="24" max="24" width="9" style="15" customWidth="1"/>
    <col min="25" max="25" width="9" style="15"/>
    <col min="26" max="26" width="9" style="15" customWidth="1"/>
    <col min="27" max="27" width="9" style="15"/>
    <col min="28" max="28" width="9" style="15" customWidth="1"/>
    <col min="29" max="29" width="9" style="15"/>
    <col min="30" max="30" width="9" style="15" customWidth="1"/>
    <col min="31" max="31" width="9" style="15"/>
    <col min="32" max="32" width="9" style="15" customWidth="1"/>
    <col min="33" max="33" width="9" style="15"/>
    <col min="34" max="34" width="9" style="15" customWidth="1"/>
    <col min="35" max="35" width="9" style="15"/>
    <col min="36" max="36" width="9" style="15" customWidth="1"/>
    <col min="37" max="37" width="9" style="15"/>
    <col min="38" max="38" width="9" style="15" customWidth="1"/>
    <col min="39" max="39" width="9" style="15"/>
    <col min="40" max="40" width="9" style="15" customWidth="1"/>
    <col min="41" max="16384" width="9" style="15"/>
  </cols>
  <sheetData>
    <row r="1" spans="1:22" ht="20.25">
      <c r="A1" s="207" t="s">
        <v>303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100" t="s">
        <v>331</v>
      </c>
    </row>
    <row r="2" spans="1:22" ht="16.5">
      <c r="A2" s="61"/>
      <c r="B2" s="208" t="s">
        <v>124</v>
      </c>
      <c r="C2" s="208"/>
      <c r="D2" s="208" t="s">
        <v>123</v>
      </c>
      <c r="E2" s="208"/>
      <c r="F2" s="208" t="s">
        <v>122</v>
      </c>
      <c r="G2" s="208"/>
      <c r="H2" s="208" t="s">
        <v>121</v>
      </c>
      <c r="I2" s="208"/>
      <c r="J2" s="208" t="s">
        <v>120</v>
      </c>
      <c r="K2" s="208"/>
      <c r="L2" s="208" t="s">
        <v>119</v>
      </c>
      <c r="M2" s="208"/>
      <c r="N2" s="208" t="s">
        <v>118</v>
      </c>
      <c r="O2" s="208"/>
      <c r="P2" s="208" t="s">
        <v>288</v>
      </c>
      <c r="Q2" s="208"/>
      <c r="R2" s="208" t="s">
        <v>308</v>
      </c>
      <c r="S2" s="208"/>
      <c r="T2" s="208" t="s">
        <v>358</v>
      </c>
      <c r="U2" s="208"/>
    </row>
    <row r="3" spans="1:22" ht="16.5">
      <c r="A3" s="51"/>
      <c r="B3" s="62" t="s">
        <v>226</v>
      </c>
      <c r="C3" s="63" t="s">
        <v>227</v>
      </c>
      <c r="D3" s="62" t="s">
        <v>226</v>
      </c>
      <c r="E3" s="63" t="s">
        <v>227</v>
      </c>
      <c r="F3" s="62" t="s">
        <v>226</v>
      </c>
      <c r="G3" s="63" t="s">
        <v>227</v>
      </c>
      <c r="H3" s="62" t="s">
        <v>226</v>
      </c>
      <c r="I3" s="63" t="s">
        <v>227</v>
      </c>
      <c r="J3" s="62" t="s">
        <v>226</v>
      </c>
      <c r="K3" s="63" t="s">
        <v>227</v>
      </c>
      <c r="L3" s="62" t="s">
        <v>226</v>
      </c>
      <c r="M3" s="63" t="s">
        <v>227</v>
      </c>
      <c r="N3" s="62" t="s">
        <v>226</v>
      </c>
      <c r="O3" s="63" t="s">
        <v>227</v>
      </c>
      <c r="P3" s="62" t="s">
        <v>226</v>
      </c>
      <c r="Q3" s="63" t="s">
        <v>227</v>
      </c>
      <c r="R3" s="62" t="s">
        <v>226</v>
      </c>
      <c r="S3" s="63" t="s">
        <v>227</v>
      </c>
      <c r="T3" s="62" t="s">
        <v>226</v>
      </c>
      <c r="U3" s="63" t="s">
        <v>227</v>
      </c>
    </row>
    <row r="4" spans="1:22" ht="20.25" customHeight="1">
      <c r="A4" s="123" t="s">
        <v>117</v>
      </c>
      <c r="B4" s="125">
        <v>209752</v>
      </c>
      <c r="C4" s="126">
        <f>SUM(C5:C158)</f>
        <v>99.999999999999986</v>
      </c>
      <c r="D4" s="125">
        <v>193943</v>
      </c>
      <c r="E4" s="126">
        <f>SUM(E5:E158)</f>
        <v>100.00000000000004</v>
      </c>
      <c r="F4" s="125">
        <v>191889</v>
      </c>
      <c r="G4" s="126">
        <f>SUM(G5:G158)</f>
        <v>100.00000000000016</v>
      </c>
      <c r="H4" s="125">
        <v>188570</v>
      </c>
      <c r="I4" s="126">
        <f>SUM(I5:I158)</f>
        <v>100.00000000000004</v>
      </c>
      <c r="J4" s="125">
        <v>186936</v>
      </c>
      <c r="K4" s="126">
        <f>SUM(K5:K158)</f>
        <v>99.999999999999957</v>
      </c>
      <c r="L4" s="125">
        <v>184812</v>
      </c>
      <c r="M4" s="126">
        <f>SUM(M5:M158)</f>
        <v>100.00000000000016</v>
      </c>
      <c r="N4" s="125">
        <v>190198</v>
      </c>
      <c r="O4" s="126">
        <f>SUM(O5:O158)</f>
        <v>100.00000000000001</v>
      </c>
      <c r="P4" s="125">
        <v>201083</v>
      </c>
      <c r="Q4" s="126">
        <f>SUM(Q5:Q158)</f>
        <v>100.00000000000007</v>
      </c>
      <c r="R4" s="125">
        <f>SUM(R5:R158)</f>
        <v>229039</v>
      </c>
      <c r="S4" s="126">
        <f>SUM(S5:S158)</f>
        <v>99.999999999999957</v>
      </c>
      <c r="T4" s="125">
        <v>244563</v>
      </c>
      <c r="U4" s="127">
        <f>SUM(U5:U158)</f>
        <v>100.00000000000011</v>
      </c>
    </row>
    <row r="5" spans="1:22" ht="20.25" customHeight="1">
      <c r="A5" s="123" t="s">
        <v>116</v>
      </c>
      <c r="B5" s="128">
        <v>30886</v>
      </c>
      <c r="C5" s="129">
        <f t="shared" ref="C5:C25" si="0">IFERROR(B5/B$4*100,"-")</f>
        <v>14.725008581562991</v>
      </c>
      <c r="D5" s="128">
        <v>31716</v>
      </c>
      <c r="E5" s="129">
        <f t="shared" ref="E5:E25" si="1">IFERROR(D5/D$4*100,"-")</f>
        <v>16.353258431601038</v>
      </c>
      <c r="F5" s="128">
        <v>36211</v>
      </c>
      <c r="G5" s="129">
        <f t="shared" ref="G5:G25" si="2">IFERROR(F5/F$4*100,"-")</f>
        <v>18.870805517773295</v>
      </c>
      <c r="H5" s="128">
        <v>37257</v>
      </c>
      <c r="I5" s="129">
        <f t="shared" ref="I5:I25" si="3">IFERROR(H5/H$4*100,"-")</f>
        <v>19.757649679164235</v>
      </c>
      <c r="J5" s="128">
        <v>35718</v>
      </c>
      <c r="K5" s="129">
        <f t="shared" ref="K5:K25" si="4">IFERROR(J5/J$4*100,"-")</f>
        <v>19.107074078829118</v>
      </c>
      <c r="L5" s="130">
        <v>34482</v>
      </c>
      <c r="M5" s="129">
        <f t="shared" ref="M5:M25" si="5">IFERROR(L5/L$4*100,"-")</f>
        <v>18.657879358483214</v>
      </c>
      <c r="N5" s="130">
        <v>36952</v>
      </c>
      <c r="O5" s="129">
        <f t="shared" ref="O5:O25" si="6">IFERROR(N5/N$4*100,"-")</f>
        <v>19.428174849367501</v>
      </c>
      <c r="P5" s="130">
        <v>44674</v>
      </c>
      <c r="Q5" s="129">
        <f t="shared" ref="Q5:Q25" si="7">IFERROR(P5/P$4*100,"-")</f>
        <v>22.216696587976109</v>
      </c>
      <c r="R5" s="130">
        <v>53062</v>
      </c>
      <c r="S5" s="129">
        <f t="shared" ref="S5:S34" si="8">IFERROR(R5/R$4*100,"-")</f>
        <v>23.167233527914462</v>
      </c>
      <c r="T5" s="130">
        <v>60082</v>
      </c>
      <c r="U5" s="129">
        <f t="shared" ref="U5:U36" si="9">IFERROR(T5/T$4*100,"-")</f>
        <v>24.56708496379256</v>
      </c>
    </row>
    <row r="6" spans="1:22" ht="20.25" customHeight="1">
      <c r="A6" s="123" t="s">
        <v>126</v>
      </c>
      <c r="B6" s="128">
        <v>79861</v>
      </c>
      <c r="C6" s="129">
        <f t="shared" si="0"/>
        <v>38.074011213242301</v>
      </c>
      <c r="D6" s="128">
        <v>70070</v>
      </c>
      <c r="E6" s="129">
        <f t="shared" si="1"/>
        <v>36.129171973208621</v>
      </c>
      <c r="F6" s="128">
        <v>61271</v>
      </c>
      <c r="G6" s="129">
        <f t="shared" si="2"/>
        <v>31.930438951685609</v>
      </c>
      <c r="H6" s="128">
        <v>55391</v>
      </c>
      <c r="I6" s="129">
        <f t="shared" si="3"/>
        <v>29.374237683618816</v>
      </c>
      <c r="J6" s="128">
        <v>51168</v>
      </c>
      <c r="K6" s="129">
        <f t="shared" si="4"/>
        <v>27.371934779817693</v>
      </c>
      <c r="L6" s="128">
        <v>45488</v>
      </c>
      <c r="M6" s="129">
        <f t="shared" si="5"/>
        <v>24.613120360149772</v>
      </c>
      <c r="N6" s="130">
        <v>40514</v>
      </c>
      <c r="O6" s="129">
        <f t="shared" si="6"/>
        <v>21.300960052156174</v>
      </c>
      <c r="P6" s="130">
        <v>38633</v>
      </c>
      <c r="Q6" s="129">
        <f t="shared" si="7"/>
        <v>19.212464504707011</v>
      </c>
      <c r="R6" s="130">
        <v>41587</v>
      </c>
      <c r="S6" s="129">
        <f t="shared" si="8"/>
        <v>18.157169739651327</v>
      </c>
      <c r="T6" s="130">
        <v>43064</v>
      </c>
      <c r="U6" s="129">
        <f t="shared" si="9"/>
        <v>17.608550761971355</v>
      </c>
    </row>
    <row r="7" spans="1:22" ht="20.25" customHeight="1">
      <c r="A7" s="123" t="s">
        <v>115</v>
      </c>
      <c r="B7" s="128">
        <v>15033</v>
      </c>
      <c r="C7" s="129">
        <f t="shared" si="0"/>
        <v>7.1670353560395137</v>
      </c>
      <c r="D7" s="128">
        <v>15476</v>
      </c>
      <c r="E7" s="129">
        <f t="shared" si="1"/>
        <v>7.9796641281201177</v>
      </c>
      <c r="F7" s="128">
        <v>15956</v>
      </c>
      <c r="G7" s="129">
        <f t="shared" si="2"/>
        <v>8.3152239054870272</v>
      </c>
      <c r="H7" s="128">
        <v>16136</v>
      </c>
      <c r="I7" s="129">
        <f t="shared" si="3"/>
        <v>8.5570345229888094</v>
      </c>
      <c r="J7" s="128">
        <v>17572</v>
      </c>
      <c r="K7" s="129">
        <f t="shared" si="4"/>
        <v>9.4000085590790423</v>
      </c>
      <c r="L7" s="130">
        <v>19267</v>
      </c>
      <c r="M7" s="129">
        <f t="shared" si="5"/>
        <v>10.425188840551479</v>
      </c>
      <c r="N7" s="130">
        <v>19828</v>
      </c>
      <c r="O7" s="129">
        <f t="shared" si="6"/>
        <v>10.424925603844414</v>
      </c>
      <c r="P7" s="130">
        <v>22508</v>
      </c>
      <c r="Q7" s="129">
        <f t="shared" si="7"/>
        <v>11.193387805035732</v>
      </c>
      <c r="R7" s="130">
        <v>24753</v>
      </c>
      <c r="S7" s="129">
        <f t="shared" si="8"/>
        <v>10.807329756067743</v>
      </c>
      <c r="T7" s="130">
        <v>28155</v>
      </c>
      <c r="U7" s="129">
        <f t="shared" si="9"/>
        <v>11.512371045497479</v>
      </c>
    </row>
    <row r="8" spans="1:22" ht="20.25" customHeight="1">
      <c r="A8" s="123" t="s">
        <v>284</v>
      </c>
      <c r="B8" s="128">
        <v>13556</v>
      </c>
      <c r="C8" s="129">
        <f t="shared" si="0"/>
        <v>6.4628704374690109</v>
      </c>
      <c r="D8" s="128">
        <v>13129</v>
      </c>
      <c r="E8" s="129">
        <f t="shared" si="1"/>
        <v>6.7695147543350362</v>
      </c>
      <c r="F8" s="128">
        <v>14217</v>
      </c>
      <c r="G8" s="129">
        <f t="shared" si="2"/>
        <v>7.4089708112502537</v>
      </c>
      <c r="H8" s="128">
        <v>14157</v>
      </c>
      <c r="I8" s="129">
        <f t="shared" si="3"/>
        <v>7.5075568754308746</v>
      </c>
      <c r="J8" s="128">
        <v>14704</v>
      </c>
      <c r="K8" s="129">
        <f t="shared" si="4"/>
        <v>7.865793640604271</v>
      </c>
      <c r="L8" s="130">
        <v>16480</v>
      </c>
      <c r="M8" s="129">
        <f t="shared" si="5"/>
        <v>8.9171698807436748</v>
      </c>
      <c r="N8" s="130">
        <v>15865</v>
      </c>
      <c r="O8" s="129">
        <f t="shared" si="6"/>
        <v>8.341307479573917</v>
      </c>
      <c r="P8" s="130">
        <v>16052</v>
      </c>
      <c r="Q8" s="129">
        <f t="shared" si="7"/>
        <v>7.9827732826743185</v>
      </c>
      <c r="R8" s="130">
        <v>17400</v>
      </c>
      <c r="S8" s="129">
        <f t="shared" si="8"/>
        <v>7.596959469784621</v>
      </c>
      <c r="T8" s="130">
        <v>18062</v>
      </c>
      <c r="U8" s="129">
        <f t="shared" si="9"/>
        <v>7.385418072234966</v>
      </c>
      <c r="V8" s="121"/>
    </row>
    <row r="9" spans="1:22" ht="20.25" customHeight="1">
      <c r="A9" s="123" t="s">
        <v>114</v>
      </c>
      <c r="B9" s="128">
        <v>6555</v>
      </c>
      <c r="C9" s="129">
        <f t="shared" si="0"/>
        <v>3.1251191883748426</v>
      </c>
      <c r="D9" s="128">
        <v>6966</v>
      </c>
      <c r="E9" s="129">
        <f t="shared" si="1"/>
        <v>3.5917769653970497</v>
      </c>
      <c r="F9" s="128">
        <v>7828</v>
      </c>
      <c r="G9" s="129">
        <f t="shared" si="2"/>
        <v>4.0794417606011812</v>
      </c>
      <c r="H9" s="128">
        <v>8253</v>
      </c>
      <c r="I9" s="129">
        <f t="shared" si="3"/>
        <v>4.3766240653338286</v>
      </c>
      <c r="J9" s="128">
        <v>9103</v>
      </c>
      <c r="K9" s="129">
        <f t="shared" si="4"/>
        <v>4.8695810330808404</v>
      </c>
      <c r="L9" s="130">
        <v>10047</v>
      </c>
      <c r="M9" s="129">
        <f t="shared" si="5"/>
        <v>5.4363353029024095</v>
      </c>
      <c r="N9" s="130">
        <v>11302</v>
      </c>
      <c r="O9" s="129">
        <f t="shared" si="6"/>
        <v>5.9422286249066767</v>
      </c>
      <c r="P9" s="130">
        <v>13614</v>
      </c>
      <c r="Q9" s="129">
        <f t="shared" si="7"/>
        <v>6.7703386163922366</v>
      </c>
      <c r="R9" s="130">
        <v>16393</v>
      </c>
      <c r="S9" s="129">
        <f t="shared" si="8"/>
        <v>7.1572963556424885</v>
      </c>
      <c r="T9" s="130">
        <v>17413</v>
      </c>
      <c r="U9" s="129">
        <f t="shared" si="9"/>
        <v>7.1200467773130036</v>
      </c>
    </row>
    <row r="10" spans="1:22" ht="20.25" customHeight="1">
      <c r="A10" s="123" t="s">
        <v>113</v>
      </c>
      <c r="B10" s="128">
        <v>6601</v>
      </c>
      <c r="C10" s="129">
        <f t="shared" si="0"/>
        <v>3.147049849345894</v>
      </c>
      <c r="D10" s="128">
        <v>5850</v>
      </c>
      <c r="E10" s="129">
        <f t="shared" si="1"/>
        <v>3.0163501647391242</v>
      </c>
      <c r="F10" s="128">
        <v>6306</v>
      </c>
      <c r="G10" s="129">
        <f t="shared" si="2"/>
        <v>3.2862748776636495</v>
      </c>
      <c r="H10" s="128">
        <v>6642</v>
      </c>
      <c r="I10" s="129">
        <f t="shared" si="3"/>
        <v>3.5222994113591768</v>
      </c>
      <c r="J10" s="128">
        <v>7665</v>
      </c>
      <c r="K10" s="129">
        <f t="shared" si="4"/>
        <v>4.1003338040826804</v>
      </c>
      <c r="L10" s="130">
        <v>7962</v>
      </c>
      <c r="M10" s="129">
        <f t="shared" si="5"/>
        <v>4.3081618076748267</v>
      </c>
      <c r="N10" s="130">
        <v>8407</v>
      </c>
      <c r="O10" s="129">
        <f t="shared" si="6"/>
        <v>4.4201306007423842</v>
      </c>
      <c r="P10" s="130">
        <v>8737</v>
      </c>
      <c r="Q10" s="129">
        <f t="shared" si="7"/>
        <v>4.3449719767459207</v>
      </c>
      <c r="R10" s="130">
        <v>10538</v>
      </c>
      <c r="S10" s="129">
        <f t="shared" si="8"/>
        <v>4.6009631547465712</v>
      </c>
      <c r="T10" s="130">
        <v>11591</v>
      </c>
      <c r="U10" s="129">
        <f t="shared" si="9"/>
        <v>4.7394740823427908</v>
      </c>
    </row>
    <row r="11" spans="1:22" ht="20.25" customHeight="1">
      <c r="A11" s="123" t="s">
        <v>322</v>
      </c>
      <c r="B11" s="128">
        <v>4922</v>
      </c>
      <c r="C11" s="129">
        <f t="shared" si="0"/>
        <v>2.3465807239025134</v>
      </c>
      <c r="D11" s="128">
        <v>5008</v>
      </c>
      <c r="E11" s="129">
        <f t="shared" si="1"/>
        <v>2.5822019871818007</v>
      </c>
      <c r="F11" s="128">
        <v>5592</v>
      </c>
      <c r="G11" s="129">
        <f t="shared" si="2"/>
        <v>2.9141847630661477</v>
      </c>
      <c r="H11" s="128">
        <v>7141</v>
      </c>
      <c r="I11" s="129">
        <f t="shared" si="3"/>
        <v>3.786922628201729</v>
      </c>
      <c r="J11" s="128">
        <v>8021</v>
      </c>
      <c r="K11" s="129">
        <f t="shared" si="4"/>
        <v>4.2907733127915435</v>
      </c>
      <c r="L11" s="130">
        <v>8532</v>
      </c>
      <c r="M11" s="129">
        <f t="shared" si="5"/>
        <v>4.6165833387442374</v>
      </c>
      <c r="N11" s="130">
        <v>9548</v>
      </c>
      <c r="O11" s="129">
        <f t="shared" si="6"/>
        <v>5.0200317563801926</v>
      </c>
      <c r="P11" s="130">
        <v>9751</v>
      </c>
      <c r="Q11" s="129">
        <f t="shared" si="7"/>
        <v>4.8492413580461804</v>
      </c>
      <c r="R11" s="130">
        <v>10599</v>
      </c>
      <c r="S11" s="129">
        <f t="shared" si="8"/>
        <v>4.6275961735774258</v>
      </c>
      <c r="T11" s="130">
        <v>11487</v>
      </c>
      <c r="U11" s="129">
        <f t="shared" si="9"/>
        <v>4.6969492523398877</v>
      </c>
      <c r="V11" s="121"/>
    </row>
    <row r="12" spans="1:22" ht="20.25" customHeight="1">
      <c r="A12" s="123" t="s">
        <v>112</v>
      </c>
      <c r="B12" s="128">
        <v>6194</v>
      </c>
      <c r="C12" s="129">
        <f t="shared" si="0"/>
        <v>2.9530111751020254</v>
      </c>
      <c r="D12" s="128">
        <v>5594</v>
      </c>
      <c r="E12" s="129">
        <f t="shared" si="1"/>
        <v>2.8843526190684892</v>
      </c>
      <c r="F12" s="128">
        <v>5714</v>
      </c>
      <c r="G12" s="129">
        <f t="shared" si="2"/>
        <v>2.9777631860085778</v>
      </c>
      <c r="H12" s="128">
        <v>5772</v>
      </c>
      <c r="I12" s="129">
        <f t="shared" si="3"/>
        <v>3.0609322797899985</v>
      </c>
      <c r="J12" s="128">
        <v>5934</v>
      </c>
      <c r="K12" s="129">
        <f t="shared" si="4"/>
        <v>3.1743484401078446</v>
      </c>
      <c r="L12" s="130">
        <v>5787</v>
      </c>
      <c r="M12" s="129">
        <f t="shared" si="5"/>
        <v>3.1312901759626</v>
      </c>
      <c r="N12" s="130">
        <v>5807</v>
      </c>
      <c r="O12" s="129">
        <f t="shared" si="6"/>
        <v>3.0531341023564917</v>
      </c>
      <c r="P12" s="130">
        <v>6548</v>
      </c>
      <c r="Q12" s="129">
        <f t="shared" si="7"/>
        <v>3.2563667739192272</v>
      </c>
      <c r="R12" s="130">
        <v>7434</v>
      </c>
      <c r="S12" s="129">
        <f t="shared" si="8"/>
        <v>3.2457354424355676</v>
      </c>
      <c r="T12" s="130">
        <v>8020</v>
      </c>
      <c r="U12" s="129">
        <f t="shared" si="9"/>
        <v>3.2793186213777226</v>
      </c>
    </row>
    <row r="13" spans="1:22" ht="20.25" customHeight="1">
      <c r="A13" s="123" t="s">
        <v>283</v>
      </c>
      <c r="B13" s="128">
        <v>5213</v>
      </c>
      <c r="C13" s="129">
        <f t="shared" si="0"/>
        <v>2.4853159922193826</v>
      </c>
      <c r="D13" s="128">
        <v>5325</v>
      </c>
      <c r="E13" s="129">
        <f t="shared" si="1"/>
        <v>2.7456520730317671</v>
      </c>
      <c r="F13" s="128">
        <v>5451</v>
      </c>
      <c r="G13" s="129">
        <f t="shared" si="2"/>
        <v>2.840704782452355</v>
      </c>
      <c r="H13" s="128">
        <v>5866</v>
      </c>
      <c r="I13" s="129">
        <f t="shared" si="3"/>
        <v>3.1107811422813811</v>
      </c>
      <c r="J13" s="128">
        <v>6225</v>
      </c>
      <c r="K13" s="129">
        <f t="shared" si="4"/>
        <v>3.3300166902041344</v>
      </c>
      <c r="L13" s="131">
        <v>6384</v>
      </c>
      <c r="M13" s="129">
        <f t="shared" si="5"/>
        <v>3.4543211479774039</v>
      </c>
      <c r="N13" s="131">
        <v>6061</v>
      </c>
      <c r="O13" s="129">
        <f t="shared" si="6"/>
        <v>3.1866791448911136</v>
      </c>
      <c r="P13" s="131">
        <v>5885</v>
      </c>
      <c r="Q13" s="129">
        <f t="shared" si="7"/>
        <v>2.9266521784536734</v>
      </c>
      <c r="R13" s="131">
        <v>6496</v>
      </c>
      <c r="S13" s="129">
        <f t="shared" si="8"/>
        <v>2.8361982020529255</v>
      </c>
      <c r="T13" s="130">
        <v>6370</v>
      </c>
      <c r="U13" s="129">
        <f t="shared" si="9"/>
        <v>2.6046458376778174</v>
      </c>
    </row>
    <row r="14" spans="1:22" ht="20.25" customHeight="1">
      <c r="A14" s="123" t="s">
        <v>111</v>
      </c>
      <c r="B14" s="128">
        <v>2914</v>
      </c>
      <c r="C14" s="129">
        <f t="shared" si="0"/>
        <v>1.3892596971661773</v>
      </c>
      <c r="D14" s="128">
        <v>2968</v>
      </c>
      <c r="E14" s="129">
        <f t="shared" si="1"/>
        <v>1.5303465451189266</v>
      </c>
      <c r="F14" s="128">
        <v>3195</v>
      </c>
      <c r="G14" s="129">
        <f t="shared" si="2"/>
        <v>1.6650250926316779</v>
      </c>
      <c r="H14" s="128">
        <v>2967</v>
      </c>
      <c r="I14" s="129">
        <f t="shared" si="3"/>
        <v>1.5734210107652329</v>
      </c>
      <c r="J14" s="128">
        <v>2953</v>
      </c>
      <c r="K14" s="129">
        <f t="shared" si="4"/>
        <v>1.5796850258912138</v>
      </c>
      <c r="L14" s="131">
        <v>3105</v>
      </c>
      <c r="M14" s="129">
        <f t="shared" si="5"/>
        <v>1.680085708720213</v>
      </c>
      <c r="N14" s="131">
        <v>3995</v>
      </c>
      <c r="O14" s="129">
        <f t="shared" si="6"/>
        <v>2.1004426965583236</v>
      </c>
      <c r="P14" s="131">
        <v>3902</v>
      </c>
      <c r="Q14" s="129">
        <f t="shared" si="7"/>
        <v>1.9404922345499125</v>
      </c>
      <c r="R14" s="131">
        <v>4272</v>
      </c>
      <c r="S14" s="129">
        <f t="shared" si="8"/>
        <v>1.8651845318919484</v>
      </c>
      <c r="T14" s="131">
        <v>5145</v>
      </c>
      <c r="U14" s="129">
        <f t="shared" si="9"/>
        <v>2.1037524073551599</v>
      </c>
    </row>
    <row r="15" spans="1:22" ht="20.25" customHeight="1">
      <c r="A15" s="123" t="s">
        <v>102</v>
      </c>
      <c r="B15" s="128">
        <v>36</v>
      </c>
      <c r="C15" s="129">
        <f t="shared" si="0"/>
        <v>1.7163125977344672E-2</v>
      </c>
      <c r="D15" s="128">
        <v>28</v>
      </c>
      <c r="E15" s="129">
        <f t="shared" si="1"/>
        <v>1.4437231557725723E-2</v>
      </c>
      <c r="F15" s="128">
        <v>18</v>
      </c>
      <c r="G15" s="129">
        <f t="shared" si="2"/>
        <v>9.3804230570798744E-3</v>
      </c>
      <c r="H15" s="128">
        <v>61</v>
      </c>
      <c r="I15" s="129">
        <f t="shared" si="3"/>
        <v>3.2348729914620566E-2</v>
      </c>
      <c r="J15" s="128">
        <v>590</v>
      </c>
      <c r="K15" s="129">
        <f t="shared" si="4"/>
        <v>0.31561603971412677</v>
      </c>
      <c r="L15" s="131">
        <v>518</v>
      </c>
      <c r="M15" s="129">
        <f t="shared" si="5"/>
        <v>0.28028482998939463</v>
      </c>
      <c r="N15" s="131">
        <v>1559</v>
      </c>
      <c r="O15" s="129">
        <f t="shared" si="6"/>
        <v>0.81967213114754101</v>
      </c>
      <c r="P15" s="131">
        <v>2464</v>
      </c>
      <c r="Q15" s="129">
        <f t="shared" si="7"/>
        <v>1.2253646504179867</v>
      </c>
      <c r="R15" s="131">
        <v>3366</v>
      </c>
      <c r="S15" s="129">
        <f t="shared" si="8"/>
        <v>1.4696187112238528</v>
      </c>
      <c r="T15" s="131">
        <v>4436</v>
      </c>
      <c r="U15" s="129">
        <f t="shared" si="9"/>
        <v>1.8138475566622916</v>
      </c>
    </row>
    <row r="16" spans="1:22" ht="20.25" customHeight="1">
      <c r="A16" s="123" t="s">
        <v>110</v>
      </c>
      <c r="B16" s="128">
        <v>1981</v>
      </c>
      <c r="C16" s="129">
        <f t="shared" si="0"/>
        <v>0.94444868225332779</v>
      </c>
      <c r="D16" s="128">
        <v>2326</v>
      </c>
      <c r="E16" s="129">
        <f t="shared" si="1"/>
        <v>1.199321450116787</v>
      </c>
      <c r="F16" s="128">
        <v>2557</v>
      </c>
      <c r="G16" s="129">
        <f t="shared" si="2"/>
        <v>1.3325412087196242</v>
      </c>
      <c r="H16" s="128">
        <v>2773</v>
      </c>
      <c r="I16" s="129">
        <f t="shared" si="3"/>
        <v>1.470541443495784</v>
      </c>
      <c r="J16" s="128">
        <v>2714</v>
      </c>
      <c r="K16" s="129">
        <f t="shared" si="4"/>
        <v>1.4518337826849832</v>
      </c>
      <c r="L16" s="131">
        <v>2756</v>
      </c>
      <c r="M16" s="129">
        <f t="shared" si="5"/>
        <v>1.4912451572408718</v>
      </c>
      <c r="N16" s="131">
        <v>3142</v>
      </c>
      <c r="O16" s="129">
        <f t="shared" si="6"/>
        <v>1.6519626915109518</v>
      </c>
      <c r="P16" s="131">
        <v>3219</v>
      </c>
      <c r="Q16" s="129">
        <f t="shared" si="7"/>
        <v>1.6008314974413549</v>
      </c>
      <c r="R16" s="131">
        <v>3423</v>
      </c>
      <c r="S16" s="129">
        <f t="shared" si="8"/>
        <v>1.4945053025903885</v>
      </c>
      <c r="T16" s="131">
        <v>3304</v>
      </c>
      <c r="U16" s="129">
        <f t="shared" si="9"/>
        <v>1.3509811377845382</v>
      </c>
    </row>
    <row r="17" spans="1:21" ht="20.25" customHeight="1">
      <c r="A17" s="123" t="s">
        <v>109</v>
      </c>
      <c r="B17" s="128">
        <v>3434</v>
      </c>
      <c r="C17" s="129">
        <f t="shared" si="0"/>
        <v>1.6371715168389336</v>
      </c>
      <c r="D17" s="128">
        <v>3244</v>
      </c>
      <c r="E17" s="129">
        <f t="shared" si="1"/>
        <v>1.67265639904508</v>
      </c>
      <c r="F17" s="128">
        <v>3158</v>
      </c>
      <c r="G17" s="129">
        <f t="shared" si="2"/>
        <v>1.6457431119032357</v>
      </c>
      <c r="H17" s="128">
        <v>3286</v>
      </c>
      <c r="I17" s="129">
        <f t="shared" si="3"/>
        <v>1.742588959007265</v>
      </c>
      <c r="J17" s="128">
        <v>3032</v>
      </c>
      <c r="K17" s="129">
        <f t="shared" si="4"/>
        <v>1.6219454786664953</v>
      </c>
      <c r="L17" s="131">
        <v>2836</v>
      </c>
      <c r="M17" s="129">
        <f t="shared" si="5"/>
        <v>1.5345323896716663</v>
      </c>
      <c r="N17" s="131">
        <v>2945</v>
      </c>
      <c r="O17" s="129">
        <f t="shared" si="6"/>
        <v>1.5483864183640208</v>
      </c>
      <c r="P17" s="131">
        <v>2970</v>
      </c>
      <c r="Q17" s="129">
        <f t="shared" si="7"/>
        <v>1.477002033985966</v>
      </c>
      <c r="R17" s="131">
        <v>3412</v>
      </c>
      <c r="S17" s="129">
        <f t="shared" si="8"/>
        <v>1.4897026270635132</v>
      </c>
      <c r="T17" s="131">
        <v>3181</v>
      </c>
      <c r="U17" s="129">
        <f t="shared" si="9"/>
        <v>1.3006873484541814</v>
      </c>
    </row>
    <row r="18" spans="1:21" ht="20.25" customHeight="1">
      <c r="A18" s="123" t="s">
        <v>105</v>
      </c>
      <c r="B18" s="128">
        <v>8023</v>
      </c>
      <c r="C18" s="129">
        <f t="shared" si="0"/>
        <v>3.8249933254510085</v>
      </c>
      <c r="D18" s="128">
        <v>2974</v>
      </c>
      <c r="E18" s="129">
        <f t="shared" si="1"/>
        <v>1.5334402375955822</v>
      </c>
      <c r="F18" s="128">
        <v>2515</v>
      </c>
      <c r="G18" s="129">
        <f t="shared" si="2"/>
        <v>1.3106535549197713</v>
      </c>
      <c r="H18" s="128">
        <v>2267</v>
      </c>
      <c r="I18" s="129">
        <f t="shared" si="3"/>
        <v>1.2022060773187677</v>
      </c>
      <c r="J18" s="128">
        <v>1982</v>
      </c>
      <c r="K18" s="129">
        <f t="shared" si="4"/>
        <v>1.0602559164633885</v>
      </c>
      <c r="L18" s="131">
        <v>1856</v>
      </c>
      <c r="M18" s="129">
        <f t="shared" si="5"/>
        <v>1.0042637923944333</v>
      </c>
      <c r="N18" s="131">
        <v>1821</v>
      </c>
      <c r="O18" s="129">
        <f t="shared" si="6"/>
        <v>0.9574233167541194</v>
      </c>
      <c r="P18" s="131">
        <v>1560</v>
      </c>
      <c r="Q18" s="129">
        <f t="shared" si="7"/>
        <v>0.77579904815424472</v>
      </c>
      <c r="R18" s="131">
        <v>2560</v>
      </c>
      <c r="S18" s="129">
        <f t="shared" si="8"/>
        <v>1.1177135771637143</v>
      </c>
      <c r="T18" s="131">
        <v>2491</v>
      </c>
      <c r="U18" s="129">
        <f t="shared" si="9"/>
        <v>1.0185514570887666</v>
      </c>
    </row>
    <row r="19" spans="1:21" ht="20.25" customHeight="1">
      <c r="A19" s="123" t="s">
        <v>321</v>
      </c>
      <c r="B19" s="128">
        <v>3070</v>
      </c>
      <c r="C19" s="129">
        <f t="shared" si="0"/>
        <v>1.4636332430680041</v>
      </c>
      <c r="D19" s="128">
        <v>3058</v>
      </c>
      <c r="E19" s="129">
        <f t="shared" si="1"/>
        <v>1.5767519322687593</v>
      </c>
      <c r="F19" s="128">
        <v>3285</v>
      </c>
      <c r="G19" s="129">
        <f t="shared" si="2"/>
        <v>1.7119272079170771</v>
      </c>
      <c r="H19" s="128">
        <v>2732</v>
      </c>
      <c r="I19" s="129">
        <f t="shared" si="3"/>
        <v>1.4487988545367769</v>
      </c>
      <c r="J19" s="128">
        <v>2323</v>
      </c>
      <c r="K19" s="129">
        <f t="shared" si="4"/>
        <v>1.2426712885693498</v>
      </c>
      <c r="L19" s="131">
        <v>2289</v>
      </c>
      <c r="M19" s="129">
        <f t="shared" si="5"/>
        <v>1.2385559379261086</v>
      </c>
      <c r="N19" s="131">
        <v>2011</v>
      </c>
      <c r="O19" s="129">
        <f t="shared" si="6"/>
        <v>1.0573192147130883</v>
      </c>
      <c r="P19" s="131">
        <v>1999</v>
      </c>
      <c r="Q19" s="129">
        <f t="shared" si="7"/>
        <v>0.99411685721816356</v>
      </c>
      <c r="R19" s="131">
        <v>1954</v>
      </c>
      <c r="S19" s="129">
        <f t="shared" si="8"/>
        <v>0.85312981631949136</v>
      </c>
      <c r="T19" s="131">
        <v>1664</v>
      </c>
      <c r="U19" s="129">
        <f t="shared" si="9"/>
        <v>0.68039728004645017</v>
      </c>
    </row>
    <row r="20" spans="1:21" ht="20.25" customHeight="1">
      <c r="A20" s="123" t="s">
        <v>108</v>
      </c>
      <c r="B20" s="128">
        <v>2032</v>
      </c>
      <c r="C20" s="129">
        <f t="shared" si="0"/>
        <v>0.96876311072123267</v>
      </c>
      <c r="D20" s="128">
        <v>2025</v>
      </c>
      <c r="E20" s="129">
        <f t="shared" si="1"/>
        <v>1.0441212108712354</v>
      </c>
      <c r="F20" s="128">
        <v>2301</v>
      </c>
      <c r="G20" s="129">
        <f t="shared" si="2"/>
        <v>1.1991307474633772</v>
      </c>
      <c r="H20" s="128">
        <v>2562</v>
      </c>
      <c r="I20" s="129">
        <f t="shared" si="3"/>
        <v>1.3586466564140638</v>
      </c>
      <c r="J20" s="128">
        <v>2745</v>
      </c>
      <c r="K20" s="129">
        <f t="shared" si="4"/>
        <v>1.4684169983309796</v>
      </c>
      <c r="L20" s="131">
        <v>2087</v>
      </c>
      <c r="M20" s="129">
        <f t="shared" si="5"/>
        <v>1.1292556760383525</v>
      </c>
      <c r="N20" s="131">
        <v>2101</v>
      </c>
      <c r="O20" s="129">
        <f t="shared" si="6"/>
        <v>1.1046383242726001</v>
      </c>
      <c r="P20" s="131">
        <v>1892</v>
      </c>
      <c r="Q20" s="129">
        <f t="shared" si="7"/>
        <v>0.94090499942809691</v>
      </c>
      <c r="R20" s="131">
        <v>2152</v>
      </c>
      <c r="S20" s="129">
        <f t="shared" si="8"/>
        <v>0.93957797580324753</v>
      </c>
      <c r="T20" s="131">
        <v>1575</v>
      </c>
      <c r="U20" s="129">
        <f t="shared" si="9"/>
        <v>0.64400583898627339</v>
      </c>
    </row>
    <row r="21" spans="1:21" ht="20.25" customHeight="1">
      <c r="A21" s="123" t="s">
        <v>107</v>
      </c>
      <c r="B21" s="128">
        <v>2165</v>
      </c>
      <c r="C21" s="129">
        <f t="shared" si="0"/>
        <v>1.0321713261375338</v>
      </c>
      <c r="D21" s="128">
        <v>1901</v>
      </c>
      <c r="E21" s="129">
        <f t="shared" si="1"/>
        <v>0.98018489968702149</v>
      </c>
      <c r="F21" s="128">
        <v>1773</v>
      </c>
      <c r="G21" s="129">
        <f t="shared" si="2"/>
        <v>0.92397167112236755</v>
      </c>
      <c r="H21" s="128">
        <v>1413</v>
      </c>
      <c r="I21" s="129">
        <f t="shared" si="3"/>
        <v>0.74932385851407957</v>
      </c>
      <c r="J21" s="128">
        <v>1241</v>
      </c>
      <c r="K21" s="129">
        <f t="shared" si="4"/>
        <v>0.66386356828005311</v>
      </c>
      <c r="L21" s="131">
        <v>1581</v>
      </c>
      <c r="M21" s="129">
        <f t="shared" si="5"/>
        <v>0.85546393091357698</v>
      </c>
      <c r="N21" s="131">
        <v>1844</v>
      </c>
      <c r="O21" s="129">
        <f t="shared" si="6"/>
        <v>0.96951597808599466</v>
      </c>
      <c r="P21" s="131">
        <v>1594</v>
      </c>
      <c r="Q21" s="129">
        <f t="shared" si="7"/>
        <v>0.7927074889473501</v>
      </c>
      <c r="R21" s="131">
        <v>1938</v>
      </c>
      <c r="S21" s="129">
        <f t="shared" si="8"/>
        <v>0.84614410646221827</v>
      </c>
      <c r="T21" s="131">
        <v>1572</v>
      </c>
      <c r="U21" s="129">
        <f t="shared" si="9"/>
        <v>0.64277916119772815</v>
      </c>
    </row>
    <row r="22" spans="1:21" ht="20.25" customHeight="1">
      <c r="A22" s="123" t="s">
        <v>95</v>
      </c>
      <c r="B22" s="128">
        <v>522</v>
      </c>
      <c r="C22" s="129">
        <f t="shared" si="0"/>
        <v>0.24886532667149777</v>
      </c>
      <c r="D22" s="128">
        <v>545</v>
      </c>
      <c r="E22" s="129">
        <f t="shared" si="1"/>
        <v>0.28101039996287569</v>
      </c>
      <c r="F22" s="128">
        <v>580</v>
      </c>
      <c r="G22" s="129">
        <f t="shared" si="2"/>
        <v>0.30225807628368484</v>
      </c>
      <c r="H22" s="128">
        <v>604</v>
      </c>
      <c r="I22" s="129">
        <f t="shared" si="3"/>
        <v>0.32030545685952166</v>
      </c>
      <c r="J22" s="128">
        <v>640</v>
      </c>
      <c r="K22" s="129">
        <f t="shared" si="4"/>
        <v>0.34236316172379849</v>
      </c>
      <c r="L22" s="131">
        <v>700</v>
      </c>
      <c r="M22" s="129">
        <f t="shared" si="5"/>
        <v>0.37876328376945217</v>
      </c>
      <c r="N22" s="131">
        <v>714</v>
      </c>
      <c r="O22" s="129">
        <f t="shared" si="6"/>
        <v>0.37539826917212588</v>
      </c>
      <c r="P22" s="131">
        <v>848</v>
      </c>
      <c r="Q22" s="129">
        <f t="shared" si="7"/>
        <v>0.42171640566333307</v>
      </c>
      <c r="R22" s="131">
        <v>1113</v>
      </c>
      <c r="S22" s="129">
        <f t="shared" si="8"/>
        <v>0.48594344194656802</v>
      </c>
      <c r="T22" s="131">
        <v>1402</v>
      </c>
      <c r="U22" s="129">
        <f t="shared" si="9"/>
        <v>0.57326741984682883</v>
      </c>
    </row>
    <row r="23" spans="1:21" ht="20.25" customHeight="1">
      <c r="A23" s="123" t="s">
        <v>99</v>
      </c>
      <c r="B23" s="128">
        <v>497</v>
      </c>
      <c r="C23" s="129">
        <f t="shared" si="0"/>
        <v>0.23694648918723063</v>
      </c>
      <c r="D23" s="128">
        <v>490</v>
      </c>
      <c r="E23" s="129">
        <f t="shared" si="1"/>
        <v>0.25265155226020014</v>
      </c>
      <c r="F23" s="128">
        <v>550</v>
      </c>
      <c r="G23" s="129">
        <f t="shared" si="2"/>
        <v>0.28662403785521839</v>
      </c>
      <c r="H23" s="128">
        <v>733</v>
      </c>
      <c r="I23" s="129">
        <f t="shared" si="3"/>
        <v>0.38871506602322747</v>
      </c>
      <c r="J23" s="128">
        <v>519</v>
      </c>
      <c r="K23" s="129">
        <f t="shared" si="4"/>
        <v>0.27763512646039284</v>
      </c>
      <c r="L23" s="128">
        <v>759</v>
      </c>
      <c r="M23" s="129">
        <f t="shared" si="5"/>
        <v>0.41068761768716316</v>
      </c>
      <c r="N23" s="128">
        <v>908</v>
      </c>
      <c r="O23" s="129">
        <f t="shared" si="6"/>
        <v>0.47739723866707323</v>
      </c>
      <c r="P23" s="128">
        <v>777</v>
      </c>
      <c r="Q23" s="129">
        <f t="shared" si="7"/>
        <v>0.38640760283067188</v>
      </c>
      <c r="R23" s="128">
        <v>970</v>
      </c>
      <c r="S23" s="129">
        <f t="shared" si="8"/>
        <v>0.42350866009718868</v>
      </c>
      <c r="T23" s="128">
        <v>1369</v>
      </c>
      <c r="U23" s="129">
        <f t="shared" si="9"/>
        <v>0.55977396417283065</v>
      </c>
    </row>
    <row r="24" spans="1:21" ht="20.25" customHeight="1">
      <c r="A24" s="123" t="s">
        <v>104</v>
      </c>
      <c r="B24" s="128">
        <v>821</v>
      </c>
      <c r="C24" s="129">
        <f t="shared" si="0"/>
        <v>0.39141462298333274</v>
      </c>
      <c r="D24" s="128">
        <v>710</v>
      </c>
      <c r="E24" s="129">
        <f t="shared" si="1"/>
        <v>0.36608694307090228</v>
      </c>
      <c r="F24" s="128">
        <v>929</v>
      </c>
      <c r="G24" s="129">
        <f t="shared" si="2"/>
        <v>0.48413405666817794</v>
      </c>
      <c r="H24" s="128">
        <v>1092</v>
      </c>
      <c r="I24" s="129">
        <f t="shared" si="3"/>
        <v>0.57909529617648614</v>
      </c>
      <c r="J24" s="128">
        <v>1255</v>
      </c>
      <c r="K24" s="129">
        <f t="shared" si="4"/>
        <v>0.67135276244276121</v>
      </c>
      <c r="L24" s="131">
        <v>1223</v>
      </c>
      <c r="M24" s="129">
        <f t="shared" si="5"/>
        <v>0.66175356578577149</v>
      </c>
      <c r="N24" s="131">
        <v>1760</v>
      </c>
      <c r="O24" s="129">
        <f t="shared" si="6"/>
        <v>0.9253514758304503</v>
      </c>
      <c r="P24" s="131">
        <v>1600</v>
      </c>
      <c r="Q24" s="129">
        <f t="shared" si="7"/>
        <v>0.79569133144025106</v>
      </c>
      <c r="R24" s="131">
        <v>1545</v>
      </c>
      <c r="S24" s="129">
        <f t="shared" si="8"/>
        <v>0.67455760809294485</v>
      </c>
      <c r="T24" s="131">
        <v>1358</v>
      </c>
      <c r="U24" s="129">
        <f t="shared" si="9"/>
        <v>0.5552761456148313</v>
      </c>
    </row>
    <row r="25" spans="1:21" ht="20.25" customHeight="1">
      <c r="A25" s="123" t="s">
        <v>101</v>
      </c>
      <c r="B25" s="128">
        <v>36</v>
      </c>
      <c r="C25" s="129">
        <f t="shared" si="0"/>
        <v>1.7163125977344672E-2</v>
      </c>
      <c r="D25" s="128">
        <v>66</v>
      </c>
      <c r="E25" s="129">
        <f t="shared" si="1"/>
        <v>3.4030617243210631E-2</v>
      </c>
      <c r="F25" s="128">
        <v>43</v>
      </c>
      <c r="G25" s="129">
        <f t="shared" si="2"/>
        <v>2.2408788414135256E-2</v>
      </c>
      <c r="H25" s="128">
        <v>112</v>
      </c>
      <c r="I25" s="129">
        <f t="shared" si="3"/>
        <v>5.9394389351434485E-2</v>
      </c>
      <c r="J25" s="128">
        <v>119</v>
      </c>
      <c r="K25" s="129">
        <f t="shared" si="4"/>
        <v>6.365815038301878E-2</v>
      </c>
      <c r="L25" s="131">
        <v>137</v>
      </c>
      <c r="M25" s="129">
        <f t="shared" si="5"/>
        <v>7.4129385537735654E-2</v>
      </c>
      <c r="N25" s="131">
        <v>1508</v>
      </c>
      <c r="O25" s="129">
        <f t="shared" si="6"/>
        <v>0.79285796906381767</v>
      </c>
      <c r="P25" s="131">
        <v>1661</v>
      </c>
      <c r="Q25" s="129">
        <f t="shared" si="7"/>
        <v>0.82602706345141064</v>
      </c>
      <c r="R25" s="131">
        <v>1677</v>
      </c>
      <c r="S25" s="129">
        <f t="shared" si="8"/>
        <v>0.73218971441544889</v>
      </c>
      <c r="T25" s="131">
        <v>1245</v>
      </c>
      <c r="U25" s="129">
        <f t="shared" si="9"/>
        <v>0.50907128224629239</v>
      </c>
    </row>
    <row r="26" spans="1:21" ht="20.25" customHeight="1">
      <c r="A26" s="123" t="s">
        <v>312</v>
      </c>
      <c r="B26" s="128">
        <v>0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31">
        <v>653</v>
      </c>
      <c r="S26" s="129">
        <f t="shared" si="8"/>
        <v>0.28510428354996309</v>
      </c>
      <c r="T26" s="131">
        <v>1169</v>
      </c>
      <c r="U26" s="129">
        <f t="shared" si="9"/>
        <v>0.47799544493647855</v>
      </c>
    </row>
    <row r="27" spans="1:21" ht="20.25" customHeight="1">
      <c r="A27" s="123" t="s">
        <v>100</v>
      </c>
      <c r="B27" s="128">
        <v>601</v>
      </c>
      <c r="C27" s="129">
        <f t="shared" ref="C27:C34" si="10">IFERROR(B27/B$4*100,"-")</f>
        <v>0.28652885312178189</v>
      </c>
      <c r="D27" s="128">
        <v>641</v>
      </c>
      <c r="E27" s="129">
        <f t="shared" ref="E27:E34" si="11">IFERROR(D27/D$4*100,"-")</f>
        <v>0.33050947958936389</v>
      </c>
      <c r="F27" s="128">
        <v>575</v>
      </c>
      <c r="G27" s="129">
        <f t="shared" ref="G27:G34" si="12">IFERROR(F27/F$4*100,"-")</f>
        <v>0.29965240321227377</v>
      </c>
      <c r="H27" s="128">
        <v>661</v>
      </c>
      <c r="I27" s="129">
        <f t="shared" ref="I27:I34" si="13">IFERROR(H27/H$4*100,"-")</f>
        <v>0.35053295858301958</v>
      </c>
      <c r="J27" s="128">
        <v>768</v>
      </c>
      <c r="K27" s="129">
        <f t="shared" ref="K27:K34" si="14">IFERROR(J27/J$4*100,"-")</f>
        <v>0.41083579406855825</v>
      </c>
      <c r="L27" s="131">
        <v>858</v>
      </c>
      <c r="M27" s="129">
        <f t="shared" ref="M27:M34" si="15">IFERROR(L27/L$4*100,"-")</f>
        <v>0.46425556782027139</v>
      </c>
      <c r="N27" s="131">
        <v>1057</v>
      </c>
      <c r="O27" s="129">
        <f t="shared" ref="O27:O34" si="16">IFERROR(N27/N$4*100,"-")</f>
        <v>0.55573665338226474</v>
      </c>
      <c r="P27" s="131">
        <v>1111</v>
      </c>
      <c r="Q27" s="129">
        <f t="shared" ref="Q27:Q34" si="17">IFERROR(P27/P$4*100,"-")</f>
        <v>0.55250816826882432</v>
      </c>
      <c r="R27" s="131">
        <v>1399</v>
      </c>
      <c r="S27" s="129">
        <f t="shared" si="8"/>
        <v>0.61081300564532681</v>
      </c>
      <c r="T27" s="131">
        <v>1164</v>
      </c>
      <c r="U27" s="129">
        <f t="shared" si="9"/>
        <v>0.47595098195556973</v>
      </c>
    </row>
    <row r="28" spans="1:21" ht="20.25" customHeight="1">
      <c r="A28" s="123" t="s">
        <v>103</v>
      </c>
      <c r="B28" s="128">
        <v>1049</v>
      </c>
      <c r="C28" s="129">
        <f t="shared" si="10"/>
        <v>0.50011442083984892</v>
      </c>
      <c r="D28" s="128">
        <v>1247</v>
      </c>
      <c r="E28" s="129">
        <f t="shared" si="11"/>
        <v>0.6429724197315706</v>
      </c>
      <c r="F28" s="128">
        <v>1468</v>
      </c>
      <c r="G28" s="129">
        <f t="shared" si="12"/>
        <v>0.76502561376629197</v>
      </c>
      <c r="H28" s="128">
        <v>1593</v>
      </c>
      <c r="I28" s="129">
        <f t="shared" si="13"/>
        <v>0.84477912711459946</v>
      </c>
      <c r="J28" s="128">
        <v>1700</v>
      </c>
      <c r="K28" s="129">
        <f t="shared" si="14"/>
        <v>0.90940214832883981</v>
      </c>
      <c r="L28" s="131">
        <v>1634</v>
      </c>
      <c r="M28" s="129">
        <f t="shared" si="15"/>
        <v>0.88414172239897837</v>
      </c>
      <c r="N28" s="131">
        <v>1638</v>
      </c>
      <c r="O28" s="129">
        <f t="shared" si="16"/>
        <v>0.86120779398311231</v>
      </c>
      <c r="P28" s="131">
        <v>1286</v>
      </c>
      <c r="Q28" s="129">
        <f t="shared" si="17"/>
        <v>0.63953690764510185</v>
      </c>
      <c r="R28" s="131">
        <v>1384</v>
      </c>
      <c r="S28" s="129">
        <f t="shared" si="8"/>
        <v>0.6042639026541331</v>
      </c>
      <c r="T28" s="131">
        <v>1043</v>
      </c>
      <c r="U28" s="129">
        <f t="shared" si="9"/>
        <v>0.42647497781757671</v>
      </c>
    </row>
    <row r="29" spans="1:21" ht="20.25" customHeight="1">
      <c r="A29" s="123" t="s">
        <v>96</v>
      </c>
      <c r="B29" s="128">
        <v>900</v>
      </c>
      <c r="C29" s="129">
        <f t="shared" si="10"/>
        <v>0.42907814943361688</v>
      </c>
      <c r="D29" s="128">
        <v>754</v>
      </c>
      <c r="E29" s="129">
        <f t="shared" si="11"/>
        <v>0.38877402123304267</v>
      </c>
      <c r="F29" s="128">
        <v>739</v>
      </c>
      <c r="G29" s="129">
        <f t="shared" si="12"/>
        <v>0.38511847995455706</v>
      </c>
      <c r="H29" s="128">
        <v>679</v>
      </c>
      <c r="I29" s="129">
        <f t="shared" si="13"/>
        <v>0.36007848544307153</v>
      </c>
      <c r="J29" s="128">
        <v>665</v>
      </c>
      <c r="K29" s="129">
        <f t="shared" si="14"/>
        <v>0.35573672272863438</v>
      </c>
      <c r="L29" s="128">
        <v>624</v>
      </c>
      <c r="M29" s="129">
        <f t="shared" si="15"/>
        <v>0.33764041296019742</v>
      </c>
      <c r="N29" s="131">
        <v>828</v>
      </c>
      <c r="O29" s="129">
        <f t="shared" si="16"/>
        <v>0.43533580794750731</v>
      </c>
      <c r="P29" s="131">
        <v>851</v>
      </c>
      <c r="Q29" s="129">
        <f t="shared" si="17"/>
        <v>0.42320832690978355</v>
      </c>
      <c r="R29" s="131">
        <v>793</v>
      </c>
      <c r="S29" s="129">
        <f t="shared" si="8"/>
        <v>0.34622924480110379</v>
      </c>
      <c r="T29" s="131">
        <v>867</v>
      </c>
      <c r="U29" s="129">
        <f t="shared" si="9"/>
        <v>0.35450988088958674</v>
      </c>
    </row>
    <row r="30" spans="1:21" ht="20.25" customHeight="1">
      <c r="A30" s="123" t="s">
        <v>98</v>
      </c>
      <c r="B30" s="128">
        <v>1130</v>
      </c>
      <c r="C30" s="129">
        <f t="shared" si="10"/>
        <v>0.53873145428887448</v>
      </c>
      <c r="D30" s="128">
        <v>1204</v>
      </c>
      <c r="E30" s="129">
        <f t="shared" si="11"/>
        <v>0.62080095698220616</v>
      </c>
      <c r="F30" s="128">
        <v>753</v>
      </c>
      <c r="G30" s="129">
        <f t="shared" si="12"/>
        <v>0.39241436455450807</v>
      </c>
      <c r="H30" s="128">
        <v>556</v>
      </c>
      <c r="I30" s="129">
        <f t="shared" si="13"/>
        <v>0.29485071856604972</v>
      </c>
      <c r="J30" s="128">
        <v>673</v>
      </c>
      <c r="K30" s="129">
        <f t="shared" si="14"/>
        <v>0.36001626225018191</v>
      </c>
      <c r="L30" s="131">
        <v>862</v>
      </c>
      <c r="M30" s="129">
        <f t="shared" si="15"/>
        <v>0.46641992944181115</v>
      </c>
      <c r="N30" s="131">
        <v>859</v>
      </c>
      <c r="O30" s="129">
        <f t="shared" si="16"/>
        <v>0.45163461235133917</v>
      </c>
      <c r="P30" s="131">
        <v>696</v>
      </c>
      <c r="Q30" s="129">
        <f t="shared" si="17"/>
        <v>0.34612572917650919</v>
      </c>
      <c r="R30" s="131">
        <v>738</v>
      </c>
      <c r="S30" s="129">
        <f t="shared" si="8"/>
        <v>0.32221586716672707</v>
      </c>
      <c r="T30" s="131">
        <v>768</v>
      </c>
      <c r="U30" s="129">
        <f t="shared" si="9"/>
        <v>0.31402951386759242</v>
      </c>
    </row>
    <row r="31" spans="1:21" ht="20.25" customHeight="1">
      <c r="A31" s="123" t="s">
        <v>106</v>
      </c>
      <c r="B31" s="128">
        <v>3327</v>
      </c>
      <c r="C31" s="129">
        <f t="shared" si="10"/>
        <v>1.5861588924062704</v>
      </c>
      <c r="D31" s="128">
        <v>3195</v>
      </c>
      <c r="E31" s="129">
        <f t="shared" si="11"/>
        <v>1.6473912438190603</v>
      </c>
      <c r="F31" s="128">
        <v>2422</v>
      </c>
      <c r="G31" s="129">
        <f t="shared" si="12"/>
        <v>1.2621880357915254</v>
      </c>
      <c r="H31" s="128">
        <v>1542</v>
      </c>
      <c r="I31" s="129">
        <f t="shared" si="13"/>
        <v>0.81773346767778543</v>
      </c>
      <c r="J31" s="128">
        <v>839</v>
      </c>
      <c r="K31" s="129">
        <f t="shared" si="14"/>
        <v>0.44881670732229212</v>
      </c>
      <c r="L31" s="131">
        <v>1092</v>
      </c>
      <c r="M31" s="129">
        <f t="shared" si="15"/>
        <v>0.59087072268034546</v>
      </c>
      <c r="N31" s="131">
        <v>1835</v>
      </c>
      <c r="O31" s="129">
        <f t="shared" si="16"/>
        <v>0.9647840671300435</v>
      </c>
      <c r="P31" s="131">
        <v>1036</v>
      </c>
      <c r="Q31" s="129">
        <f t="shared" si="17"/>
        <v>0.51521013710756247</v>
      </c>
      <c r="R31" s="131">
        <v>1187</v>
      </c>
      <c r="S31" s="129">
        <f t="shared" si="8"/>
        <v>0.51825235003645675</v>
      </c>
      <c r="T31" s="131">
        <v>766</v>
      </c>
      <c r="U31" s="129">
        <f t="shared" si="9"/>
        <v>0.3132117286752289</v>
      </c>
    </row>
    <row r="32" spans="1:21" ht="20.25" customHeight="1">
      <c r="A32" s="123" t="s">
        <v>217</v>
      </c>
      <c r="B32" s="128">
        <v>256</v>
      </c>
      <c r="C32" s="129">
        <f t="shared" si="10"/>
        <v>0.12204889583889546</v>
      </c>
      <c r="D32" s="128">
        <v>186</v>
      </c>
      <c r="E32" s="129">
        <f t="shared" si="11"/>
        <v>9.5904466776320876E-2</v>
      </c>
      <c r="F32" s="128">
        <v>156</v>
      </c>
      <c r="G32" s="129">
        <f t="shared" si="12"/>
        <v>8.1296999828025573E-2</v>
      </c>
      <c r="H32" s="128">
        <v>230</v>
      </c>
      <c r="I32" s="129">
        <f t="shared" si="13"/>
        <v>0.12197062098955294</v>
      </c>
      <c r="J32" s="128">
        <v>257</v>
      </c>
      <c r="K32" s="129">
        <f t="shared" si="14"/>
        <v>0.13748020712971284</v>
      </c>
      <c r="L32" s="131">
        <v>280</v>
      </c>
      <c r="M32" s="129">
        <f t="shared" si="15"/>
        <v>0.1515053135077809</v>
      </c>
      <c r="N32" s="131">
        <v>362</v>
      </c>
      <c r="O32" s="129">
        <f t="shared" si="16"/>
        <v>0.19032797400603582</v>
      </c>
      <c r="P32" s="131">
        <v>377</v>
      </c>
      <c r="Q32" s="129">
        <f t="shared" si="17"/>
        <v>0.18748476997060914</v>
      </c>
      <c r="R32" s="131">
        <v>551</v>
      </c>
      <c r="S32" s="129">
        <f t="shared" si="8"/>
        <v>0.24057038320984633</v>
      </c>
      <c r="T32" s="131">
        <v>670</v>
      </c>
      <c r="U32" s="129">
        <f t="shared" si="9"/>
        <v>0.27395803944177982</v>
      </c>
    </row>
    <row r="33" spans="1:22" ht="20.25" customHeight="1">
      <c r="A33" s="123" t="s">
        <v>97</v>
      </c>
      <c r="B33" s="128">
        <v>1309</v>
      </c>
      <c r="C33" s="129">
        <f t="shared" si="10"/>
        <v>0.62407033067622719</v>
      </c>
      <c r="D33" s="128">
        <v>1497</v>
      </c>
      <c r="E33" s="129">
        <f t="shared" si="11"/>
        <v>0.77187627292555028</v>
      </c>
      <c r="F33" s="128">
        <v>1258</v>
      </c>
      <c r="G33" s="129">
        <f t="shared" si="12"/>
        <v>0.65558734476702674</v>
      </c>
      <c r="H33" s="128">
        <v>1135</v>
      </c>
      <c r="I33" s="129">
        <f t="shared" si="13"/>
        <v>0.60189849923105476</v>
      </c>
      <c r="J33" s="128">
        <v>1056</v>
      </c>
      <c r="K33" s="129">
        <f t="shared" si="14"/>
        <v>0.56489921684426758</v>
      </c>
      <c r="L33" s="131">
        <v>941</v>
      </c>
      <c r="M33" s="129">
        <f t="shared" si="15"/>
        <v>0.5091660714672207</v>
      </c>
      <c r="N33" s="131">
        <v>844</v>
      </c>
      <c r="O33" s="129">
        <f t="shared" si="16"/>
        <v>0.44374809409142046</v>
      </c>
      <c r="P33" s="131">
        <v>764</v>
      </c>
      <c r="Q33" s="129">
        <f t="shared" si="17"/>
        <v>0.37994261076271985</v>
      </c>
      <c r="R33" s="131">
        <v>672</v>
      </c>
      <c r="S33" s="129">
        <f t="shared" si="8"/>
        <v>0.29339981400547505</v>
      </c>
      <c r="T33" s="131">
        <v>636</v>
      </c>
      <c r="U33" s="129">
        <f t="shared" si="9"/>
        <v>0.26005569117159993</v>
      </c>
    </row>
    <row r="34" spans="1:22" ht="20.25" customHeight="1">
      <c r="A34" s="123" t="s">
        <v>94</v>
      </c>
      <c r="B34" s="128">
        <v>401</v>
      </c>
      <c r="C34" s="129">
        <f t="shared" si="10"/>
        <v>0.19117815324764484</v>
      </c>
      <c r="D34" s="128">
        <v>421</v>
      </c>
      <c r="E34" s="129">
        <f t="shared" si="11"/>
        <v>0.21707408877866177</v>
      </c>
      <c r="F34" s="128">
        <v>411</v>
      </c>
      <c r="G34" s="129">
        <f t="shared" si="12"/>
        <v>0.21418632646999047</v>
      </c>
      <c r="H34" s="128">
        <v>402</v>
      </c>
      <c r="I34" s="129">
        <f t="shared" si="13"/>
        <v>0.21318343320782732</v>
      </c>
      <c r="J34" s="128">
        <v>397</v>
      </c>
      <c r="K34" s="129">
        <f t="shared" si="14"/>
        <v>0.21237214875679378</v>
      </c>
      <c r="L34" s="131">
        <v>388</v>
      </c>
      <c r="M34" s="129">
        <f t="shared" si="15"/>
        <v>0.20994307728935349</v>
      </c>
      <c r="N34" s="131">
        <v>439</v>
      </c>
      <c r="O34" s="129">
        <f t="shared" si="16"/>
        <v>0.23081210107361805</v>
      </c>
      <c r="P34" s="131">
        <v>498</v>
      </c>
      <c r="Q34" s="129">
        <f t="shared" si="17"/>
        <v>0.24765892691077812</v>
      </c>
      <c r="R34" s="131">
        <v>581</v>
      </c>
      <c r="S34" s="129">
        <f t="shared" si="8"/>
        <v>0.25366858919223362</v>
      </c>
      <c r="T34" s="131">
        <v>593</v>
      </c>
      <c r="U34" s="129">
        <f t="shared" si="9"/>
        <v>0.24247330953578425</v>
      </c>
    </row>
    <row r="35" spans="1:22" ht="20.25" customHeight="1">
      <c r="A35" s="123" t="s">
        <v>356</v>
      </c>
      <c r="B35" s="129" t="s">
        <v>359</v>
      </c>
      <c r="C35" s="129" t="s">
        <v>359</v>
      </c>
      <c r="D35" s="129" t="s">
        <v>359</v>
      </c>
      <c r="E35" s="129" t="s">
        <v>359</v>
      </c>
      <c r="F35" s="129" t="s">
        <v>359</v>
      </c>
      <c r="G35" s="129" t="s">
        <v>359</v>
      </c>
      <c r="H35" s="129" t="s">
        <v>359</v>
      </c>
      <c r="I35" s="129" t="s">
        <v>359</v>
      </c>
      <c r="J35" s="129" t="s">
        <v>359</v>
      </c>
      <c r="K35" s="129" t="s">
        <v>359</v>
      </c>
      <c r="L35" s="129" t="s">
        <v>359</v>
      </c>
      <c r="M35" s="129" t="s">
        <v>359</v>
      </c>
      <c r="N35" s="129" t="s">
        <v>359</v>
      </c>
      <c r="O35" s="129" t="s">
        <v>359</v>
      </c>
      <c r="P35" s="129" t="s">
        <v>359</v>
      </c>
      <c r="Q35" s="129" t="s">
        <v>359</v>
      </c>
      <c r="R35" s="129" t="s">
        <v>359</v>
      </c>
      <c r="S35" s="129" t="s">
        <v>359</v>
      </c>
      <c r="T35" s="131">
        <v>569</v>
      </c>
      <c r="U35" s="129">
        <f t="shared" si="9"/>
        <v>0.23265988722742198</v>
      </c>
    </row>
    <row r="36" spans="1:22" ht="20.25" customHeight="1">
      <c r="A36" s="123" t="s">
        <v>91</v>
      </c>
      <c r="B36" s="128">
        <v>143</v>
      </c>
      <c r="C36" s="129">
        <f t="shared" ref="C36:C56" si="18">IFERROR(B36/B$4*100,"-")</f>
        <v>6.8175750410008007E-2</v>
      </c>
      <c r="D36" s="128">
        <v>120</v>
      </c>
      <c r="E36" s="129">
        <f t="shared" ref="E36:E60" si="19">IFERROR(D36/D$4*100,"-")</f>
        <v>6.1873849533110238E-2</v>
      </c>
      <c r="F36" s="128">
        <v>78</v>
      </c>
      <c r="G36" s="129">
        <f t="shared" ref="G36:G60" si="20">IFERROR(F36/F$4*100,"-")</f>
        <v>4.0648499914012787E-2</v>
      </c>
      <c r="H36" s="128">
        <v>225</v>
      </c>
      <c r="I36" s="129">
        <f t="shared" ref="I36:I56" si="21">IFERROR(H36/H$4*100,"-")</f>
        <v>0.11931908575064962</v>
      </c>
      <c r="J36" s="128">
        <v>184</v>
      </c>
      <c r="K36" s="129">
        <f t="shared" ref="K36:K60" si="22">IFERROR(J36/J$4*100,"-")</f>
        <v>9.8429408995592063E-2</v>
      </c>
      <c r="L36" s="131">
        <v>165</v>
      </c>
      <c r="M36" s="129">
        <f t="shared" ref="M36:M62" si="23">IFERROR(L36/L$4*100,"-")</f>
        <v>8.9279916888513736E-2</v>
      </c>
      <c r="N36" s="131">
        <v>212</v>
      </c>
      <c r="O36" s="129">
        <f t="shared" ref="O36:O62" si="24">IFERROR(N36/N$4*100,"-")</f>
        <v>0.11146279140684971</v>
      </c>
      <c r="P36" s="131">
        <v>240</v>
      </c>
      <c r="Q36" s="129">
        <f t="shared" ref="Q36:Q56" si="25">IFERROR(P36/P$4*100,"-")</f>
        <v>0.11935369971603767</v>
      </c>
      <c r="R36" s="131">
        <v>315</v>
      </c>
      <c r="S36" s="129">
        <f t="shared" ref="S36:S56" si="26">IFERROR(R36/R$4*100,"-")</f>
        <v>0.13753116281506642</v>
      </c>
      <c r="T36" s="131">
        <v>393</v>
      </c>
      <c r="U36" s="129">
        <f t="shared" si="9"/>
        <v>0.16069479029943204</v>
      </c>
    </row>
    <row r="37" spans="1:22" ht="20.25" customHeight="1">
      <c r="A37" s="123" t="s">
        <v>324</v>
      </c>
      <c r="B37" s="128">
        <v>663</v>
      </c>
      <c r="C37" s="129">
        <f t="shared" si="18"/>
        <v>0.31608757008276445</v>
      </c>
      <c r="D37" s="128">
        <v>664</v>
      </c>
      <c r="E37" s="129">
        <f t="shared" si="19"/>
        <v>0.34236863408321</v>
      </c>
      <c r="F37" s="128">
        <v>646</v>
      </c>
      <c r="G37" s="129">
        <f t="shared" si="20"/>
        <v>0.33665296082631108</v>
      </c>
      <c r="H37" s="128">
        <v>614</v>
      </c>
      <c r="I37" s="129">
        <f t="shared" si="21"/>
        <v>0.32560852733732831</v>
      </c>
      <c r="J37" s="128">
        <v>641</v>
      </c>
      <c r="K37" s="129">
        <f t="shared" si="22"/>
        <v>0.34289810416399197</v>
      </c>
      <c r="L37" s="131">
        <v>669</v>
      </c>
      <c r="M37" s="129">
        <f t="shared" si="23"/>
        <v>0.36198948120251928</v>
      </c>
      <c r="N37" s="131">
        <v>484</v>
      </c>
      <c r="O37" s="129">
        <f t="shared" si="24"/>
        <v>0.25447165585337383</v>
      </c>
      <c r="P37" s="131">
        <v>354</v>
      </c>
      <c r="Q37" s="129">
        <f t="shared" si="25"/>
        <v>0.17604670708115552</v>
      </c>
      <c r="R37" s="131">
        <v>405</v>
      </c>
      <c r="S37" s="129">
        <f t="shared" si="26"/>
        <v>0.17682578076222827</v>
      </c>
      <c r="T37" s="131">
        <v>331</v>
      </c>
      <c r="U37" s="129">
        <f t="shared" ref="U37:U68" si="27">IFERROR(T37/T$4*100,"-")</f>
        <v>0.13534344933616285</v>
      </c>
      <c r="V37" s="120"/>
    </row>
    <row r="38" spans="1:22" ht="20.25" customHeight="1">
      <c r="A38" s="123" t="s">
        <v>216</v>
      </c>
      <c r="B38" s="128">
        <v>105</v>
      </c>
      <c r="C38" s="129">
        <f t="shared" si="18"/>
        <v>5.0059117433921968E-2</v>
      </c>
      <c r="D38" s="128">
        <v>123</v>
      </c>
      <c r="E38" s="129">
        <f t="shared" si="19"/>
        <v>6.3420695771437996E-2</v>
      </c>
      <c r="F38" s="128">
        <v>86</v>
      </c>
      <c r="G38" s="129">
        <f t="shared" si="20"/>
        <v>4.4817576828270513E-2</v>
      </c>
      <c r="H38" s="128">
        <v>125</v>
      </c>
      <c r="I38" s="129">
        <f t="shared" si="21"/>
        <v>6.6288380972583133E-2</v>
      </c>
      <c r="J38" s="128">
        <v>37</v>
      </c>
      <c r="K38" s="129">
        <f t="shared" si="22"/>
        <v>1.9792870287157101E-2</v>
      </c>
      <c r="L38" s="128">
        <v>43</v>
      </c>
      <c r="M38" s="129">
        <f t="shared" si="23"/>
        <v>2.3266887431552065E-2</v>
      </c>
      <c r="N38" s="128">
        <v>41</v>
      </c>
      <c r="O38" s="129">
        <f t="shared" si="24"/>
        <v>2.1556483243777538E-2</v>
      </c>
      <c r="P38" s="128">
        <v>98</v>
      </c>
      <c r="Q38" s="129">
        <f t="shared" si="25"/>
        <v>4.8736094050715377E-2</v>
      </c>
      <c r="R38" s="128">
        <v>762</v>
      </c>
      <c r="S38" s="129">
        <f t="shared" si="26"/>
        <v>0.33269443195263693</v>
      </c>
      <c r="T38" s="128">
        <v>232</v>
      </c>
      <c r="U38" s="129">
        <f t="shared" si="27"/>
        <v>9.486308231416854E-2</v>
      </c>
    </row>
    <row r="39" spans="1:22" ht="20.25" customHeight="1">
      <c r="A39" s="123" t="s">
        <v>222</v>
      </c>
      <c r="B39" s="128">
        <v>0</v>
      </c>
      <c r="C39" s="129">
        <f t="shared" si="18"/>
        <v>0</v>
      </c>
      <c r="D39" s="128">
        <v>22</v>
      </c>
      <c r="E39" s="129">
        <f t="shared" si="19"/>
        <v>1.1343539081070213E-2</v>
      </c>
      <c r="F39" s="128">
        <v>61</v>
      </c>
      <c r="G39" s="129">
        <f t="shared" si="20"/>
        <v>3.1789211471215127E-2</v>
      </c>
      <c r="H39" s="128">
        <v>134</v>
      </c>
      <c r="I39" s="129">
        <f t="shared" si="21"/>
        <v>7.1061144402609105E-2</v>
      </c>
      <c r="J39" s="128">
        <v>172</v>
      </c>
      <c r="K39" s="129">
        <f t="shared" si="22"/>
        <v>9.2010099713270857E-2</v>
      </c>
      <c r="L39" s="131">
        <v>203</v>
      </c>
      <c r="M39" s="129">
        <f t="shared" si="23"/>
        <v>0.10984135229314114</v>
      </c>
      <c r="N39" s="131">
        <v>203</v>
      </c>
      <c r="O39" s="129">
        <f t="shared" si="24"/>
        <v>0.10673088045089854</v>
      </c>
      <c r="P39" s="131">
        <v>224</v>
      </c>
      <c r="Q39" s="129">
        <f t="shared" si="25"/>
        <v>0.11139678640163515</v>
      </c>
      <c r="R39" s="131">
        <v>222</v>
      </c>
      <c r="S39" s="129">
        <f t="shared" si="26"/>
        <v>9.6926724269665865E-2</v>
      </c>
      <c r="T39" s="131">
        <v>206</v>
      </c>
      <c r="U39" s="129">
        <f t="shared" si="27"/>
        <v>8.4231874813442756E-2</v>
      </c>
    </row>
    <row r="40" spans="1:22" ht="20.25" customHeight="1">
      <c r="A40" s="123" t="s">
        <v>92</v>
      </c>
      <c r="B40" s="128">
        <v>135</v>
      </c>
      <c r="C40" s="129">
        <f t="shared" si="18"/>
        <v>6.4361722415042524E-2</v>
      </c>
      <c r="D40" s="128">
        <v>144</v>
      </c>
      <c r="E40" s="129">
        <f t="shared" si="19"/>
        <v>7.4248619439732294E-2</v>
      </c>
      <c r="F40" s="128">
        <v>135</v>
      </c>
      <c r="G40" s="129">
        <f t="shared" si="20"/>
        <v>7.0353172928099061E-2</v>
      </c>
      <c r="H40" s="128">
        <v>172</v>
      </c>
      <c r="I40" s="129">
        <f t="shared" si="21"/>
        <v>9.1212812218274389E-2</v>
      </c>
      <c r="J40" s="128">
        <v>209</v>
      </c>
      <c r="K40" s="129">
        <f t="shared" si="22"/>
        <v>0.11180297000042795</v>
      </c>
      <c r="L40" s="131">
        <v>214</v>
      </c>
      <c r="M40" s="129">
        <f t="shared" si="23"/>
        <v>0.1157933467523754</v>
      </c>
      <c r="N40" s="131">
        <v>263</v>
      </c>
      <c r="O40" s="129">
        <f t="shared" si="24"/>
        <v>0.13827695349057298</v>
      </c>
      <c r="P40" s="131">
        <v>330</v>
      </c>
      <c r="Q40" s="129">
        <f t="shared" si="25"/>
        <v>0.16411133710955178</v>
      </c>
      <c r="R40" s="131">
        <v>322</v>
      </c>
      <c r="S40" s="129">
        <f t="shared" si="26"/>
        <v>0.14058741087762347</v>
      </c>
      <c r="T40" s="131">
        <v>204</v>
      </c>
      <c r="U40" s="129">
        <f t="shared" si="27"/>
        <v>8.341408962107924E-2</v>
      </c>
    </row>
    <row r="41" spans="1:22" ht="20.25" customHeight="1">
      <c r="A41" s="123" t="s">
        <v>88</v>
      </c>
      <c r="B41" s="128">
        <v>32</v>
      </c>
      <c r="C41" s="129">
        <f t="shared" si="18"/>
        <v>1.5256111979861932E-2</v>
      </c>
      <c r="D41" s="128">
        <v>32</v>
      </c>
      <c r="E41" s="129">
        <f t="shared" si="19"/>
        <v>1.6499693208829398E-2</v>
      </c>
      <c r="F41" s="128">
        <v>17</v>
      </c>
      <c r="G41" s="129">
        <f t="shared" si="20"/>
        <v>8.8592884427976595E-3</v>
      </c>
      <c r="H41" s="128">
        <v>102</v>
      </c>
      <c r="I41" s="129">
        <f t="shared" si="21"/>
        <v>5.4091318873627829E-2</v>
      </c>
      <c r="J41" s="128">
        <v>78</v>
      </c>
      <c r="K41" s="129">
        <f t="shared" si="22"/>
        <v>4.1725510335087944E-2</v>
      </c>
      <c r="L41" s="131">
        <v>321</v>
      </c>
      <c r="M41" s="129">
        <f t="shared" si="23"/>
        <v>0.17369002012856308</v>
      </c>
      <c r="N41" s="131">
        <v>152</v>
      </c>
      <c r="O41" s="129">
        <f t="shared" si="24"/>
        <v>7.991671836717526E-2</v>
      </c>
      <c r="P41" s="131">
        <v>148</v>
      </c>
      <c r="Q41" s="129">
        <f t="shared" si="25"/>
        <v>7.3601448158223226E-2</v>
      </c>
      <c r="R41" s="131">
        <v>98</v>
      </c>
      <c r="S41" s="129">
        <f t="shared" si="26"/>
        <v>4.2787472875798441E-2</v>
      </c>
      <c r="T41" s="131">
        <v>188</v>
      </c>
      <c r="U41" s="129">
        <f t="shared" si="27"/>
        <v>7.6871808082171061E-2</v>
      </c>
    </row>
    <row r="42" spans="1:22" ht="20.25" customHeight="1">
      <c r="A42" s="123" t="s">
        <v>89</v>
      </c>
      <c r="B42" s="128">
        <v>40</v>
      </c>
      <c r="C42" s="129">
        <f t="shared" si="18"/>
        <v>1.9070139974827417E-2</v>
      </c>
      <c r="D42" s="128">
        <v>58</v>
      </c>
      <c r="E42" s="129">
        <f t="shared" si="19"/>
        <v>2.9905693941003286E-2</v>
      </c>
      <c r="F42" s="128">
        <v>78</v>
      </c>
      <c r="G42" s="129">
        <f t="shared" si="20"/>
        <v>4.0648499914012787E-2</v>
      </c>
      <c r="H42" s="128">
        <v>129</v>
      </c>
      <c r="I42" s="129">
        <f t="shared" si="21"/>
        <v>6.8409609163705795E-2</v>
      </c>
      <c r="J42" s="128">
        <v>84</v>
      </c>
      <c r="K42" s="129">
        <f t="shared" si="22"/>
        <v>4.4935164976248554E-2</v>
      </c>
      <c r="L42" s="131">
        <v>76</v>
      </c>
      <c r="M42" s="129">
        <f t="shared" si="23"/>
        <v>4.1122870809254808E-2</v>
      </c>
      <c r="N42" s="131">
        <v>153</v>
      </c>
      <c r="O42" s="129">
        <f t="shared" si="24"/>
        <v>8.0442486251169829E-2</v>
      </c>
      <c r="P42" s="131">
        <v>238</v>
      </c>
      <c r="Q42" s="129">
        <f t="shared" si="25"/>
        <v>0.11835908555173735</v>
      </c>
      <c r="R42" s="131">
        <v>236</v>
      </c>
      <c r="S42" s="129">
        <f t="shared" si="26"/>
        <v>0.10303922039477995</v>
      </c>
      <c r="T42" s="131">
        <v>186</v>
      </c>
      <c r="U42" s="129">
        <f t="shared" si="27"/>
        <v>7.6054022889807532E-2</v>
      </c>
    </row>
    <row r="43" spans="1:22" ht="20.25" customHeight="1">
      <c r="A43" s="123" t="s">
        <v>93</v>
      </c>
      <c r="B43" s="128">
        <v>665</v>
      </c>
      <c r="C43" s="129">
        <f t="shared" si="18"/>
        <v>0.31704107708150581</v>
      </c>
      <c r="D43" s="128">
        <v>579</v>
      </c>
      <c r="E43" s="129">
        <f t="shared" si="19"/>
        <v>0.29854132399725691</v>
      </c>
      <c r="F43" s="128">
        <v>550</v>
      </c>
      <c r="G43" s="129">
        <f t="shared" si="20"/>
        <v>0.28662403785521839</v>
      </c>
      <c r="H43" s="128">
        <v>565</v>
      </c>
      <c r="I43" s="129">
        <f t="shared" si="21"/>
        <v>0.29962348199607575</v>
      </c>
      <c r="J43" s="128">
        <v>447</v>
      </c>
      <c r="K43" s="129">
        <f t="shared" si="22"/>
        <v>0.23911927076646555</v>
      </c>
      <c r="L43" s="131">
        <v>402</v>
      </c>
      <c r="M43" s="129">
        <f t="shared" si="23"/>
        <v>0.21751834296474254</v>
      </c>
      <c r="N43" s="131">
        <v>304</v>
      </c>
      <c r="O43" s="129">
        <f t="shared" si="24"/>
        <v>0.15983343673435052</v>
      </c>
      <c r="P43" s="131">
        <v>264</v>
      </c>
      <c r="Q43" s="129">
        <f t="shared" si="25"/>
        <v>0.13128906968764142</v>
      </c>
      <c r="R43" s="131">
        <v>235</v>
      </c>
      <c r="S43" s="129">
        <f t="shared" si="26"/>
        <v>0.10260261352870036</v>
      </c>
      <c r="T43" s="131">
        <v>160</v>
      </c>
      <c r="U43" s="129">
        <f t="shared" si="27"/>
        <v>6.5422815389081748E-2</v>
      </c>
    </row>
    <row r="44" spans="1:22" ht="20.25" customHeight="1">
      <c r="A44" s="123" t="s">
        <v>325</v>
      </c>
      <c r="B44" s="128">
        <v>461</v>
      </c>
      <c r="C44" s="129">
        <f t="shared" si="18"/>
        <v>0.21978336320988595</v>
      </c>
      <c r="D44" s="128">
        <v>454</v>
      </c>
      <c r="E44" s="129">
        <f t="shared" si="19"/>
        <v>0.23408939740026707</v>
      </c>
      <c r="F44" s="128">
        <v>423</v>
      </c>
      <c r="G44" s="129">
        <f t="shared" si="20"/>
        <v>0.22043994184137702</v>
      </c>
      <c r="H44" s="128">
        <v>365</v>
      </c>
      <c r="I44" s="129">
        <f t="shared" si="21"/>
        <v>0.19356207243994272</v>
      </c>
      <c r="J44" s="128">
        <v>255</v>
      </c>
      <c r="K44" s="129">
        <f t="shared" si="22"/>
        <v>0.13641032224932598</v>
      </c>
      <c r="L44" s="131">
        <v>251</v>
      </c>
      <c r="M44" s="129">
        <f t="shared" si="23"/>
        <v>0.13581369175161784</v>
      </c>
      <c r="N44" s="131">
        <v>214</v>
      </c>
      <c r="O44" s="129">
        <f t="shared" si="24"/>
        <v>0.11251432717483885</v>
      </c>
      <c r="P44" s="131">
        <v>233</v>
      </c>
      <c r="Q44" s="129">
        <f t="shared" si="25"/>
        <v>0.11587255014098656</v>
      </c>
      <c r="R44" s="131">
        <v>167</v>
      </c>
      <c r="S44" s="129">
        <f t="shared" si="26"/>
        <v>7.2913346635289186E-2</v>
      </c>
      <c r="T44" s="131">
        <v>151</v>
      </c>
      <c r="U44" s="129">
        <f t="shared" si="27"/>
        <v>6.1742782023445908E-2</v>
      </c>
      <c r="V44" s="120"/>
    </row>
    <row r="45" spans="1:22" ht="20.25" customHeight="1">
      <c r="A45" s="123" t="s">
        <v>85</v>
      </c>
      <c r="B45" s="128">
        <v>127</v>
      </c>
      <c r="C45" s="129">
        <f t="shared" si="18"/>
        <v>6.0547694420077042E-2</v>
      </c>
      <c r="D45" s="128">
        <v>142</v>
      </c>
      <c r="E45" s="129">
        <f t="shared" si="19"/>
        <v>7.3217388614180465E-2</v>
      </c>
      <c r="F45" s="128">
        <v>123</v>
      </c>
      <c r="G45" s="129">
        <f t="shared" si="20"/>
        <v>6.4099557556712483E-2</v>
      </c>
      <c r="H45" s="128">
        <v>110</v>
      </c>
      <c r="I45" s="129">
        <f t="shared" si="21"/>
        <v>5.8333775255873153E-2</v>
      </c>
      <c r="J45" s="128">
        <v>117</v>
      </c>
      <c r="K45" s="129">
        <f t="shared" si="22"/>
        <v>6.2588265502631912E-2</v>
      </c>
      <c r="L45" s="131">
        <v>113</v>
      </c>
      <c r="M45" s="129">
        <f t="shared" si="23"/>
        <v>6.1143215808497284E-2</v>
      </c>
      <c r="N45" s="131">
        <v>107</v>
      </c>
      <c r="O45" s="129">
        <f t="shared" si="24"/>
        <v>5.6257163587419425E-2</v>
      </c>
      <c r="P45" s="131">
        <v>124</v>
      </c>
      <c r="Q45" s="129">
        <f t="shared" si="25"/>
        <v>6.1666078186619448E-2</v>
      </c>
      <c r="R45" s="131">
        <v>161</v>
      </c>
      <c r="S45" s="129">
        <f t="shared" si="26"/>
        <v>7.0293705438811735E-2</v>
      </c>
      <c r="T45" s="131">
        <v>132</v>
      </c>
      <c r="U45" s="129">
        <f t="shared" si="27"/>
        <v>5.3973822695992449E-2</v>
      </c>
    </row>
    <row r="46" spans="1:22" ht="20.25" customHeight="1">
      <c r="A46" s="123" t="s">
        <v>84</v>
      </c>
      <c r="B46" s="128">
        <v>106</v>
      </c>
      <c r="C46" s="129">
        <f t="shared" si="18"/>
        <v>5.0535870933292648E-2</v>
      </c>
      <c r="D46" s="128">
        <v>133</v>
      </c>
      <c r="E46" s="129">
        <f t="shared" si="19"/>
        <v>6.8576849899197184E-2</v>
      </c>
      <c r="F46" s="128">
        <v>173</v>
      </c>
      <c r="G46" s="129">
        <f t="shared" si="20"/>
        <v>9.0156288270823226E-2</v>
      </c>
      <c r="H46" s="128">
        <v>147</v>
      </c>
      <c r="I46" s="129">
        <f t="shared" si="21"/>
        <v>7.7955136023757754E-2</v>
      </c>
      <c r="J46" s="128">
        <v>147</v>
      </c>
      <c r="K46" s="129">
        <f t="shared" si="22"/>
        <v>7.8636538708434969E-2</v>
      </c>
      <c r="L46" s="131">
        <v>93</v>
      </c>
      <c r="M46" s="129">
        <f t="shared" si="23"/>
        <v>5.0321407700798647E-2</v>
      </c>
      <c r="N46" s="131">
        <v>68</v>
      </c>
      <c r="O46" s="129">
        <f t="shared" si="24"/>
        <v>3.5752216111631041E-2</v>
      </c>
      <c r="P46" s="131">
        <v>75</v>
      </c>
      <c r="Q46" s="129">
        <f t="shared" si="25"/>
        <v>3.729803116126177E-2</v>
      </c>
      <c r="R46" s="131">
        <v>92</v>
      </c>
      <c r="S46" s="129">
        <f t="shared" si="26"/>
        <v>4.0167831679320989E-2</v>
      </c>
      <c r="T46" s="131">
        <v>103</v>
      </c>
      <c r="U46" s="129">
        <f t="shared" si="27"/>
        <v>4.2115937406721378E-2</v>
      </c>
    </row>
    <row r="47" spans="1:22" ht="20.25" customHeight="1">
      <c r="A47" s="123" t="s">
        <v>323</v>
      </c>
      <c r="B47" s="128">
        <v>370</v>
      </c>
      <c r="C47" s="129">
        <f t="shared" si="18"/>
        <v>0.17639879476715359</v>
      </c>
      <c r="D47" s="128">
        <v>55</v>
      </c>
      <c r="E47" s="129">
        <f t="shared" si="19"/>
        <v>2.8358847702675525E-2</v>
      </c>
      <c r="F47" s="128">
        <v>70</v>
      </c>
      <c r="G47" s="129">
        <f t="shared" si="20"/>
        <v>3.6479422999755068E-2</v>
      </c>
      <c r="H47" s="128">
        <v>1</v>
      </c>
      <c r="I47" s="129">
        <f t="shared" si="21"/>
        <v>5.3030704778066499E-4</v>
      </c>
      <c r="J47" s="128">
        <v>463</v>
      </c>
      <c r="K47" s="129">
        <f t="shared" si="22"/>
        <v>0.24767834980956049</v>
      </c>
      <c r="L47" s="128">
        <v>85</v>
      </c>
      <c r="M47" s="129">
        <f t="shared" si="23"/>
        <v>4.5992684457719195E-2</v>
      </c>
      <c r="N47" s="131">
        <v>136</v>
      </c>
      <c r="O47" s="129">
        <f t="shared" si="24"/>
        <v>7.1504432223262082E-2</v>
      </c>
      <c r="P47" s="131">
        <v>4</v>
      </c>
      <c r="Q47" s="129">
        <f t="shared" si="25"/>
        <v>1.9892283286006276E-3</v>
      </c>
      <c r="R47" s="131">
        <v>496</v>
      </c>
      <c r="S47" s="129">
        <f t="shared" si="26"/>
        <v>0.21655700557546967</v>
      </c>
      <c r="T47" s="131">
        <v>101</v>
      </c>
      <c r="U47" s="129">
        <f t="shared" si="27"/>
        <v>4.1298152214357856E-2</v>
      </c>
      <c r="V47" s="120"/>
    </row>
    <row r="48" spans="1:22" ht="20.25" customHeight="1">
      <c r="A48" s="123" t="s">
        <v>87</v>
      </c>
      <c r="B48" s="128">
        <v>466</v>
      </c>
      <c r="C48" s="129">
        <f t="shared" si="18"/>
        <v>0.22216713070673938</v>
      </c>
      <c r="D48" s="128">
        <v>381</v>
      </c>
      <c r="E48" s="129">
        <f t="shared" si="19"/>
        <v>0.19644947226762502</v>
      </c>
      <c r="F48" s="128">
        <v>353</v>
      </c>
      <c r="G48" s="129">
        <f t="shared" si="20"/>
        <v>0.18396051884162198</v>
      </c>
      <c r="H48" s="128">
        <v>276</v>
      </c>
      <c r="I48" s="129">
        <f t="shared" si="21"/>
        <v>0.14636474518746354</v>
      </c>
      <c r="J48" s="128">
        <v>239</v>
      </c>
      <c r="K48" s="129">
        <f t="shared" si="22"/>
        <v>0.12785124320623101</v>
      </c>
      <c r="L48" s="131">
        <v>158</v>
      </c>
      <c r="M48" s="129">
        <f t="shared" si="23"/>
        <v>8.5492284050819212E-2</v>
      </c>
      <c r="N48" s="131">
        <v>145</v>
      </c>
      <c r="O48" s="129">
        <f t="shared" si="24"/>
        <v>7.623634317921324E-2</v>
      </c>
      <c r="P48" s="131">
        <v>135</v>
      </c>
      <c r="Q48" s="129">
        <f t="shared" si="25"/>
        <v>6.7136456090271177E-2</v>
      </c>
      <c r="R48" s="131">
        <v>124</v>
      </c>
      <c r="S48" s="129">
        <f t="shared" si="26"/>
        <v>5.4139251393867417E-2</v>
      </c>
      <c r="T48" s="131">
        <v>93</v>
      </c>
      <c r="U48" s="129">
        <f t="shared" si="27"/>
        <v>3.8027011444903766E-2</v>
      </c>
    </row>
    <row r="49" spans="1:22" ht="20.25" customHeight="1">
      <c r="A49" s="123" t="s">
        <v>285</v>
      </c>
      <c r="B49" s="128">
        <v>145</v>
      </c>
      <c r="C49" s="129">
        <f t="shared" si="18"/>
        <v>6.9129257408749381E-2</v>
      </c>
      <c r="D49" s="128">
        <v>89</v>
      </c>
      <c r="E49" s="129">
        <f t="shared" si="19"/>
        <v>4.5889771737056759E-2</v>
      </c>
      <c r="F49" s="128">
        <v>70</v>
      </c>
      <c r="G49" s="129">
        <f t="shared" si="20"/>
        <v>3.6479422999755068E-2</v>
      </c>
      <c r="H49" s="128">
        <v>55</v>
      </c>
      <c r="I49" s="129">
        <f t="shared" si="21"/>
        <v>2.9166887627936577E-2</v>
      </c>
      <c r="J49" s="128">
        <v>63</v>
      </c>
      <c r="K49" s="129">
        <f t="shared" si="22"/>
        <v>3.3701373732186415E-2</v>
      </c>
      <c r="L49" s="131">
        <v>83</v>
      </c>
      <c r="M49" s="129">
        <f t="shared" si="23"/>
        <v>4.4910503646949332E-2</v>
      </c>
      <c r="N49" s="131">
        <v>118</v>
      </c>
      <c r="O49" s="129">
        <f t="shared" si="24"/>
        <v>6.204061031135974E-2</v>
      </c>
      <c r="P49" s="131">
        <v>158</v>
      </c>
      <c r="Q49" s="129">
        <f t="shared" si="25"/>
        <v>7.8574518979724797E-2</v>
      </c>
      <c r="R49" s="131">
        <v>90</v>
      </c>
      <c r="S49" s="129">
        <f t="shared" si="26"/>
        <v>3.9294617947161839E-2</v>
      </c>
      <c r="T49" s="131">
        <v>92</v>
      </c>
      <c r="U49" s="129">
        <f t="shared" si="27"/>
        <v>3.7618118848722001E-2</v>
      </c>
      <c r="V49" s="121"/>
    </row>
    <row r="50" spans="1:22" ht="20.25" customHeight="1">
      <c r="A50" s="123" t="s">
        <v>90</v>
      </c>
      <c r="B50" s="128">
        <v>819</v>
      </c>
      <c r="C50" s="129">
        <f t="shared" si="18"/>
        <v>0.39046111598459132</v>
      </c>
      <c r="D50" s="128">
        <v>632</v>
      </c>
      <c r="E50" s="129">
        <f t="shared" si="19"/>
        <v>0.32586894087438062</v>
      </c>
      <c r="F50" s="128">
        <v>486</v>
      </c>
      <c r="G50" s="129">
        <f t="shared" si="20"/>
        <v>0.25327142254115659</v>
      </c>
      <c r="H50" s="128">
        <v>306</v>
      </c>
      <c r="I50" s="129">
        <f t="shared" si="21"/>
        <v>0.16227395662088351</v>
      </c>
      <c r="J50" s="128">
        <v>231</v>
      </c>
      <c r="K50" s="129">
        <f t="shared" si="22"/>
        <v>0.12357170368468354</v>
      </c>
      <c r="L50" s="131">
        <v>204</v>
      </c>
      <c r="M50" s="129">
        <f t="shared" si="23"/>
        <v>0.11038244269852607</v>
      </c>
      <c r="N50" s="131">
        <v>171</v>
      </c>
      <c r="O50" s="129">
        <f t="shared" si="24"/>
        <v>8.9906308163072171E-2</v>
      </c>
      <c r="P50" s="131">
        <v>83</v>
      </c>
      <c r="Q50" s="129">
        <f t="shared" si="25"/>
        <v>4.1276487818463027E-2</v>
      </c>
      <c r="R50" s="131">
        <v>68</v>
      </c>
      <c r="S50" s="129">
        <f t="shared" si="26"/>
        <v>2.9689266893411163E-2</v>
      </c>
      <c r="T50" s="131">
        <v>92</v>
      </c>
      <c r="U50" s="129">
        <f t="shared" si="27"/>
        <v>3.7618118848722001E-2</v>
      </c>
    </row>
    <row r="51" spans="1:22" ht="20.25" customHeight="1">
      <c r="A51" s="123" t="s">
        <v>286</v>
      </c>
      <c r="B51" s="128">
        <v>81</v>
      </c>
      <c r="C51" s="129">
        <f t="shared" si="18"/>
        <v>3.861703344902552E-2</v>
      </c>
      <c r="D51" s="128">
        <v>72</v>
      </c>
      <c r="E51" s="129">
        <f t="shared" si="19"/>
        <v>3.7124309719866147E-2</v>
      </c>
      <c r="F51" s="128">
        <v>119</v>
      </c>
      <c r="G51" s="129">
        <f t="shared" si="20"/>
        <v>6.201501909958361E-2</v>
      </c>
      <c r="H51" s="128">
        <v>115</v>
      </c>
      <c r="I51" s="129">
        <f t="shared" si="21"/>
        <v>6.0985310494776471E-2</v>
      </c>
      <c r="J51" s="128">
        <v>98</v>
      </c>
      <c r="K51" s="129">
        <f t="shared" si="22"/>
        <v>5.2424359138956655E-2</v>
      </c>
      <c r="L51" s="131">
        <v>91</v>
      </c>
      <c r="M51" s="129">
        <f t="shared" si="23"/>
        <v>4.9239226890028791E-2</v>
      </c>
      <c r="N51" s="131">
        <v>106</v>
      </c>
      <c r="O51" s="129">
        <f t="shared" si="24"/>
        <v>5.5731395703424856E-2</v>
      </c>
      <c r="P51" s="131">
        <v>71</v>
      </c>
      <c r="Q51" s="129">
        <f t="shared" si="25"/>
        <v>3.5308802832661142E-2</v>
      </c>
      <c r="R51" s="131">
        <v>68</v>
      </c>
      <c r="S51" s="129">
        <f t="shared" si="26"/>
        <v>2.9689266893411163E-2</v>
      </c>
      <c r="T51" s="131">
        <v>81</v>
      </c>
      <c r="U51" s="129">
        <f t="shared" si="27"/>
        <v>3.3120300290722632E-2</v>
      </c>
      <c r="V51" s="119"/>
    </row>
    <row r="52" spans="1:22" ht="20.25" customHeight="1">
      <c r="A52" s="123" t="s">
        <v>86</v>
      </c>
      <c r="B52" s="128">
        <v>993</v>
      </c>
      <c r="C52" s="129">
        <f t="shared" si="18"/>
        <v>0.47341622487509061</v>
      </c>
      <c r="D52" s="128">
        <v>642</v>
      </c>
      <c r="E52" s="129">
        <f t="shared" si="19"/>
        <v>0.33102509500213984</v>
      </c>
      <c r="F52" s="128">
        <v>277</v>
      </c>
      <c r="G52" s="129">
        <f t="shared" si="20"/>
        <v>0.14435428815617363</v>
      </c>
      <c r="H52" s="128">
        <v>251</v>
      </c>
      <c r="I52" s="129">
        <f t="shared" si="21"/>
        <v>0.13310706899294691</v>
      </c>
      <c r="J52" s="128">
        <v>170</v>
      </c>
      <c r="K52" s="129">
        <f t="shared" si="22"/>
        <v>9.0940214832883975E-2</v>
      </c>
      <c r="L52" s="128">
        <v>109</v>
      </c>
      <c r="M52" s="129">
        <f t="shared" si="23"/>
        <v>5.8978854186957551E-2</v>
      </c>
      <c r="N52" s="131">
        <v>118</v>
      </c>
      <c r="O52" s="129">
        <f t="shared" si="24"/>
        <v>6.204061031135974E-2</v>
      </c>
      <c r="P52" s="131">
        <v>87</v>
      </c>
      <c r="Q52" s="129">
        <f t="shared" si="25"/>
        <v>4.3265716147063649E-2</v>
      </c>
      <c r="R52" s="131">
        <v>66</v>
      </c>
      <c r="S52" s="129">
        <f t="shared" si="26"/>
        <v>2.8816053161252016E-2</v>
      </c>
      <c r="T52" s="131">
        <v>68</v>
      </c>
      <c r="U52" s="129">
        <f t="shared" si="27"/>
        <v>2.7804696540359747E-2</v>
      </c>
    </row>
    <row r="53" spans="1:22" ht="20.25" customHeight="1">
      <c r="A53" s="123" t="s">
        <v>80</v>
      </c>
      <c r="B53" s="128">
        <v>71</v>
      </c>
      <c r="C53" s="129">
        <f t="shared" si="18"/>
        <v>3.3849498455318663E-2</v>
      </c>
      <c r="D53" s="128">
        <v>27</v>
      </c>
      <c r="E53" s="129">
        <f t="shared" si="19"/>
        <v>1.3921616144949807E-2</v>
      </c>
      <c r="F53" s="128">
        <v>51</v>
      </c>
      <c r="G53" s="129">
        <f t="shared" si="20"/>
        <v>2.6577865328392975E-2</v>
      </c>
      <c r="H53" s="128">
        <v>65</v>
      </c>
      <c r="I53" s="129">
        <f t="shared" si="21"/>
        <v>3.4469958105743229E-2</v>
      </c>
      <c r="J53" s="128">
        <v>34</v>
      </c>
      <c r="K53" s="129">
        <f t="shared" si="22"/>
        <v>1.8188042966576796E-2</v>
      </c>
      <c r="L53" s="131">
        <v>25</v>
      </c>
      <c r="M53" s="129">
        <f t="shared" si="23"/>
        <v>1.3527260134623293E-2</v>
      </c>
      <c r="N53" s="131">
        <v>39</v>
      </c>
      <c r="O53" s="129">
        <f t="shared" si="24"/>
        <v>2.050494747578839E-2</v>
      </c>
      <c r="P53" s="131">
        <v>56</v>
      </c>
      <c r="Q53" s="129">
        <f t="shared" si="25"/>
        <v>2.7849196600408788E-2</v>
      </c>
      <c r="R53" s="131">
        <v>45</v>
      </c>
      <c r="S53" s="129">
        <f t="shared" si="26"/>
        <v>1.9647308973580919E-2</v>
      </c>
      <c r="T53" s="131">
        <v>65</v>
      </c>
      <c r="U53" s="129">
        <f t="shared" si="27"/>
        <v>2.657801875181446E-2</v>
      </c>
    </row>
    <row r="54" spans="1:22" ht="20.25" customHeight="1">
      <c r="A54" s="123" t="s">
        <v>83</v>
      </c>
      <c r="B54" s="128">
        <v>47</v>
      </c>
      <c r="C54" s="129">
        <f t="shared" si="18"/>
        <v>2.2407414470422212E-2</v>
      </c>
      <c r="D54" s="128">
        <v>89</v>
      </c>
      <c r="E54" s="129">
        <f t="shared" si="19"/>
        <v>4.5889771737056759E-2</v>
      </c>
      <c r="F54" s="128">
        <v>211</v>
      </c>
      <c r="G54" s="129">
        <f t="shared" si="20"/>
        <v>0.10995940361354742</v>
      </c>
      <c r="H54" s="128">
        <v>78</v>
      </c>
      <c r="I54" s="129">
        <f t="shared" si="21"/>
        <v>4.136394972689187E-2</v>
      </c>
      <c r="J54" s="128">
        <v>91</v>
      </c>
      <c r="K54" s="129">
        <f t="shared" si="22"/>
        <v>4.8679762057602605E-2</v>
      </c>
      <c r="L54" s="131">
        <v>63</v>
      </c>
      <c r="M54" s="129">
        <f t="shared" si="23"/>
        <v>3.4088695539250695E-2</v>
      </c>
      <c r="N54" s="131">
        <v>63</v>
      </c>
      <c r="O54" s="129">
        <f t="shared" si="24"/>
        <v>3.3123376691658171E-2</v>
      </c>
      <c r="P54" s="131">
        <v>62</v>
      </c>
      <c r="Q54" s="129">
        <f t="shared" si="25"/>
        <v>3.0833039093309724E-2</v>
      </c>
      <c r="R54" s="131">
        <v>59</v>
      </c>
      <c r="S54" s="129">
        <f t="shared" si="26"/>
        <v>2.5759805098694986E-2</v>
      </c>
      <c r="T54" s="131">
        <v>54</v>
      </c>
      <c r="U54" s="129">
        <f t="shared" si="27"/>
        <v>2.208020019381509E-2</v>
      </c>
    </row>
    <row r="55" spans="1:22" ht="20.25" customHeight="1">
      <c r="A55" s="123" t="s">
        <v>81</v>
      </c>
      <c r="B55" s="128">
        <v>25</v>
      </c>
      <c r="C55" s="129">
        <f t="shared" si="18"/>
        <v>1.1918837484267135E-2</v>
      </c>
      <c r="D55" s="128">
        <v>19</v>
      </c>
      <c r="E55" s="129">
        <f t="shared" si="19"/>
        <v>9.7966928427424549E-3</v>
      </c>
      <c r="F55" s="128">
        <v>25</v>
      </c>
      <c r="G55" s="129">
        <f t="shared" si="20"/>
        <v>1.3028365357055382E-2</v>
      </c>
      <c r="H55" s="128">
        <v>29</v>
      </c>
      <c r="I55" s="129">
        <f t="shared" si="21"/>
        <v>1.5378904385639285E-2</v>
      </c>
      <c r="J55" s="128">
        <v>17</v>
      </c>
      <c r="K55" s="129">
        <f t="shared" si="22"/>
        <v>9.0940214832883979E-3</v>
      </c>
      <c r="L55" s="131">
        <v>31</v>
      </c>
      <c r="M55" s="129">
        <f t="shared" si="23"/>
        <v>1.6773802566932883E-2</v>
      </c>
      <c r="N55" s="131">
        <v>48</v>
      </c>
      <c r="O55" s="129">
        <f t="shared" si="24"/>
        <v>2.5236858431739558E-2</v>
      </c>
      <c r="P55" s="131">
        <v>15</v>
      </c>
      <c r="Q55" s="129">
        <f t="shared" si="25"/>
        <v>7.4596062322523542E-3</v>
      </c>
      <c r="R55" s="131">
        <v>28</v>
      </c>
      <c r="S55" s="129">
        <f t="shared" si="26"/>
        <v>1.2224992250228127E-2</v>
      </c>
      <c r="T55" s="131">
        <v>30</v>
      </c>
      <c r="U55" s="129">
        <f t="shared" si="27"/>
        <v>1.2266777885452829E-2</v>
      </c>
    </row>
    <row r="56" spans="1:22" ht="20.25" customHeight="1">
      <c r="A56" s="123" t="s">
        <v>78</v>
      </c>
      <c r="B56" s="128">
        <v>20</v>
      </c>
      <c r="C56" s="129">
        <f t="shared" si="18"/>
        <v>9.5350699874137083E-3</v>
      </c>
      <c r="D56" s="128">
        <v>30</v>
      </c>
      <c r="E56" s="129">
        <f t="shared" si="19"/>
        <v>1.546846238327756E-2</v>
      </c>
      <c r="F56" s="128">
        <v>13</v>
      </c>
      <c r="G56" s="129">
        <f t="shared" si="20"/>
        <v>6.7747499856687984E-3</v>
      </c>
      <c r="H56" s="128">
        <v>21</v>
      </c>
      <c r="I56" s="129">
        <f t="shared" si="21"/>
        <v>1.1136448003393966E-2</v>
      </c>
      <c r="J56" s="128">
        <v>28</v>
      </c>
      <c r="K56" s="129">
        <f t="shared" si="22"/>
        <v>1.4978388325416186E-2</v>
      </c>
      <c r="L56" s="131">
        <v>35</v>
      </c>
      <c r="M56" s="129">
        <f t="shared" si="23"/>
        <v>1.8938164188472613E-2</v>
      </c>
      <c r="N56" s="131">
        <v>30</v>
      </c>
      <c r="O56" s="129">
        <f t="shared" si="24"/>
        <v>1.5773036519837223E-2</v>
      </c>
      <c r="P56" s="131">
        <v>24</v>
      </c>
      <c r="Q56" s="129">
        <f t="shared" si="25"/>
        <v>1.1935369971603766E-2</v>
      </c>
      <c r="R56" s="131">
        <v>27</v>
      </c>
      <c r="S56" s="129">
        <f t="shared" si="26"/>
        <v>1.178838538414855E-2</v>
      </c>
      <c r="T56" s="131">
        <v>30</v>
      </c>
      <c r="U56" s="129">
        <f t="shared" si="27"/>
        <v>1.2266777885452829E-2</v>
      </c>
    </row>
    <row r="57" spans="1:22" ht="20.25" customHeight="1">
      <c r="A57" s="123" t="s">
        <v>71</v>
      </c>
      <c r="B57" s="128">
        <v>0</v>
      </c>
      <c r="C57" s="128">
        <v>0</v>
      </c>
      <c r="D57" s="128">
        <v>2</v>
      </c>
      <c r="E57" s="129">
        <f t="shared" si="19"/>
        <v>1.0312308255518373E-3</v>
      </c>
      <c r="F57" s="128">
        <v>5</v>
      </c>
      <c r="G57" s="129">
        <f t="shared" si="20"/>
        <v>2.6056730714110765E-3</v>
      </c>
      <c r="H57" s="128">
        <v>0</v>
      </c>
      <c r="I57" s="128">
        <v>0</v>
      </c>
      <c r="J57" s="128">
        <v>1</v>
      </c>
      <c r="K57" s="129">
        <f t="shared" si="22"/>
        <v>5.3494244019343514E-4</v>
      </c>
      <c r="L57" s="131">
        <v>4</v>
      </c>
      <c r="M57" s="129">
        <f t="shared" si="23"/>
        <v>2.1643616215397269E-3</v>
      </c>
      <c r="N57" s="131">
        <v>14</v>
      </c>
      <c r="O57" s="129">
        <f t="shared" si="24"/>
        <v>7.3607503759240368E-3</v>
      </c>
      <c r="P57" s="131">
        <v>0</v>
      </c>
      <c r="Q57" s="131">
        <v>0</v>
      </c>
      <c r="R57" s="131">
        <v>0</v>
      </c>
      <c r="S57" s="131">
        <v>0</v>
      </c>
      <c r="T57" s="131">
        <v>28</v>
      </c>
      <c r="U57" s="129">
        <f t="shared" si="27"/>
        <v>1.1448992693089306E-2</v>
      </c>
    </row>
    <row r="58" spans="1:22" ht="20.25" customHeight="1">
      <c r="A58" s="123" t="s">
        <v>219</v>
      </c>
      <c r="B58" s="128">
        <v>1</v>
      </c>
      <c r="C58" s="129">
        <f>IFERROR(B58/B$4*100,"-")</f>
        <v>4.7675349937068538E-4</v>
      </c>
      <c r="D58" s="128">
        <v>19</v>
      </c>
      <c r="E58" s="129">
        <f t="shared" si="19"/>
        <v>9.7966928427424549E-3</v>
      </c>
      <c r="F58" s="128">
        <v>12</v>
      </c>
      <c r="G58" s="129">
        <f t="shared" si="20"/>
        <v>6.2536153713865826E-3</v>
      </c>
      <c r="H58" s="128">
        <v>19</v>
      </c>
      <c r="I58" s="129">
        <f>IFERROR(H58/H$4*100,"-")</f>
        <v>1.0075833907832637E-2</v>
      </c>
      <c r="J58" s="128">
        <v>18</v>
      </c>
      <c r="K58" s="129">
        <f t="shared" si="22"/>
        <v>9.6289639234818335E-3</v>
      </c>
      <c r="L58" s="131">
        <v>12</v>
      </c>
      <c r="M58" s="129">
        <f t="shared" si="23"/>
        <v>6.4930848646191806E-3</v>
      </c>
      <c r="N58" s="131">
        <v>25</v>
      </c>
      <c r="O58" s="129">
        <f t="shared" si="24"/>
        <v>1.3144197099864351E-2</v>
      </c>
      <c r="P58" s="131">
        <v>28</v>
      </c>
      <c r="Q58" s="129">
        <f t="shared" ref="Q58:Q82" si="28">IFERROR(P58/P$4*100,"-")</f>
        <v>1.3924598300204394E-2</v>
      </c>
      <c r="R58" s="131">
        <v>17</v>
      </c>
      <c r="S58" s="129">
        <f t="shared" ref="S58:S74" si="29">IFERROR(R58/R$4*100,"-")</f>
        <v>7.4223167233527908E-3</v>
      </c>
      <c r="T58" s="131">
        <v>26</v>
      </c>
      <c r="U58" s="129">
        <f t="shared" si="27"/>
        <v>1.0631207500725784E-2</v>
      </c>
    </row>
    <row r="59" spans="1:22" ht="20.25" customHeight="1">
      <c r="A59" s="123" t="s">
        <v>74</v>
      </c>
      <c r="B59" s="128">
        <v>8</v>
      </c>
      <c r="C59" s="129">
        <f>IFERROR(B59/B$4*100,"-")</f>
        <v>3.814027994965483E-3</v>
      </c>
      <c r="D59" s="128">
        <v>29</v>
      </c>
      <c r="E59" s="129">
        <f t="shared" si="19"/>
        <v>1.4952846970501643E-2</v>
      </c>
      <c r="F59" s="128">
        <v>15</v>
      </c>
      <c r="G59" s="129">
        <f t="shared" si="20"/>
        <v>7.8170192142332281E-3</v>
      </c>
      <c r="H59" s="128">
        <v>26</v>
      </c>
      <c r="I59" s="129">
        <f>IFERROR(H59/H$4*100,"-")</f>
        <v>1.378798324229729E-2</v>
      </c>
      <c r="J59" s="128">
        <v>27</v>
      </c>
      <c r="K59" s="129">
        <f t="shared" si="22"/>
        <v>1.4443445885222748E-2</v>
      </c>
      <c r="L59" s="131">
        <v>22</v>
      </c>
      <c r="M59" s="129">
        <f t="shared" si="23"/>
        <v>1.1903988918468496E-2</v>
      </c>
      <c r="N59" s="131">
        <v>19</v>
      </c>
      <c r="O59" s="129">
        <f t="shared" si="24"/>
        <v>9.9895897958969075E-3</v>
      </c>
      <c r="P59" s="131">
        <v>28</v>
      </c>
      <c r="Q59" s="129">
        <f t="shared" si="28"/>
        <v>1.3924598300204394E-2</v>
      </c>
      <c r="R59" s="131">
        <v>35</v>
      </c>
      <c r="S59" s="129">
        <f t="shared" si="29"/>
        <v>1.5281240312785157E-2</v>
      </c>
      <c r="T59" s="131">
        <v>24</v>
      </c>
      <c r="U59" s="129">
        <f t="shared" si="27"/>
        <v>9.8134223083622633E-3</v>
      </c>
    </row>
    <row r="60" spans="1:22" ht="20.25" customHeight="1">
      <c r="A60" s="123" t="s">
        <v>326</v>
      </c>
      <c r="B60" s="128">
        <v>65</v>
      </c>
      <c r="C60" s="129">
        <f>IFERROR(B60/B$4*100,"-")</f>
        <v>3.0988977459094551E-2</v>
      </c>
      <c r="D60" s="128">
        <v>70</v>
      </c>
      <c r="E60" s="129">
        <f t="shared" si="19"/>
        <v>3.6093078894314311E-2</v>
      </c>
      <c r="F60" s="128">
        <v>84</v>
      </c>
      <c r="G60" s="129">
        <f t="shared" si="20"/>
        <v>4.3775307599706076E-2</v>
      </c>
      <c r="H60" s="128">
        <v>88</v>
      </c>
      <c r="I60" s="129">
        <f>IFERROR(H60/H$4*100,"-")</f>
        <v>4.6667020204698519E-2</v>
      </c>
      <c r="J60" s="128">
        <v>99</v>
      </c>
      <c r="K60" s="129">
        <f t="shared" si="22"/>
        <v>5.2959301579150089E-2</v>
      </c>
      <c r="L60" s="131">
        <v>134</v>
      </c>
      <c r="M60" s="129">
        <f t="shared" si="23"/>
        <v>7.2506114321580856E-2</v>
      </c>
      <c r="N60" s="131">
        <v>138</v>
      </c>
      <c r="O60" s="129">
        <f t="shared" si="24"/>
        <v>7.2555967991251219E-2</v>
      </c>
      <c r="P60" s="131">
        <v>48</v>
      </c>
      <c r="Q60" s="129">
        <f t="shared" si="28"/>
        <v>2.3870739943207531E-2</v>
      </c>
      <c r="R60" s="131">
        <v>36</v>
      </c>
      <c r="S60" s="129">
        <f t="shared" si="29"/>
        <v>1.5717847178864736E-2</v>
      </c>
      <c r="T60" s="131">
        <v>23</v>
      </c>
      <c r="U60" s="129">
        <f t="shared" si="27"/>
        <v>9.4045297121805004E-3</v>
      </c>
    </row>
    <row r="61" spans="1:22" ht="20.25" customHeight="1">
      <c r="A61" s="123" t="s">
        <v>54</v>
      </c>
      <c r="B61" s="128">
        <v>0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31">
        <v>2</v>
      </c>
      <c r="M61" s="129">
        <f t="shared" si="23"/>
        <v>1.0821808107698634E-3</v>
      </c>
      <c r="N61" s="131">
        <v>2</v>
      </c>
      <c r="O61" s="129">
        <f t="shared" si="24"/>
        <v>1.0515357679891481E-3</v>
      </c>
      <c r="P61" s="131">
        <v>1</v>
      </c>
      <c r="Q61" s="129">
        <f t="shared" si="28"/>
        <v>4.973070821501569E-4</v>
      </c>
      <c r="R61" s="131">
        <v>2</v>
      </c>
      <c r="S61" s="129">
        <f t="shared" si="29"/>
        <v>8.7321373215915184E-4</v>
      </c>
      <c r="T61" s="131">
        <v>23</v>
      </c>
      <c r="U61" s="129">
        <f t="shared" si="27"/>
        <v>9.4045297121805004E-3</v>
      </c>
    </row>
    <row r="62" spans="1:22" ht="20.25" customHeight="1">
      <c r="A62" s="123" t="s">
        <v>82</v>
      </c>
      <c r="B62" s="128">
        <v>3</v>
      </c>
      <c r="C62" s="129">
        <f>IFERROR(B62/B$4*100,"-")</f>
        <v>1.4302604981120562E-3</v>
      </c>
      <c r="D62" s="128">
        <v>0</v>
      </c>
      <c r="E62" s="128">
        <v>0</v>
      </c>
      <c r="F62" s="128">
        <v>32</v>
      </c>
      <c r="G62" s="129">
        <f>IFERROR(F62/F$4*100,"-")</f>
        <v>1.6676307657030889E-2</v>
      </c>
      <c r="H62" s="128">
        <v>76</v>
      </c>
      <c r="I62" s="129">
        <f>IFERROR(H62/H$4*100,"-")</f>
        <v>4.0303335631330546E-2</v>
      </c>
      <c r="J62" s="128">
        <v>91</v>
      </c>
      <c r="K62" s="129">
        <f>IFERROR(J62/J$4*100,"-")</f>
        <v>4.8679762057602605E-2</v>
      </c>
      <c r="L62" s="131">
        <v>36</v>
      </c>
      <c r="M62" s="129">
        <f t="shared" si="23"/>
        <v>1.9479254593857541E-2</v>
      </c>
      <c r="N62" s="131">
        <v>57</v>
      </c>
      <c r="O62" s="129">
        <f t="shared" si="24"/>
        <v>2.9968769387690726E-2</v>
      </c>
      <c r="P62" s="131">
        <v>103</v>
      </c>
      <c r="Q62" s="129">
        <f t="shared" si="28"/>
        <v>5.1222629461466163E-2</v>
      </c>
      <c r="R62" s="131">
        <v>47</v>
      </c>
      <c r="S62" s="129">
        <f t="shared" si="29"/>
        <v>2.052052270574007E-2</v>
      </c>
      <c r="T62" s="131">
        <v>21</v>
      </c>
      <c r="U62" s="129">
        <f t="shared" si="27"/>
        <v>8.5867445198169797E-3</v>
      </c>
    </row>
    <row r="63" spans="1:22" ht="20.25" customHeight="1">
      <c r="A63" s="123" t="s">
        <v>215</v>
      </c>
      <c r="B63" s="128">
        <v>0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128">
        <v>0</v>
      </c>
      <c r="J63" s="128">
        <v>0</v>
      </c>
      <c r="K63" s="128">
        <v>0</v>
      </c>
      <c r="L63" s="128">
        <v>0</v>
      </c>
      <c r="M63" s="128">
        <v>0</v>
      </c>
      <c r="N63" s="128">
        <v>0</v>
      </c>
      <c r="O63" s="128">
        <v>0</v>
      </c>
      <c r="P63" s="131">
        <v>9</v>
      </c>
      <c r="Q63" s="129">
        <f t="shared" si="28"/>
        <v>4.4757637393514123E-3</v>
      </c>
      <c r="R63" s="131">
        <v>20</v>
      </c>
      <c r="S63" s="129">
        <f t="shared" si="29"/>
        <v>8.7321373215915182E-3</v>
      </c>
      <c r="T63" s="131">
        <v>18</v>
      </c>
      <c r="U63" s="129">
        <f t="shared" si="27"/>
        <v>7.3600667312716962E-3</v>
      </c>
    </row>
    <row r="64" spans="1:22" ht="20.25" customHeight="1">
      <c r="A64" s="123" t="s">
        <v>64</v>
      </c>
      <c r="B64" s="128">
        <v>13</v>
      </c>
      <c r="C64" s="129">
        <f t="shared" ref="C64:C72" si="30">IFERROR(B64/B$4*100,"-")</f>
        <v>6.1977954918189101E-3</v>
      </c>
      <c r="D64" s="128">
        <v>22</v>
      </c>
      <c r="E64" s="129">
        <f t="shared" ref="E64:E72" si="31">IFERROR(D64/D$4*100,"-")</f>
        <v>1.1343539081070213E-2</v>
      </c>
      <c r="F64" s="128">
        <v>5</v>
      </c>
      <c r="G64" s="129">
        <f t="shared" ref="G64:G72" si="32">IFERROR(F64/F$4*100,"-")</f>
        <v>2.6056730714110765E-3</v>
      </c>
      <c r="H64" s="128">
        <v>43</v>
      </c>
      <c r="I64" s="129">
        <f t="shared" ref="I64:I72" si="33">IFERROR(H64/H$4*100,"-")</f>
        <v>2.2803203054568597E-2</v>
      </c>
      <c r="J64" s="128">
        <v>3</v>
      </c>
      <c r="K64" s="129">
        <f t="shared" ref="K64:K72" si="34">IFERROR(J64/J$4*100,"-")</f>
        <v>1.6048273205803057E-3</v>
      </c>
      <c r="L64" s="131">
        <v>4</v>
      </c>
      <c r="M64" s="129">
        <f t="shared" ref="M64:M72" si="35">IFERROR(L64/L$4*100,"-")</f>
        <v>2.1643616215397269E-3</v>
      </c>
      <c r="N64" s="131">
        <v>5</v>
      </c>
      <c r="O64" s="129">
        <f t="shared" ref="O64:O70" si="36">IFERROR(N64/N$4*100,"-")</f>
        <v>2.6288394199728703E-3</v>
      </c>
      <c r="P64" s="131">
        <v>11</v>
      </c>
      <c r="Q64" s="129">
        <f t="shared" si="28"/>
        <v>5.4703779036517257E-3</v>
      </c>
      <c r="R64" s="131">
        <v>8</v>
      </c>
      <c r="S64" s="129">
        <f t="shared" si="29"/>
        <v>3.4928549286366074E-3</v>
      </c>
      <c r="T64" s="131">
        <v>17</v>
      </c>
      <c r="U64" s="129">
        <f t="shared" si="27"/>
        <v>6.9511741350899367E-3</v>
      </c>
    </row>
    <row r="65" spans="1:21" ht="20.25" customHeight="1">
      <c r="A65" s="123" t="s">
        <v>73</v>
      </c>
      <c r="B65" s="128">
        <v>11</v>
      </c>
      <c r="C65" s="129">
        <f t="shared" si="30"/>
        <v>5.2442884930775386E-3</v>
      </c>
      <c r="D65" s="128">
        <v>8</v>
      </c>
      <c r="E65" s="129">
        <f t="shared" si="31"/>
        <v>4.1249233022073494E-3</v>
      </c>
      <c r="F65" s="128">
        <v>3</v>
      </c>
      <c r="G65" s="129">
        <f t="shared" si="32"/>
        <v>1.5634038428466457E-3</v>
      </c>
      <c r="H65" s="128">
        <v>20</v>
      </c>
      <c r="I65" s="129">
        <f t="shared" si="33"/>
        <v>1.06061409556133E-2</v>
      </c>
      <c r="J65" s="128">
        <v>19</v>
      </c>
      <c r="K65" s="129">
        <f t="shared" si="34"/>
        <v>1.0163906363675267E-2</v>
      </c>
      <c r="L65" s="131">
        <v>28</v>
      </c>
      <c r="M65" s="129">
        <f t="shared" si="35"/>
        <v>1.5150531350778087E-2</v>
      </c>
      <c r="N65" s="131">
        <v>17</v>
      </c>
      <c r="O65" s="129">
        <f t="shared" si="36"/>
        <v>8.9380540279077603E-3</v>
      </c>
      <c r="P65" s="131">
        <v>16</v>
      </c>
      <c r="Q65" s="129">
        <f t="shared" si="28"/>
        <v>7.9569133144025105E-3</v>
      </c>
      <c r="R65" s="131">
        <v>10</v>
      </c>
      <c r="S65" s="129">
        <f t="shared" si="29"/>
        <v>4.3660686607957591E-3</v>
      </c>
      <c r="T65" s="131">
        <v>14</v>
      </c>
      <c r="U65" s="129">
        <f t="shared" si="27"/>
        <v>5.7244963465446531E-3</v>
      </c>
    </row>
    <row r="66" spans="1:21" ht="20.25" customHeight="1">
      <c r="A66" s="123" t="s">
        <v>75</v>
      </c>
      <c r="B66" s="128">
        <v>25</v>
      </c>
      <c r="C66" s="129">
        <f t="shared" si="30"/>
        <v>1.1918837484267135E-2</v>
      </c>
      <c r="D66" s="128">
        <v>33</v>
      </c>
      <c r="E66" s="129">
        <f t="shared" si="31"/>
        <v>1.7015308621605316E-2</v>
      </c>
      <c r="F66" s="128">
        <v>19</v>
      </c>
      <c r="G66" s="129">
        <f t="shared" si="32"/>
        <v>9.9015576713620893E-3</v>
      </c>
      <c r="H66" s="128">
        <v>12</v>
      </c>
      <c r="I66" s="129">
        <f t="shared" si="33"/>
        <v>6.3636845733679795E-3</v>
      </c>
      <c r="J66" s="128">
        <v>12</v>
      </c>
      <c r="K66" s="129">
        <f t="shared" si="34"/>
        <v>6.4193092823212226E-3</v>
      </c>
      <c r="L66" s="131">
        <v>8</v>
      </c>
      <c r="M66" s="129">
        <f t="shared" si="35"/>
        <v>4.3287232430794537E-3</v>
      </c>
      <c r="N66" s="131">
        <v>26</v>
      </c>
      <c r="O66" s="129">
        <f t="shared" si="36"/>
        <v>1.3669964983858926E-2</v>
      </c>
      <c r="P66" s="131">
        <v>3</v>
      </c>
      <c r="Q66" s="129">
        <f t="shared" si="28"/>
        <v>1.4919212464504707E-3</v>
      </c>
      <c r="R66" s="131">
        <v>14</v>
      </c>
      <c r="S66" s="129">
        <f t="shared" si="29"/>
        <v>6.1124961251140635E-3</v>
      </c>
      <c r="T66" s="131">
        <v>13</v>
      </c>
      <c r="U66" s="129">
        <f t="shared" si="27"/>
        <v>5.315603750362892E-3</v>
      </c>
    </row>
    <row r="67" spans="1:21" ht="20.25" customHeight="1">
      <c r="A67" s="123" t="s">
        <v>59</v>
      </c>
      <c r="B67" s="128">
        <v>40</v>
      </c>
      <c r="C67" s="129">
        <f t="shared" si="30"/>
        <v>1.9070139974827417E-2</v>
      </c>
      <c r="D67" s="128">
        <v>41</v>
      </c>
      <c r="E67" s="129">
        <f t="shared" si="31"/>
        <v>2.1140231923812668E-2</v>
      </c>
      <c r="F67" s="128">
        <v>66</v>
      </c>
      <c r="G67" s="129">
        <f t="shared" si="32"/>
        <v>3.4394884542626201E-2</v>
      </c>
      <c r="H67" s="128">
        <v>15</v>
      </c>
      <c r="I67" s="129">
        <f t="shared" si="33"/>
        <v>7.9546057167099744E-3</v>
      </c>
      <c r="J67" s="128">
        <v>22</v>
      </c>
      <c r="K67" s="129">
        <f t="shared" si="34"/>
        <v>1.1768733684255574E-2</v>
      </c>
      <c r="L67" s="131">
        <v>10</v>
      </c>
      <c r="M67" s="129">
        <f t="shared" si="35"/>
        <v>5.4109040538493167E-3</v>
      </c>
      <c r="N67" s="131">
        <v>4</v>
      </c>
      <c r="O67" s="129">
        <f t="shared" si="36"/>
        <v>2.1030715359782962E-3</v>
      </c>
      <c r="P67" s="131">
        <v>9</v>
      </c>
      <c r="Q67" s="129">
        <f t="shared" si="28"/>
        <v>4.4757637393514123E-3</v>
      </c>
      <c r="R67" s="131">
        <v>10</v>
      </c>
      <c r="S67" s="129">
        <f t="shared" si="29"/>
        <v>4.3660686607957591E-3</v>
      </c>
      <c r="T67" s="131">
        <v>11</v>
      </c>
      <c r="U67" s="129">
        <f t="shared" si="27"/>
        <v>4.4978185579993704E-3</v>
      </c>
    </row>
    <row r="68" spans="1:21" ht="20.25" customHeight="1">
      <c r="A68" s="123" t="s">
        <v>68</v>
      </c>
      <c r="B68" s="128">
        <v>4</v>
      </c>
      <c r="C68" s="129">
        <f t="shared" si="30"/>
        <v>1.9070139974827415E-3</v>
      </c>
      <c r="D68" s="128">
        <v>5</v>
      </c>
      <c r="E68" s="129">
        <f t="shared" si="31"/>
        <v>2.5780770638795937E-3</v>
      </c>
      <c r="F68" s="128">
        <v>6</v>
      </c>
      <c r="G68" s="129">
        <f t="shared" si="32"/>
        <v>3.1268076856932913E-3</v>
      </c>
      <c r="H68" s="128">
        <v>1</v>
      </c>
      <c r="I68" s="129">
        <f t="shared" si="33"/>
        <v>5.3030704778066499E-4</v>
      </c>
      <c r="J68" s="128">
        <v>6</v>
      </c>
      <c r="K68" s="129">
        <f t="shared" si="34"/>
        <v>3.2096546411606113E-3</v>
      </c>
      <c r="L68" s="131">
        <v>7</v>
      </c>
      <c r="M68" s="129">
        <f t="shared" si="35"/>
        <v>3.7876328376945218E-3</v>
      </c>
      <c r="N68" s="131">
        <v>7</v>
      </c>
      <c r="O68" s="129">
        <f t="shared" si="36"/>
        <v>3.6803751879620184E-3</v>
      </c>
      <c r="P68" s="131">
        <v>6</v>
      </c>
      <c r="Q68" s="129">
        <f t="shared" si="28"/>
        <v>2.9838424929009414E-3</v>
      </c>
      <c r="R68" s="131">
        <v>7</v>
      </c>
      <c r="S68" s="129">
        <f t="shared" si="29"/>
        <v>3.0562480625570317E-3</v>
      </c>
      <c r="T68" s="131">
        <v>11</v>
      </c>
      <c r="U68" s="129">
        <f t="shared" si="27"/>
        <v>4.4978185579993704E-3</v>
      </c>
    </row>
    <row r="69" spans="1:21" ht="20.25" customHeight="1">
      <c r="A69" s="123" t="s">
        <v>72</v>
      </c>
      <c r="B69" s="128">
        <v>25</v>
      </c>
      <c r="C69" s="129">
        <f t="shared" si="30"/>
        <v>1.1918837484267135E-2</v>
      </c>
      <c r="D69" s="128">
        <v>12</v>
      </c>
      <c r="E69" s="129">
        <f t="shared" si="31"/>
        <v>6.1873849533110245E-3</v>
      </c>
      <c r="F69" s="128">
        <v>51</v>
      </c>
      <c r="G69" s="129">
        <f t="shared" si="32"/>
        <v>2.6577865328392975E-2</v>
      </c>
      <c r="H69" s="128">
        <v>144</v>
      </c>
      <c r="I69" s="129">
        <f t="shared" si="33"/>
        <v>7.6364214880415768E-2</v>
      </c>
      <c r="J69" s="128">
        <v>49</v>
      </c>
      <c r="K69" s="129">
        <f t="shared" si="34"/>
        <v>2.6212179569478328E-2</v>
      </c>
      <c r="L69" s="131">
        <v>17</v>
      </c>
      <c r="M69" s="129">
        <f t="shared" si="35"/>
        <v>9.198536891543839E-3</v>
      </c>
      <c r="N69" s="131">
        <v>15</v>
      </c>
      <c r="O69" s="129">
        <f t="shared" si="36"/>
        <v>7.8865182599186113E-3</v>
      </c>
      <c r="P69" s="131">
        <v>16</v>
      </c>
      <c r="Q69" s="129">
        <f t="shared" si="28"/>
        <v>7.9569133144025105E-3</v>
      </c>
      <c r="R69" s="131">
        <v>19</v>
      </c>
      <c r="S69" s="129">
        <f t="shared" si="29"/>
        <v>8.2955304555119447E-3</v>
      </c>
      <c r="T69" s="131">
        <v>8</v>
      </c>
      <c r="U69" s="129">
        <f t="shared" ref="U69:U100" si="37">IFERROR(T69/T$4*100,"-")</f>
        <v>3.2711407694540873E-3</v>
      </c>
    </row>
    <row r="70" spans="1:21" ht="20.25" customHeight="1">
      <c r="A70" s="123" t="s">
        <v>50</v>
      </c>
      <c r="B70" s="128">
        <v>7</v>
      </c>
      <c r="C70" s="129">
        <f t="shared" si="30"/>
        <v>3.3372744955947973E-3</v>
      </c>
      <c r="D70" s="128">
        <v>8</v>
      </c>
      <c r="E70" s="129">
        <f t="shared" si="31"/>
        <v>4.1249233022073494E-3</v>
      </c>
      <c r="F70" s="128">
        <v>9</v>
      </c>
      <c r="G70" s="129">
        <f t="shared" si="32"/>
        <v>4.6902115285399372E-3</v>
      </c>
      <c r="H70" s="128">
        <v>3</v>
      </c>
      <c r="I70" s="129">
        <f t="shared" si="33"/>
        <v>1.5909211433419949E-3</v>
      </c>
      <c r="J70" s="128">
        <v>6</v>
      </c>
      <c r="K70" s="129">
        <f t="shared" si="34"/>
        <v>3.2096546411606113E-3</v>
      </c>
      <c r="L70" s="128">
        <v>6</v>
      </c>
      <c r="M70" s="129">
        <f t="shared" si="35"/>
        <v>3.2465424323095903E-3</v>
      </c>
      <c r="N70" s="128">
        <v>1</v>
      </c>
      <c r="O70" s="129">
        <f t="shared" si="36"/>
        <v>5.2576788399457406E-4</v>
      </c>
      <c r="P70" s="128">
        <v>11</v>
      </c>
      <c r="Q70" s="129">
        <f t="shared" si="28"/>
        <v>5.4703779036517257E-3</v>
      </c>
      <c r="R70" s="128">
        <v>1</v>
      </c>
      <c r="S70" s="129">
        <f t="shared" si="29"/>
        <v>4.3660686607957592E-4</v>
      </c>
      <c r="T70" s="128">
        <v>8</v>
      </c>
      <c r="U70" s="129">
        <f t="shared" si="37"/>
        <v>3.2711407694540873E-3</v>
      </c>
    </row>
    <row r="71" spans="1:21" ht="20.25" customHeight="1">
      <c r="A71" s="123" t="s">
        <v>279</v>
      </c>
      <c r="B71" s="128">
        <v>13</v>
      </c>
      <c r="C71" s="129">
        <f t="shared" si="30"/>
        <v>6.1977954918189101E-3</v>
      </c>
      <c r="D71" s="128">
        <v>195</v>
      </c>
      <c r="E71" s="129">
        <f t="shared" si="31"/>
        <v>0.10054500549130416</v>
      </c>
      <c r="F71" s="128">
        <v>19</v>
      </c>
      <c r="G71" s="129">
        <f t="shared" si="32"/>
        <v>9.9015576713620893E-3</v>
      </c>
      <c r="H71" s="128">
        <v>24</v>
      </c>
      <c r="I71" s="129">
        <f t="shared" si="33"/>
        <v>1.2727369146735959E-2</v>
      </c>
      <c r="J71" s="128">
        <v>13</v>
      </c>
      <c r="K71" s="129">
        <f t="shared" si="34"/>
        <v>6.9542517225146573E-3</v>
      </c>
      <c r="L71" s="131">
        <v>5</v>
      </c>
      <c r="M71" s="129">
        <f t="shared" si="35"/>
        <v>2.7054520269246584E-3</v>
      </c>
      <c r="N71" s="131">
        <v>0</v>
      </c>
      <c r="O71" s="131">
        <v>0</v>
      </c>
      <c r="P71" s="131">
        <v>46</v>
      </c>
      <c r="Q71" s="129">
        <f t="shared" si="28"/>
        <v>2.2876125778907217E-2</v>
      </c>
      <c r="R71" s="131">
        <v>1</v>
      </c>
      <c r="S71" s="129">
        <f t="shared" si="29"/>
        <v>4.3660686607957592E-4</v>
      </c>
      <c r="T71" s="131">
        <v>7</v>
      </c>
      <c r="U71" s="129">
        <f t="shared" si="37"/>
        <v>2.8622481732723266E-3</v>
      </c>
    </row>
    <row r="72" spans="1:21" ht="20.25" customHeight="1">
      <c r="A72" s="123" t="s">
        <v>67</v>
      </c>
      <c r="B72" s="128">
        <v>1</v>
      </c>
      <c r="C72" s="129">
        <f t="shared" si="30"/>
        <v>4.7675349937068538E-4</v>
      </c>
      <c r="D72" s="128">
        <v>4</v>
      </c>
      <c r="E72" s="129">
        <f t="shared" si="31"/>
        <v>2.0624616511036747E-3</v>
      </c>
      <c r="F72" s="128">
        <v>3</v>
      </c>
      <c r="G72" s="129">
        <f t="shared" si="32"/>
        <v>1.5634038428466457E-3</v>
      </c>
      <c r="H72" s="128">
        <v>3</v>
      </c>
      <c r="I72" s="129">
        <f t="shared" si="33"/>
        <v>1.5909211433419949E-3</v>
      </c>
      <c r="J72" s="128">
        <v>9</v>
      </c>
      <c r="K72" s="129">
        <f t="shared" si="34"/>
        <v>4.8144819617409167E-3</v>
      </c>
      <c r="L72" s="131">
        <v>4</v>
      </c>
      <c r="M72" s="129">
        <f t="shared" si="35"/>
        <v>2.1643616215397269E-3</v>
      </c>
      <c r="N72" s="131">
        <v>7</v>
      </c>
      <c r="O72" s="129">
        <f t="shared" ref="O72:O81" si="38">IFERROR(N72/N$4*100,"-")</f>
        <v>3.6803751879620184E-3</v>
      </c>
      <c r="P72" s="131">
        <v>4</v>
      </c>
      <c r="Q72" s="129">
        <f t="shared" si="28"/>
        <v>1.9892283286006276E-3</v>
      </c>
      <c r="R72" s="131">
        <v>5</v>
      </c>
      <c r="S72" s="129">
        <f t="shared" si="29"/>
        <v>2.1830343303978796E-3</v>
      </c>
      <c r="T72" s="131">
        <v>5</v>
      </c>
      <c r="U72" s="129">
        <f t="shared" si="37"/>
        <v>2.0444629809088046E-3</v>
      </c>
    </row>
    <row r="73" spans="1:21" ht="20.25" customHeight="1">
      <c r="A73" s="123" t="s">
        <v>224</v>
      </c>
      <c r="B73" s="128">
        <v>0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31">
        <v>1</v>
      </c>
      <c r="O73" s="129">
        <f t="shared" si="38"/>
        <v>5.2576788399457406E-4</v>
      </c>
      <c r="P73" s="131">
        <v>1</v>
      </c>
      <c r="Q73" s="129">
        <f t="shared" si="28"/>
        <v>4.973070821501569E-4</v>
      </c>
      <c r="R73" s="131">
        <v>5</v>
      </c>
      <c r="S73" s="129">
        <f t="shared" si="29"/>
        <v>2.1830343303978796E-3</v>
      </c>
      <c r="T73" s="131">
        <v>5</v>
      </c>
      <c r="U73" s="129">
        <f t="shared" si="37"/>
        <v>2.0444629809088046E-3</v>
      </c>
    </row>
    <row r="74" spans="1:21" ht="20.25" customHeight="1">
      <c r="A74" s="123" t="s">
        <v>223</v>
      </c>
      <c r="B74" s="128">
        <v>0</v>
      </c>
      <c r="C74" s="128">
        <v>0</v>
      </c>
      <c r="D74" s="128">
        <v>1</v>
      </c>
      <c r="E74" s="129">
        <f>IFERROR(D74/D$4*100,"-")</f>
        <v>5.1561541277591867E-4</v>
      </c>
      <c r="F74" s="128">
        <v>1</v>
      </c>
      <c r="G74" s="129">
        <f t="shared" ref="G74:G81" si="39">IFERROR(F74/F$4*100,"-")</f>
        <v>5.2113461428221529E-4</v>
      </c>
      <c r="H74" s="128">
        <v>2</v>
      </c>
      <c r="I74" s="129">
        <f t="shared" ref="I74:I82" si="40">IFERROR(H74/H$4*100,"-")</f>
        <v>1.06061409556133E-3</v>
      </c>
      <c r="J74" s="128">
        <v>2</v>
      </c>
      <c r="K74" s="129">
        <f t="shared" ref="K74:K82" si="41">IFERROR(J74/J$4*100,"-")</f>
        <v>1.0698848803868703E-3</v>
      </c>
      <c r="L74" s="128">
        <v>1</v>
      </c>
      <c r="M74" s="129">
        <f t="shared" ref="M74:M81" si="42">IFERROR(L74/L$4*100,"-")</f>
        <v>5.4109040538493172E-4</v>
      </c>
      <c r="N74" s="131">
        <v>2</v>
      </c>
      <c r="O74" s="129">
        <f t="shared" si="38"/>
        <v>1.0515357679891481E-3</v>
      </c>
      <c r="P74" s="131">
        <v>2</v>
      </c>
      <c r="Q74" s="129">
        <f t="shared" si="28"/>
        <v>9.9461416430031381E-4</v>
      </c>
      <c r="R74" s="131">
        <v>2</v>
      </c>
      <c r="S74" s="129">
        <f t="shared" si="29"/>
        <v>8.7321373215915184E-4</v>
      </c>
      <c r="T74" s="131">
        <v>5</v>
      </c>
      <c r="U74" s="129">
        <f t="shared" si="37"/>
        <v>2.0444629809088046E-3</v>
      </c>
    </row>
    <row r="75" spans="1:21" ht="20.25" customHeight="1">
      <c r="A75" s="123" t="s">
        <v>57</v>
      </c>
      <c r="B75" s="128">
        <v>3</v>
      </c>
      <c r="C75" s="129">
        <f t="shared" ref="C75:C83" si="43">IFERROR(B75/B$4*100,"-")</f>
        <v>1.4302604981120562E-3</v>
      </c>
      <c r="D75" s="128">
        <v>4</v>
      </c>
      <c r="E75" s="129">
        <f>IFERROR(D75/D$4*100,"-")</f>
        <v>2.0624616511036747E-3</v>
      </c>
      <c r="F75" s="128">
        <v>5</v>
      </c>
      <c r="G75" s="129">
        <f t="shared" si="39"/>
        <v>2.6056730714110765E-3</v>
      </c>
      <c r="H75" s="128">
        <v>8</v>
      </c>
      <c r="I75" s="129">
        <f t="shared" si="40"/>
        <v>4.2424563822453199E-3</v>
      </c>
      <c r="J75" s="128">
        <v>5</v>
      </c>
      <c r="K75" s="129">
        <f t="shared" si="41"/>
        <v>2.6747122009671757E-3</v>
      </c>
      <c r="L75" s="131">
        <v>2</v>
      </c>
      <c r="M75" s="129">
        <f t="shared" si="42"/>
        <v>1.0821808107698634E-3</v>
      </c>
      <c r="N75" s="131">
        <v>4</v>
      </c>
      <c r="O75" s="129">
        <f t="shared" si="38"/>
        <v>2.1030715359782962E-3</v>
      </c>
      <c r="P75" s="131">
        <v>3</v>
      </c>
      <c r="Q75" s="129">
        <f t="shared" si="28"/>
        <v>1.4919212464504707E-3</v>
      </c>
      <c r="R75" s="131">
        <v>0</v>
      </c>
      <c r="S75" s="131">
        <v>0</v>
      </c>
      <c r="T75" s="131">
        <v>5</v>
      </c>
      <c r="U75" s="129">
        <f t="shared" si="37"/>
        <v>2.0444629809088046E-3</v>
      </c>
    </row>
    <row r="76" spans="1:21" ht="20.25" customHeight="1">
      <c r="A76" s="123" t="s">
        <v>56</v>
      </c>
      <c r="B76" s="128">
        <v>5</v>
      </c>
      <c r="C76" s="129">
        <f t="shared" si="43"/>
        <v>2.3837674968534271E-3</v>
      </c>
      <c r="D76" s="128">
        <v>9</v>
      </c>
      <c r="E76" s="129">
        <f>IFERROR(D76/D$4*100,"-")</f>
        <v>4.6405387149832684E-3</v>
      </c>
      <c r="F76" s="128">
        <v>7</v>
      </c>
      <c r="G76" s="129">
        <f t="shared" si="39"/>
        <v>3.647942299975507E-3</v>
      </c>
      <c r="H76" s="128">
        <v>6</v>
      </c>
      <c r="I76" s="129">
        <f t="shared" si="40"/>
        <v>3.1818422866839897E-3</v>
      </c>
      <c r="J76" s="128">
        <v>6</v>
      </c>
      <c r="K76" s="129">
        <f t="shared" si="41"/>
        <v>3.2096546411606113E-3</v>
      </c>
      <c r="L76" s="131">
        <v>1</v>
      </c>
      <c r="M76" s="129">
        <f t="shared" si="42"/>
        <v>5.4109040538493172E-4</v>
      </c>
      <c r="N76" s="131">
        <v>4</v>
      </c>
      <c r="O76" s="129">
        <f t="shared" si="38"/>
        <v>2.1030715359782962E-3</v>
      </c>
      <c r="P76" s="131">
        <v>8</v>
      </c>
      <c r="Q76" s="129">
        <f t="shared" si="28"/>
        <v>3.9784566572012552E-3</v>
      </c>
      <c r="R76" s="131">
        <v>3</v>
      </c>
      <c r="S76" s="129">
        <f t="shared" ref="S76:S85" si="44">IFERROR(R76/R$4*100,"-")</f>
        <v>1.3098205982387278E-3</v>
      </c>
      <c r="T76" s="131">
        <v>4</v>
      </c>
      <c r="U76" s="129">
        <f t="shared" si="37"/>
        <v>1.6355703847270437E-3</v>
      </c>
    </row>
    <row r="77" spans="1:21" ht="20.25" customHeight="1">
      <c r="A77" s="123" t="s">
        <v>65</v>
      </c>
      <c r="B77" s="128">
        <v>235</v>
      </c>
      <c r="C77" s="129">
        <f t="shared" si="43"/>
        <v>0.11203707235211108</v>
      </c>
      <c r="D77" s="128">
        <v>21</v>
      </c>
      <c r="E77" s="129">
        <f>IFERROR(D77/D$4*100,"-")</f>
        <v>1.0827923668294293E-2</v>
      </c>
      <c r="F77" s="128">
        <v>23</v>
      </c>
      <c r="G77" s="129">
        <f t="shared" si="39"/>
        <v>1.198609612849095E-2</v>
      </c>
      <c r="H77" s="128">
        <v>8</v>
      </c>
      <c r="I77" s="129">
        <f t="shared" si="40"/>
        <v>4.2424563822453199E-3</v>
      </c>
      <c r="J77" s="128">
        <v>27</v>
      </c>
      <c r="K77" s="129">
        <f t="shared" si="41"/>
        <v>1.4443445885222748E-2</v>
      </c>
      <c r="L77" s="131">
        <v>6</v>
      </c>
      <c r="M77" s="129">
        <f t="shared" si="42"/>
        <v>3.2465424323095903E-3</v>
      </c>
      <c r="N77" s="131">
        <v>5</v>
      </c>
      <c r="O77" s="129">
        <f t="shared" si="38"/>
        <v>2.6288394199728703E-3</v>
      </c>
      <c r="P77" s="131">
        <v>2</v>
      </c>
      <c r="Q77" s="129">
        <f t="shared" si="28"/>
        <v>9.9461416430031381E-4</v>
      </c>
      <c r="R77" s="131">
        <v>2</v>
      </c>
      <c r="S77" s="129">
        <f t="shared" si="44"/>
        <v>8.7321373215915184E-4</v>
      </c>
      <c r="T77" s="131">
        <v>4</v>
      </c>
      <c r="U77" s="129">
        <f t="shared" si="37"/>
        <v>1.6355703847270437E-3</v>
      </c>
    </row>
    <row r="78" spans="1:21" ht="20.25" customHeight="1">
      <c r="A78" s="123" t="s">
        <v>79</v>
      </c>
      <c r="B78" s="128">
        <v>43</v>
      </c>
      <c r="C78" s="129">
        <f t="shared" si="43"/>
        <v>2.0500400472939471E-2</v>
      </c>
      <c r="D78" s="128">
        <v>0</v>
      </c>
      <c r="E78" s="128">
        <v>0</v>
      </c>
      <c r="F78" s="128">
        <v>1</v>
      </c>
      <c r="G78" s="129">
        <f t="shared" si="39"/>
        <v>5.2113461428221529E-4</v>
      </c>
      <c r="H78" s="128">
        <v>1</v>
      </c>
      <c r="I78" s="129">
        <f t="shared" si="40"/>
        <v>5.3030704778066499E-4</v>
      </c>
      <c r="J78" s="128">
        <v>13</v>
      </c>
      <c r="K78" s="129">
        <f t="shared" si="41"/>
        <v>6.9542517225146573E-3</v>
      </c>
      <c r="L78" s="131">
        <v>5</v>
      </c>
      <c r="M78" s="129">
        <f t="shared" si="42"/>
        <v>2.7054520269246584E-3</v>
      </c>
      <c r="N78" s="131">
        <v>35</v>
      </c>
      <c r="O78" s="129">
        <f t="shared" si="38"/>
        <v>1.8401875939810092E-2</v>
      </c>
      <c r="P78" s="131">
        <v>8</v>
      </c>
      <c r="Q78" s="129">
        <f t="shared" si="28"/>
        <v>3.9784566572012552E-3</v>
      </c>
      <c r="R78" s="131">
        <v>12</v>
      </c>
      <c r="S78" s="129">
        <f t="shared" si="44"/>
        <v>5.2392823929549113E-3</v>
      </c>
      <c r="T78" s="131">
        <v>3</v>
      </c>
      <c r="U78" s="129">
        <f t="shared" si="37"/>
        <v>1.2266777885452829E-3</v>
      </c>
    </row>
    <row r="79" spans="1:21" ht="20.25" customHeight="1">
      <c r="A79" s="123" t="s">
        <v>63</v>
      </c>
      <c r="B79" s="128">
        <v>5</v>
      </c>
      <c r="C79" s="129">
        <f t="shared" si="43"/>
        <v>2.3837674968534271E-3</v>
      </c>
      <c r="D79" s="128">
        <v>6</v>
      </c>
      <c r="E79" s="129">
        <f>IFERROR(D79/D$4*100,"-")</f>
        <v>3.0936924766555123E-3</v>
      </c>
      <c r="F79" s="128">
        <v>4</v>
      </c>
      <c r="G79" s="129">
        <f t="shared" si="39"/>
        <v>2.0845384571288612E-3</v>
      </c>
      <c r="H79" s="128">
        <v>9</v>
      </c>
      <c r="I79" s="129">
        <f t="shared" si="40"/>
        <v>4.7727634300259855E-3</v>
      </c>
      <c r="J79" s="128">
        <v>8</v>
      </c>
      <c r="K79" s="129">
        <f t="shared" si="41"/>
        <v>4.2795395215474812E-3</v>
      </c>
      <c r="L79" s="131">
        <v>4</v>
      </c>
      <c r="M79" s="129">
        <f t="shared" si="42"/>
        <v>2.1643616215397269E-3</v>
      </c>
      <c r="N79" s="131">
        <v>5</v>
      </c>
      <c r="O79" s="129">
        <f t="shared" si="38"/>
        <v>2.6288394199728703E-3</v>
      </c>
      <c r="P79" s="131">
        <v>9</v>
      </c>
      <c r="Q79" s="129">
        <f t="shared" si="28"/>
        <v>4.4757637393514123E-3</v>
      </c>
      <c r="R79" s="131">
        <v>6</v>
      </c>
      <c r="S79" s="129">
        <f t="shared" si="44"/>
        <v>2.6196411964774556E-3</v>
      </c>
      <c r="T79" s="131">
        <v>3</v>
      </c>
      <c r="U79" s="129">
        <f t="shared" si="37"/>
        <v>1.2266777885452829E-3</v>
      </c>
    </row>
    <row r="80" spans="1:21" ht="20.25" customHeight="1">
      <c r="A80" s="123" t="s">
        <v>125</v>
      </c>
      <c r="B80" s="128">
        <v>2</v>
      </c>
      <c r="C80" s="129">
        <f t="shared" si="43"/>
        <v>9.5350699874137076E-4</v>
      </c>
      <c r="D80" s="128">
        <v>0</v>
      </c>
      <c r="E80" s="129">
        <f>IFERROR(D80/D$4*100,"-")</f>
        <v>0</v>
      </c>
      <c r="F80" s="128">
        <v>1</v>
      </c>
      <c r="G80" s="129">
        <f t="shared" si="39"/>
        <v>5.2113461428221529E-4</v>
      </c>
      <c r="H80" s="128">
        <v>1</v>
      </c>
      <c r="I80" s="129">
        <f t="shared" si="40"/>
        <v>5.3030704778066499E-4</v>
      </c>
      <c r="J80" s="128">
        <v>1</v>
      </c>
      <c r="K80" s="129">
        <f t="shared" si="41"/>
        <v>5.3494244019343514E-4</v>
      </c>
      <c r="L80" s="131">
        <v>5</v>
      </c>
      <c r="M80" s="129">
        <f t="shared" si="42"/>
        <v>2.7054520269246584E-3</v>
      </c>
      <c r="N80" s="131">
        <v>3</v>
      </c>
      <c r="O80" s="129">
        <f t="shared" si="38"/>
        <v>1.5773036519837224E-3</v>
      </c>
      <c r="P80" s="131">
        <v>6</v>
      </c>
      <c r="Q80" s="129">
        <f t="shared" si="28"/>
        <v>2.9838424929009414E-3</v>
      </c>
      <c r="R80" s="131">
        <v>5</v>
      </c>
      <c r="S80" s="129">
        <f t="shared" si="44"/>
        <v>2.1830343303978796E-3</v>
      </c>
      <c r="T80" s="131">
        <v>3</v>
      </c>
      <c r="U80" s="129">
        <f t="shared" si="37"/>
        <v>1.2266777885452829E-3</v>
      </c>
    </row>
    <row r="81" spans="1:21" ht="20.25" customHeight="1">
      <c r="A81" s="123" t="s">
        <v>69</v>
      </c>
      <c r="B81" s="128">
        <v>5</v>
      </c>
      <c r="C81" s="129">
        <f t="shared" si="43"/>
        <v>2.3837674968534271E-3</v>
      </c>
      <c r="D81" s="128">
        <v>4</v>
      </c>
      <c r="E81" s="129">
        <f>IFERROR(D81/D$4*100,"-")</f>
        <v>2.0624616511036747E-3</v>
      </c>
      <c r="F81" s="128">
        <v>5</v>
      </c>
      <c r="G81" s="129">
        <f t="shared" si="39"/>
        <v>2.6056730714110765E-3</v>
      </c>
      <c r="H81" s="128">
        <v>6</v>
      </c>
      <c r="I81" s="129">
        <f t="shared" si="40"/>
        <v>3.1818422866839897E-3</v>
      </c>
      <c r="J81" s="128">
        <v>8</v>
      </c>
      <c r="K81" s="129">
        <f t="shared" si="41"/>
        <v>4.2795395215474812E-3</v>
      </c>
      <c r="L81" s="131">
        <v>4</v>
      </c>
      <c r="M81" s="129">
        <f t="shared" si="42"/>
        <v>2.1643616215397269E-3</v>
      </c>
      <c r="N81" s="131">
        <v>8</v>
      </c>
      <c r="O81" s="129">
        <f t="shared" si="38"/>
        <v>4.2061430719565925E-3</v>
      </c>
      <c r="P81" s="131">
        <v>5</v>
      </c>
      <c r="Q81" s="129">
        <f t="shared" si="28"/>
        <v>2.4865354107507847E-3</v>
      </c>
      <c r="R81" s="131">
        <v>5</v>
      </c>
      <c r="S81" s="129">
        <f t="shared" si="44"/>
        <v>2.1830343303978796E-3</v>
      </c>
      <c r="T81" s="131">
        <v>3</v>
      </c>
      <c r="U81" s="129">
        <f t="shared" si="37"/>
        <v>1.2266777885452829E-3</v>
      </c>
    </row>
    <row r="82" spans="1:21" ht="20.25" customHeight="1">
      <c r="A82" s="123" t="s">
        <v>23</v>
      </c>
      <c r="B82" s="128">
        <v>8</v>
      </c>
      <c r="C82" s="129">
        <f t="shared" si="43"/>
        <v>3.814027994965483E-3</v>
      </c>
      <c r="D82" s="128">
        <v>2</v>
      </c>
      <c r="E82" s="129">
        <f>IFERROR(D82/D$4*100,"-")</f>
        <v>1.0312308255518373E-3</v>
      </c>
      <c r="F82" s="128">
        <v>0</v>
      </c>
      <c r="G82" s="128">
        <v>0</v>
      </c>
      <c r="H82" s="128">
        <v>1</v>
      </c>
      <c r="I82" s="129">
        <f t="shared" si="40"/>
        <v>5.3030704778066499E-4</v>
      </c>
      <c r="J82" s="128">
        <v>10</v>
      </c>
      <c r="K82" s="129">
        <f t="shared" si="41"/>
        <v>5.3494244019343514E-3</v>
      </c>
      <c r="L82" s="131">
        <v>0</v>
      </c>
      <c r="M82" s="131">
        <v>0</v>
      </c>
      <c r="N82" s="131">
        <v>0</v>
      </c>
      <c r="O82" s="131">
        <v>0</v>
      </c>
      <c r="P82" s="131">
        <v>2</v>
      </c>
      <c r="Q82" s="129">
        <f t="shared" si="28"/>
        <v>9.9461416430031381E-4</v>
      </c>
      <c r="R82" s="131">
        <v>2</v>
      </c>
      <c r="S82" s="129">
        <f t="shared" si="44"/>
        <v>8.7321373215915184E-4</v>
      </c>
      <c r="T82" s="131">
        <v>3</v>
      </c>
      <c r="U82" s="129">
        <f t="shared" si="37"/>
        <v>1.2266777885452829E-3</v>
      </c>
    </row>
    <row r="83" spans="1:21" ht="20.25" customHeight="1">
      <c r="A83" s="123" t="s">
        <v>22</v>
      </c>
      <c r="B83" s="131">
        <v>1</v>
      </c>
      <c r="C83" s="129">
        <f t="shared" si="43"/>
        <v>4.7675349937068538E-4</v>
      </c>
      <c r="D83" s="131">
        <v>1</v>
      </c>
      <c r="E83" s="129">
        <f>IFERROR(D83/D$4*100,"-")</f>
        <v>5.1561541277591867E-4</v>
      </c>
      <c r="F83" s="130">
        <v>1</v>
      </c>
      <c r="G83" s="129">
        <f>IFERROR(F83/F$4*100,"-")</f>
        <v>5.2113461428221529E-4</v>
      </c>
      <c r="H83" s="130">
        <v>0</v>
      </c>
      <c r="I83" s="130">
        <v>0</v>
      </c>
      <c r="J83" s="130">
        <v>0</v>
      </c>
      <c r="K83" s="130">
        <v>0</v>
      </c>
      <c r="L83" s="130">
        <v>0</v>
      </c>
      <c r="M83" s="130">
        <v>0</v>
      </c>
      <c r="N83" s="131">
        <v>1</v>
      </c>
      <c r="O83" s="129">
        <f>IFERROR(N83/N$4*100,"-")</f>
        <v>5.2576788399457406E-4</v>
      </c>
      <c r="P83" s="131">
        <v>0</v>
      </c>
      <c r="Q83" s="131">
        <v>0</v>
      </c>
      <c r="R83" s="131">
        <v>2</v>
      </c>
      <c r="S83" s="129">
        <f t="shared" si="44"/>
        <v>8.7321373215915184E-4</v>
      </c>
      <c r="T83" s="131">
        <v>3</v>
      </c>
      <c r="U83" s="129">
        <f t="shared" si="37"/>
        <v>1.2266777885452829E-3</v>
      </c>
    </row>
    <row r="84" spans="1:21" ht="20.25" customHeight="1">
      <c r="A84" s="123" t="s">
        <v>287</v>
      </c>
      <c r="B84" s="128">
        <v>0</v>
      </c>
      <c r="C84" s="128">
        <v>0</v>
      </c>
      <c r="D84" s="128">
        <v>0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1</v>
      </c>
      <c r="Q84" s="129">
        <f>IFERROR(P84/P$4*100,"-")</f>
        <v>4.973070821501569E-4</v>
      </c>
      <c r="R84" s="128">
        <v>1</v>
      </c>
      <c r="S84" s="129">
        <f t="shared" si="44"/>
        <v>4.3660686607957592E-4</v>
      </c>
      <c r="T84" s="128">
        <v>3</v>
      </c>
      <c r="U84" s="129">
        <f t="shared" si="37"/>
        <v>1.2266777885452829E-3</v>
      </c>
    </row>
    <row r="85" spans="1:21" ht="20.25" customHeight="1">
      <c r="A85" s="123" t="s">
        <v>21</v>
      </c>
      <c r="B85" s="128">
        <v>0</v>
      </c>
      <c r="C85" s="128">
        <v>0</v>
      </c>
      <c r="D85" s="128">
        <v>0</v>
      </c>
      <c r="E85" s="128">
        <v>0</v>
      </c>
      <c r="F85" s="128">
        <v>0</v>
      </c>
      <c r="G85" s="128">
        <v>0</v>
      </c>
      <c r="H85" s="128">
        <v>1</v>
      </c>
      <c r="I85" s="129">
        <f t="shared" ref="I85:I96" si="45">IFERROR(H85/H$4*100,"-")</f>
        <v>5.3030704778066499E-4</v>
      </c>
      <c r="J85" s="128">
        <v>0</v>
      </c>
      <c r="K85" s="128">
        <v>0</v>
      </c>
      <c r="L85" s="131">
        <v>0</v>
      </c>
      <c r="M85" s="131">
        <v>0</v>
      </c>
      <c r="N85" s="131">
        <v>0</v>
      </c>
      <c r="O85" s="131">
        <v>0</v>
      </c>
      <c r="P85" s="131">
        <v>0</v>
      </c>
      <c r="Q85" s="128">
        <v>0</v>
      </c>
      <c r="R85" s="131">
        <v>1</v>
      </c>
      <c r="S85" s="129">
        <f t="shared" si="44"/>
        <v>4.3660686607957592E-4</v>
      </c>
      <c r="T85" s="131">
        <v>3</v>
      </c>
      <c r="U85" s="129">
        <f t="shared" si="37"/>
        <v>1.2266777885452829E-3</v>
      </c>
    </row>
    <row r="86" spans="1:21" ht="20.25" customHeight="1">
      <c r="A86" s="123" t="s">
        <v>51</v>
      </c>
      <c r="B86" s="128">
        <v>0</v>
      </c>
      <c r="C86" s="128">
        <v>0</v>
      </c>
      <c r="D86" s="128">
        <v>1</v>
      </c>
      <c r="E86" s="129">
        <f>IFERROR(D86/D$4*100,"-")</f>
        <v>5.1561541277591867E-4</v>
      </c>
      <c r="F86" s="128">
        <v>0</v>
      </c>
      <c r="G86" s="128">
        <v>0</v>
      </c>
      <c r="H86" s="128">
        <v>2</v>
      </c>
      <c r="I86" s="129">
        <f t="shared" si="45"/>
        <v>1.06061409556133E-3</v>
      </c>
      <c r="J86" s="128">
        <v>4</v>
      </c>
      <c r="K86" s="129">
        <f t="shared" ref="K86:K96" si="46">IFERROR(J86/J$4*100,"-")</f>
        <v>2.1397697607737406E-3</v>
      </c>
      <c r="L86" s="131">
        <v>0</v>
      </c>
      <c r="M86" s="131">
        <v>0</v>
      </c>
      <c r="N86" s="131">
        <v>2</v>
      </c>
      <c r="O86" s="129">
        <f>IFERROR(N86/N$4*100,"-")</f>
        <v>1.0515357679891481E-3</v>
      </c>
      <c r="P86" s="131">
        <v>1</v>
      </c>
      <c r="Q86" s="129">
        <f t="shared" ref="Q86:Q92" si="47">IFERROR(P86/P$4*100,"-")</f>
        <v>4.973070821501569E-4</v>
      </c>
      <c r="R86" s="131">
        <v>0</v>
      </c>
      <c r="S86" s="131">
        <v>0</v>
      </c>
      <c r="T86" s="131">
        <v>3</v>
      </c>
      <c r="U86" s="129">
        <f t="shared" si="37"/>
        <v>1.2266777885452829E-3</v>
      </c>
    </row>
    <row r="87" spans="1:21" ht="20.25" customHeight="1">
      <c r="A87" s="123" t="s">
        <v>31</v>
      </c>
      <c r="B87" s="128">
        <v>1</v>
      </c>
      <c r="C87" s="129">
        <f>IFERROR(B87/B$4*100,"-")</f>
        <v>4.7675349937068538E-4</v>
      </c>
      <c r="D87" s="128">
        <v>1</v>
      </c>
      <c r="E87" s="129">
        <f>IFERROR(D87/D$4*100,"-")</f>
        <v>5.1561541277591867E-4</v>
      </c>
      <c r="F87" s="128">
        <v>0</v>
      </c>
      <c r="G87" s="128">
        <v>0</v>
      </c>
      <c r="H87" s="128">
        <v>3</v>
      </c>
      <c r="I87" s="129">
        <f t="shared" si="45"/>
        <v>1.5909211433419949E-3</v>
      </c>
      <c r="J87" s="128">
        <v>7</v>
      </c>
      <c r="K87" s="129">
        <f t="shared" si="46"/>
        <v>3.7445970813540464E-3</v>
      </c>
      <c r="L87" s="131">
        <v>1</v>
      </c>
      <c r="M87" s="129">
        <f t="shared" ref="M87:M96" si="48">IFERROR(L87/L$4*100,"-")</f>
        <v>5.4109040538493172E-4</v>
      </c>
      <c r="N87" s="131">
        <v>0</v>
      </c>
      <c r="O87" s="131">
        <v>0</v>
      </c>
      <c r="P87" s="131">
        <v>3</v>
      </c>
      <c r="Q87" s="129">
        <f t="shared" si="47"/>
        <v>1.4919212464504707E-3</v>
      </c>
      <c r="R87" s="131">
        <v>9</v>
      </c>
      <c r="S87" s="129">
        <f t="shared" ref="S87:S94" si="49">IFERROR(R87/R$4*100,"-")</f>
        <v>3.9294617947161839E-3</v>
      </c>
      <c r="T87" s="131">
        <v>2</v>
      </c>
      <c r="U87" s="129">
        <f t="shared" si="37"/>
        <v>8.1778519236352183E-4</v>
      </c>
    </row>
    <row r="88" spans="1:21" ht="20.25" customHeight="1">
      <c r="A88" s="123" t="s">
        <v>55</v>
      </c>
      <c r="B88" s="128">
        <v>1</v>
      </c>
      <c r="C88" s="129">
        <f>IFERROR(B88/B$4*100,"-")</f>
        <v>4.7675349937068538E-4</v>
      </c>
      <c r="D88" s="128">
        <v>3</v>
      </c>
      <c r="E88" s="129">
        <f>IFERROR(D88/D$4*100,"-")</f>
        <v>1.5468462383277561E-3</v>
      </c>
      <c r="F88" s="128">
        <v>9</v>
      </c>
      <c r="G88" s="129">
        <f>IFERROR(F88/F$4*100,"-")</f>
        <v>4.6902115285399372E-3</v>
      </c>
      <c r="H88" s="128">
        <v>1</v>
      </c>
      <c r="I88" s="129">
        <f t="shared" si="45"/>
        <v>5.3030704778066499E-4</v>
      </c>
      <c r="J88" s="128">
        <v>2</v>
      </c>
      <c r="K88" s="129">
        <f t="shared" si="46"/>
        <v>1.0698848803868703E-3</v>
      </c>
      <c r="L88" s="131">
        <v>2</v>
      </c>
      <c r="M88" s="129">
        <f t="shared" si="48"/>
        <v>1.0821808107698634E-3</v>
      </c>
      <c r="N88" s="131">
        <v>2</v>
      </c>
      <c r="O88" s="129">
        <f t="shared" ref="O88:O96" si="50">IFERROR(N88/N$4*100,"-")</f>
        <v>1.0515357679891481E-3</v>
      </c>
      <c r="P88" s="131">
        <v>4</v>
      </c>
      <c r="Q88" s="129">
        <f t="shared" si="47"/>
        <v>1.9892283286006276E-3</v>
      </c>
      <c r="R88" s="131">
        <v>6</v>
      </c>
      <c r="S88" s="129">
        <f t="shared" si="49"/>
        <v>2.6196411964774556E-3</v>
      </c>
      <c r="T88" s="131">
        <v>2</v>
      </c>
      <c r="U88" s="129">
        <f t="shared" si="37"/>
        <v>8.1778519236352183E-4</v>
      </c>
    </row>
    <row r="89" spans="1:21" ht="20.25" customHeight="1">
      <c r="A89" s="123" t="s">
        <v>61</v>
      </c>
      <c r="B89" s="128">
        <v>2</v>
      </c>
      <c r="C89" s="129">
        <f>IFERROR(B89/B$4*100,"-")</f>
        <v>9.5350699874137076E-4</v>
      </c>
      <c r="D89" s="128">
        <v>2</v>
      </c>
      <c r="E89" s="129">
        <f>IFERROR(D89/D$4*100,"-")</f>
        <v>1.0312308255518373E-3</v>
      </c>
      <c r="F89" s="128">
        <v>1</v>
      </c>
      <c r="G89" s="129">
        <f>IFERROR(F89/F$4*100,"-")</f>
        <v>5.2113461428221529E-4</v>
      </c>
      <c r="H89" s="128">
        <v>2</v>
      </c>
      <c r="I89" s="129">
        <f t="shared" si="45"/>
        <v>1.06061409556133E-3</v>
      </c>
      <c r="J89" s="128">
        <v>3</v>
      </c>
      <c r="K89" s="129">
        <f t="shared" si="46"/>
        <v>1.6048273205803057E-3</v>
      </c>
      <c r="L89" s="131">
        <v>2</v>
      </c>
      <c r="M89" s="129">
        <f t="shared" si="48"/>
        <v>1.0821808107698634E-3</v>
      </c>
      <c r="N89" s="131">
        <v>5</v>
      </c>
      <c r="O89" s="129">
        <f t="shared" si="50"/>
        <v>2.6288394199728703E-3</v>
      </c>
      <c r="P89" s="131">
        <v>1</v>
      </c>
      <c r="Q89" s="129">
        <f t="shared" si="47"/>
        <v>4.973070821501569E-4</v>
      </c>
      <c r="R89" s="131">
        <v>6</v>
      </c>
      <c r="S89" s="129">
        <f t="shared" si="49"/>
        <v>2.6196411964774556E-3</v>
      </c>
      <c r="T89" s="131">
        <v>2</v>
      </c>
      <c r="U89" s="129">
        <f t="shared" si="37"/>
        <v>8.1778519236352183E-4</v>
      </c>
    </row>
    <row r="90" spans="1:21" ht="20.25" customHeight="1">
      <c r="A90" s="123" t="s">
        <v>45</v>
      </c>
      <c r="B90" s="128">
        <v>0</v>
      </c>
      <c r="C90" s="128">
        <v>0</v>
      </c>
      <c r="D90" s="128">
        <v>0</v>
      </c>
      <c r="E90" s="128">
        <v>0</v>
      </c>
      <c r="F90" s="128">
        <v>1</v>
      </c>
      <c r="G90" s="129">
        <f>IFERROR(F90/F$4*100,"-")</f>
        <v>5.2113461428221529E-4</v>
      </c>
      <c r="H90" s="128">
        <v>8</v>
      </c>
      <c r="I90" s="129">
        <f t="shared" si="45"/>
        <v>4.2424563822453199E-3</v>
      </c>
      <c r="J90" s="128">
        <v>1</v>
      </c>
      <c r="K90" s="129">
        <f t="shared" si="46"/>
        <v>5.3494244019343514E-4</v>
      </c>
      <c r="L90" s="131">
        <v>1</v>
      </c>
      <c r="M90" s="129">
        <f t="shared" si="48"/>
        <v>5.4109040538493172E-4</v>
      </c>
      <c r="N90" s="131">
        <v>1</v>
      </c>
      <c r="O90" s="129">
        <f t="shared" si="50"/>
        <v>5.2576788399457406E-4</v>
      </c>
      <c r="P90" s="131">
        <v>24</v>
      </c>
      <c r="Q90" s="129">
        <f t="shared" si="47"/>
        <v>1.1935369971603766E-2</v>
      </c>
      <c r="R90" s="131">
        <v>4</v>
      </c>
      <c r="S90" s="129">
        <f t="shared" si="49"/>
        <v>1.7464274643183037E-3</v>
      </c>
      <c r="T90" s="131">
        <v>2</v>
      </c>
      <c r="U90" s="129">
        <f t="shared" si="37"/>
        <v>8.1778519236352183E-4</v>
      </c>
    </row>
    <row r="91" spans="1:21" ht="20.25" customHeight="1">
      <c r="A91" s="123" t="s">
        <v>58</v>
      </c>
      <c r="B91" s="128">
        <v>184</v>
      </c>
      <c r="C91" s="129">
        <f t="shared" ref="C91:C96" si="51">IFERROR(B91/B$4*100,"-")</f>
        <v>8.7722643884206114E-2</v>
      </c>
      <c r="D91" s="128">
        <v>3</v>
      </c>
      <c r="E91" s="129">
        <f>IFERROR(D91/D$4*100,"-")</f>
        <v>1.5468462383277561E-3</v>
      </c>
      <c r="F91" s="128">
        <v>3</v>
      </c>
      <c r="G91" s="129">
        <f>IFERROR(F91/F$4*100,"-")</f>
        <v>1.5634038428466457E-3</v>
      </c>
      <c r="H91" s="128">
        <v>13</v>
      </c>
      <c r="I91" s="129">
        <f t="shared" si="45"/>
        <v>6.893991621148645E-3</v>
      </c>
      <c r="J91" s="128">
        <v>1</v>
      </c>
      <c r="K91" s="129">
        <f t="shared" si="46"/>
        <v>5.3494244019343514E-4</v>
      </c>
      <c r="L91" s="131">
        <v>3</v>
      </c>
      <c r="M91" s="129">
        <f t="shared" si="48"/>
        <v>1.6232712161547952E-3</v>
      </c>
      <c r="N91" s="131">
        <v>4</v>
      </c>
      <c r="O91" s="129">
        <f t="shared" si="50"/>
        <v>2.1030715359782962E-3</v>
      </c>
      <c r="P91" s="131">
        <v>5</v>
      </c>
      <c r="Q91" s="129">
        <f t="shared" si="47"/>
        <v>2.4865354107507847E-3</v>
      </c>
      <c r="R91" s="131">
        <v>4</v>
      </c>
      <c r="S91" s="129">
        <f t="shared" si="49"/>
        <v>1.7464274643183037E-3</v>
      </c>
      <c r="T91" s="131">
        <v>2</v>
      </c>
      <c r="U91" s="129">
        <f t="shared" si="37"/>
        <v>8.1778519236352183E-4</v>
      </c>
    </row>
    <row r="92" spans="1:21" ht="20.25" customHeight="1">
      <c r="A92" s="123" t="s">
        <v>60</v>
      </c>
      <c r="B92" s="128">
        <v>2</v>
      </c>
      <c r="C92" s="129">
        <f t="shared" si="51"/>
        <v>9.5350699874137076E-4</v>
      </c>
      <c r="D92" s="128">
        <v>1</v>
      </c>
      <c r="E92" s="129">
        <f>IFERROR(D92/D$4*100,"-")</f>
        <v>5.1561541277591867E-4</v>
      </c>
      <c r="F92" s="128">
        <v>3</v>
      </c>
      <c r="G92" s="129">
        <f>IFERROR(F92/F$4*100,"-")</f>
        <v>1.5634038428466457E-3</v>
      </c>
      <c r="H92" s="128">
        <v>3</v>
      </c>
      <c r="I92" s="129">
        <f t="shared" si="45"/>
        <v>1.5909211433419949E-3</v>
      </c>
      <c r="J92" s="128">
        <v>6</v>
      </c>
      <c r="K92" s="129">
        <f t="shared" si="46"/>
        <v>3.2096546411606113E-3</v>
      </c>
      <c r="L92" s="131">
        <v>1</v>
      </c>
      <c r="M92" s="129">
        <f t="shared" si="48"/>
        <v>5.4109040538493172E-4</v>
      </c>
      <c r="N92" s="131">
        <v>5</v>
      </c>
      <c r="O92" s="129">
        <f t="shared" si="50"/>
        <v>2.6288394199728703E-3</v>
      </c>
      <c r="P92" s="131">
        <v>5</v>
      </c>
      <c r="Q92" s="129">
        <f t="shared" si="47"/>
        <v>2.4865354107507847E-3</v>
      </c>
      <c r="R92" s="131">
        <v>4</v>
      </c>
      <c r="S92" s="129">
        <f t="shared" si="49"/>
        <v>1.7464274643183037E-3</v>
      </c>
      <c r="T92" s="131">
        <v>2</v>
      </c>
      <c r="U92" s="129">
        <f t="shared" si="37"/>
        <v>8.1778519236352183E-4</v>
      </c>
    </row>
    <row r="93" spans="1:21" ht="20.25" customHeight="1">
      <c r="A93" s="123" t="s">
        <v>49</v>
      </c>
      <c r="B93" s="128">
        <v>1</v>
      </c>
      <c r="C93" s="129">
        <f t="shared" si="51"/>
        <v>4.7675349937068538E-4</v>
      </c>
      <c r="D93" s="128">
        <v>0</v>
      </c>
      <c r="E93" s="128">
        <v>0</v>
      </c>
      <c r="F93" s="128">
        <v>0</v>
      </c>
      <c r="G93" s="128">
        <v>0</v>
      </c>
      <c r="H93" s="128">
        <v>5</v>
      </c>
      <c r="I93" s="129">
        <f t="shared" si="45"/>
        <v>2.6515352389033251E-3</v>
      </c>
      <c r="J93" s="128">
        <v>1</v>
      </c>
      <c r="K93" s="129">
        <f t="shared" si="46"/>
        <v>5.3494244019343514E-4</v>
      </c>
      <c r="L93" s="131">
        <v>5</v>
      </c>
      <c r="M93" s="129">
        <f t="shared" si="48"/>
        <v>2.7054520269246584E-3</v>
      </c>
      <c r="N93" s="131">
        <v>1</v>
      </c>
      <c r="O93" s="129">
        <f t="shared" si="50"/>
        <v>5.2576788399457406E-4</v>
      </c>
      <c r="P93" s="131">
        <v>0</v>
      </c>
      <c r="Q93" s="131">
        <v>0</v>
      </c>
      <c r="R93" s="131">
        <v>3</v>
      </c>
      <c r="S93" s="129">
        <f t="shared" si="49"/>
        <v>1.3098205982387278E-3</v>
      </c>
      <c r="T93" s="131">
        <v>2</v>
      </c>
      <c r="U93" s="129">
        <f t="shared" si="37"/>
        <v>8.1778519236352183E-4</v>
      </c>
    </row>
    <row r="94" spans="1:21" ht="20.25" customHeight="1">
      <c r="A94" s="123" t="s">
        <v>62</v>
      </c>
      <c r="B94" s="128">
        <v>6</v>
      </c>
      <c r="C94" s="129">
        <f t="shared" si="51"/>
        <v>2.8605209962241124E-3</v>
      </c>
      <c r="D94" s="128">
        <v>2</v>
      </c>
      <c r="E94" s="129">
        <f>IFERROR(D94/D$4*100,"-")</f>
        <v>1.0312308255518373E-3</v>
      </c>
      <c r="F94" s="128">
        <v>7</v>
      </c>
      <c r="G94" s="129">
        <f>IFERROR(F94/F$4*100,"-")</f>
        <v>3.647942299975507E-3</v>
      </c>
      <c r="H94" s="128">
        <v>4</v>
      </c>
      <c r="I94" s="129">
        <f t="shared" si="45"/>
        <v>2.12122819112266E-3</v>
      </c>
      <c r="J94" s="128">
        <v>3</v>
      </c>
      <c r="K94" s="129">
        <f t="shared" si="46"/>
        <v>1.6048273205803057E-3</v>
      </c>
      <c r="L94" s="131">
        <v>3</v>
      </c>
      <c r="M94" s="129">
        <f t="shared" si="48"/>
        <v>1.6232712161547952E-3</v>
      </c>
      <c r="N94" s="131">
        <v>5</v>
      </c>
      <c r="O94" s="129">
        <f t="shared" si="50"/>
        <v>2.6288394199728703E-3</v>
      </c>
      <c r="P94" s="131">
        <v>0</v>
      </c>
      <c r="Q94" s="131">
        <v>0</v>
      </c>
      <c r="R94" s="131">
        <v>2</v>
      </c>
      <c r="S94" s="129">
        <f t="shared" si="49"/>
        <v>8.7321373215915184E-4</v>
      </c>
      <c r="T94" s="131">
        <v>2</v>
      </c>
      <c r="U94" s="129">
        <f t="shared" si="37"/>
        <v>8.1778519236352183E-4</v>
      </c>
    </row>
    <row r="95" spans="1:21" ht="20.25" customHeight="1">
      <c r="A95" s="123" t="s">
        <v>218</v>
      </c>
      <c r="B95" s="128">
        <v>1</v>
      </c>
      <c r="C95" s="129">
        <f t="shared" si="51"/>
        <v>4.7675349937068538E-4</v>
      </c>
      <c r="D95" s="128">
        <v>1</v>
      </c>
      <c r="E95" s="129">
        <f>IFERROR(D95/D$4*100,"-")</f>
        <v>5.1561541277591867E-4</v>
      </c>
      <c r="F95" s="128">
        <v>1</v>
      </c>
      <c r="G95" s="129">
        <f>IFERROR(F95/F$4*100,"-")</f>
        <v>5.2113461428221529E-4</v>
      </c>
      <c r="H95" s="128">
        <v>4</v>
      </c>
      <c r="I95" s="129">
        <f t="shared" si="45"/>
        <v>2.12122819112266E-3</v>
      </c>
      <c r="J95" s="128">
        <v>0</v>
      </c>
      <c r="K95" s="129">
        <f t="shared" si="46"/>
        <v>0</v>
      </c>
      <c r="L95" s="128">
        <v>4</v>
      </c>
      <c r="M95" s="129">
        <f t="shared" si="48"/>
        <v>2.1643616215397269E-3</v>
      </c>
      <c r="N95" s="128">
        <v>5</v>
      </c>
      <c r="O95" s="129">
        <f t="shared" si="50"/>
        <v>2.6288394199728703E-3</v>
      </c>
      <c r="P95" s="128">
        <v>8</v>
      </c>
      <c r="Q95" s="129">
        <f>IFERROR(P95/P$4*100,"-")</f>
        <v>3.9784566572012552E-3</v>
      </c>
      <c r="R95" s="128">
        <v>0</v>
      </c>
      <c r="S95" s="128">
        <v>0</v>
      </c>
      <c r="T95" s="128">
        <v>2</v>
      </c>
      <c r="U95" s="129">
        <f t="shared" si="37"/>
        <v>8.1778519236352183E-4</v>
      </c>
    </row>
    <row r="96" spans="1:21" ht="20.25" customHeight="1">
      <c r="A96" s="123" t="s">
        <v>66</v>
      </c>
      <c r="B96" s="128">
        <v>12</v>
      </c>
      <c r="C96" s="129">
        <f t="shared" si="51"/>
        <v>5.7210419924482248E-3</v>
      </c>
      <c r="D96" s="128">
        <v>11</v>
      </c>
      <c r="E96" s="129">
        <f>IFERROR(D96/D$4*100,"-")</f>
        <v>5.6717695405351064E-3</v>
      </c>
      <c r="F96" s="128">
        <v>9</v>
      </c>
      <c r="G96" s="129">
        <f>IFERROR(F96/F$4*100,"-")</f>
        <v>4.6902115285399372E-3</v>
      </c>
      <c r="H96" s="128">
        <v>4</v>
      </c>
      <c r="I96" s="129">
        <f t="shared" si="45"/>
        <v>2.12122819112266E-3</v>
      </c>
      <c r="J96" s="128">
        <v>6</v>
      </c>
      <c r="K96" s="129">
        <f t="shared" si="46"/>
        <v>3.2096546411606113E-3</v>
      </c>
      <c r="L96" s="131">
        <v>8</v>
      </c>
      <c r="M96" s="129">
        <f t="shared" si="48"/>
        <v>4.3287232430794537E-3</v>
      </c>
      <c r="N96" s="131">
        <v>5</v>
      </c>
      <c r="O96" s="129">
        <f t="shared" si="50"/>
        <v>2.6288394199728703E-3</v>
      </c>
      <c r="P96" s="131">
        <v>18</v>
      </c>
      <c r="Q96" s="129">
        <f>IFERROR(P96/P$4*100,"-")</f>
        <v>8.9515274787028247E-3</v>
      </c>
      <c r="R96" s="131">
        <v>4</v>
      </c>
      <c r="S96" s="129">
        <f t="shared" ref="S96:S102" si="52">IFERROR(R96/R$4*100,"-")</f>
        <v>1.7464274643183037E-3</v>
      </c>
      <c r="T96" s="131">
        <v>1</v>
      </c>
      <c r="U96" s="129">
        <f t="shared" si="37"/>
        <v>4.0889259618176092E-4</v>
      </c>
    </row>
    <row r="97" spans="1:21" ht="20.25" customHeight="1">
      <c r="A97" s="123" t="s">
        <v>26</v>
      </c>
      <c r="B97" s="128">
        <v>0</v>
      </c>
      <c r="C97" s="128">
        <v>0</v>
      </c>
      <c r="D97" s="128">
        <v>0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128">
        <v>0</v>
      </c>
      <c r="P97" s="128">
        <v>0</v>
      </c>
      <c r="Q97" s="128">
        <v>0</v>
      </c>
      <c r="R97" s="131">
        <v>4</v>
      </c>
      <c r="S97" s="129">
        <f t="shared" si="52"/>
        <v>1.7464274643183037E-3</v>
      </c>
      <c r="T97" s="131">
        <v>1</v>
      </c>
      <c r="U97" s="129">
        <f t="shared" si="37"/>
        <v>4.0889259618176092E-4</v>
      </c>
    </row>
    <row r="98" spans="1:21" ht="20.25" customHeight="1">
      <c r="A98" s="123" t="s">
        <v>9</v>
      </c>
      <c r="B98" s="128">
        <v>26</v>
      </c>
      <c r="C98" s="129">
        <f>IFERROR(B98/B$4*100,"-")</f>
        <v>1.239559098363782E-2</v>
      </c>
      <c r="D98" s="128">
        <v>0</v>
      </c>
      <c r="E98" s="128">
        <v>0</v>
      </c>
      <c r="F98" s="128">
        <v>1</v>
      </c>
      <c r="G98" s="129">
        <f>IFERROR(F98/F$4*100,"-")</f>
        <v>5.2113461428221529E-4</v>
      </c>
      <c r="H98" s="128">
        <v>2</v>
      </c>
      <c r="I98" s="129">
        <f>IFERROR(H98/H$4*100,"-")</f>
        <v>1.06061409556133E-3</v>
      </c>
      <c r="J98" s="128">
        <v>2</v>
      </c>
      <c r="K98" s="129">
        <f>IFERROR(J98/J$4*100,"-")</f>
        <v>1.0698848803868703E-3</v>
      </c>
      <c r="L98" s="131">
        <v>0</v>
      </c>
      <c r="M98" s="131">
        <v>0</v>
      </c>
      <c r="N98" s="131">
        <v>0</v>
      </c>
      <c r="O98" s="131">
        <v>0</v>
      </c>
      <c r="P98" s="131">
        <v>2</v>
      </c>
      <c r="Q98" s="129">
        <f>IFERROR(P98/P$4*100,"-")</f>
        <v>9.9461416430031381E-4</v>
      </c>
      <c r="R98" s="131">
        <v>3</v>
      </c>
      <c r="S98" s="129">
        <f t="shared" si="52"/>
        <v>1.3098205982387278E-3</v>
      </c>
      <c r="T98" s="131">
        <v>1</v>
      </c>
      <c r="U98" s="129">
        <f t="shared" si="37"/>
        <v>4.0889259618176092E-4</v>
      </c>
    </row>
    <row r="99" spans="1:21" ht="20.25" customHeight="1">
      <c r="A99" s="123" t="s">
        <v>278</v>
      </c>
      <c r="B99" s="128">
        <v>0</v>
      </c>
      <c r="C99" s="128">
        <v>0</v>
      </c>
      <c r="D99" s="128">
        <v>1</v>
      </c>
      <c r="E99" s="129">
        <f>IFERROR(D99/D$4*100,"-")</f>
        <v>5.1561541277591867E-4</v>
      </c>
      <c r="F99" s="128">
        <v>1</v>
      </c>
      <c r="G99" s="129">
        <f>IFERROR(F99/F$4*100,"-")</f>
        <v>5.2113461428221529E-4</v>
      </c>
      <c r="H99" s="128">
        <v>0</v>
      </c>
      <c r="I99" s="128">
        <v>0</v>
      </c>
      <c r="J99" s="128">
        <v>4</v>
      </c>
      <c r="K99" s="129">
        <f>IFERROR(J99/J$4*100,"-")</f>
        <v>2.1397697607737406E-3</v>
      </c>
      <c r="L99" s="131">
        <v>2</v>
      </c>
      <c r="M99" s="129">
        <f>IFERROR(L99/L$4*100,"-")</f>
        <v>1.0821808107698634E-3</v>
      </c>
      <c r="N99" s="131">
        <v>0</v>
      </c>
      <c r="O99" s="131">
        <v>0</v>
      </c>
      <c r="P99" s="131">
        <v>2</v>
      </c>
      <c r="Q99" s="129">
        <f>IFERROR(P99/P$4*100,"-")</f>
        <v>9.9461416430031381E-4</v>
      </c>
      <c r="R99" s="131">
        <v>1</v>
      </c>
      <c r="S99" s="129">
        <f t="shared" si="52"/>
        <v>4.3660686607957592E-4</v>
      </c>
      <c r="T99" s="131">
        <v>1</v>
      </c>
      <c r="U99" s="129">
        <f t="shared" si="37"/>
        <v>4.0889259618176092E-4</v>
      </c>
    </row>
    <row r="100" spans="1:21" ht="20.25" customHeight="1">
      <c r="A100" s="123" t="s">
        <v>16</v>
      </c>
      <c r="B100" s="128">
        <v>0</v>
      </c>
      <c r="C100" s="128">
        <v>0</v>
      </c>
      <c r="D100" s="128">
        <v>0</v>
      </c>
      <c r="E100" s="128">
        <v>0</v>
      </c>
      <c r="F100" s="128">
        <v>0</v>
      </c>
      <c r="G100" s="128">
        <v>0</v>
      </c>
      <c r="H100" s="128">
        <v>0</v>
      </c>
      <c r="I100" s="128">
        <v>0</v>
      </c>
      <c r="J100" s="128">
        <v>2</v>
      </c>
      <c r="K100" s="129">
        <f>IFERROR(J100/J$4*100,"-")</f>
        <v>1.0698848803868703E-3</v>
      </c>
      <c r="L100" s="131">
        <v>0</v>
      </c>
      <c r="M100" s="131">
        <v>0</v>
      </c>
      <c r="N100" s="131">
        <v>0</v>
      </c>
      <c r="O100" s="131">
        <v>0</v>
      </c>
      <c r="P100" s="131">
        <v>0</v>
      </c>
      <c r="Q100" s="128">
        <v>0</v>
      </c>
      <c r="R100" s="131">
        <v>1</v>
      </c>
      <c r="S100" s="129">
        <f t="shared" si="52"/>
        <v>4.3660686607957592E-4</v>
      </c>
      <c r="T100" s="131">
        <v>1</v>
      </c>
      <c r="U100" s="129">
        <f t="shared" si="37"/>
        <v>4.0889259618176092E-4</v>
      </c>
    </row>
    <row r="101" spans="1:21" ht="20.25" customHeight="1">
      <c r="A101" s="123" t="s">
        <v>311</v>
      </c>
      <c r="B101" s="128">
        <v>0</v>
      </c>
      <c r="C101" s="128">
        <v>0</v>
      </c>
      <c r="D101" s="128">
        <v>0</v>
      </c>
      <c r="E101" s="128">
        <v>0</v>
      </c>
      <c r="F101" s="128">
        <v>0</v>
      </c>
      <c r="G101" s="128">
        <v>0</v>
      </c>
      <c r="H101" s="128">
        <v>0</v>
      </c>
      <c r="I101" s="128">
        <v>0</v>
      </c>
      <c r="J101" s="128">
        <v>0</v>
      </c>
      <c r="K101" s="128">
        <v>0</v>
      </c>
      <c r="L101" s="128">
        <v>0</v>
      </c>
      <c r="M101" s="128">
        <v>0</v>
      </c>
      <c r="N101" s="128">
        <v>0</v>
      </c>
      <c r="O101" s="128">
        <v>0</v>
      </c>
      <c r="P101" s="128">
        <v>0</v>
      </c>
      <c r="Q101" s="128">
        <v>0</v>
      </c>
      <c r="R101" s="131">
        <v>1</v>
      </c>
      <c r="S101" s="129">
        <f t="shared" si="52"/>
        <v>4.3660686607957592E-4</v>
      </c>
      <c r="T101" s="131">
        <v>1</v>
      </c>
      <c r="U101" s="129">
        <f t="shared" ref="U101:U110" si="53">IFERROR(T101/T$4*100,"-")</f>
        <v>4.0889259618176092E-4</v>
      </c>
    </row>
    <row r="102" spans="1:21" ht="20.25" customHeight="1">
      <c r="A102" s="123" t="s">
        <v>313</v>
      </c>
      <c r="B102" s="128">
        <v>0</v>
      </c>
      <c r="C102" s="128">
        <v>0</v>
      </c>
      <c r="D102" s="128">
        <v>0</v>
      </c>
      <c r="E102" s="128">
        <v>0</v>
      </c>
      <c r="F102" s="128">
        <v>0</v>
      </c>
      <c r="G102" s="128">
        <v>0</v>
      </c>
      <c r="H102" s="128">
        <v>0</v>
      </c>
      <c r="I102" s="128">
        <v>0</v>
      </c>
      <c r="J102" s="128">
        <v>0</v>
      </c>
      <c r="K102" s="128">
        <v>0</v>
      </c>
      <c r="L102" s="128">
        <v>0</v>
      </c>
      <c r="M102" s="128">
        <v>0</v>
      </c>
      <c r="N102" s="128">
        <v>0</v>
      </c>
      <c r="O102" s="128">
        <v>0</v>
      </c>
      <c r="P102" s="128">
        <v>0</v>
      </c>
      <c r="Q102" s="128">
        <v>0</v>
      </c>
      <c r="R102" s="131">
        <v>1</v>
      </c>
      <c r="S102" s="129">
        <f t="shared" si="52"/>
        <v>4.3660686607957592E-4</v>
      </c>
      <c r="T102" s="131">
        <v>1</v>
      </c>
      <c r="U102" s="129">
        <f t="shared" si="53"/>
        <v>4.0889259618176092E-4</v>
      </c>
    </row>
    <row r="103" spans="1:21" ht="20.25" customHeight="1">
      <c r="A103" s="123" t="s">
        <v>220</v>
      </c>
      <c r="B103" s="128">
        <v>0</v>
      </c>
      <c r="C103" s="128">
        <v>0</v>
      </c>
      <c r="D103" s="128">
        <v>47</v>
      </c>
      <c r="E103" s="129">
        <f>IFERROR(D103/D$4*100,"-")</f>
        <v>2.423392440046818E-2</v>
      </c>
      <c r="F103" s="128">
        <v>20</v>
      </c>
      <c r="G103" s="129">
        <f>IFERROR(F103/F$4*100,"-")</f>
        <v>1.0422692285644306E-2</v>
      </c>
      <c r="H103" s="128">
        <v>23</v>
      </c>
      <c r="I103" s="129">
        <f>IFERROR(H103/H$4*100,"-")</f>
        <v>1.2197062098955295E-2</v>
      </c>
      <c r="J103" s="128">
        <v>7</v>
      </c>
      <c r="K103" s="129">
        <f>IFERROR(J103/J$4*100,"-")</f>
        <v>3.7445970813540464E-3</v>
      </c>
      <c r="L103" s="131">
        <v>0</v>
      </c>
      <c r="M103" s="131">
        <v>0</v>
      </c>
      <c r="N103" s="131">
        <v>3</v>
      </c>
      <c r="O103" s="129">
        <f>IFERROR(N103/N$4*100,"-")</f>
        <v>1.5773036519837224E-3</v>
      </c>
      <c r="P103" s="131">
        <v>24</v>
      </c>
      <c r="Q103" s="129">
        <f>IFERROR(P103/P$4*100,"-")</f>
        <v>1.1935369971603766E-2</v>
      </c>
      <c r="R103" s="131">
        <v>0</v>
      </c>
      <c r="S103" s="131">
        <v>0</v>
      </c>
      <c r="T103" s="131">
        <v>1</v>
      </c>
      <c r="U103" s="129">
        <f t="shared" si="53"/>
        <v>4.0889259618176092E-4</v>
      </c>
    </row>
    <row r="104" spans="1:21" ht="20.25" customHeight="1">
      <c r="A104" s="123" t="s">
        <v>47</v>
      </c>
      <c r="B104" s="128">
        <v>1</v>
      </c>
      <c r="C104" s="129">
        <f>IFERROR(B104/B$4*100,"-")</f>
        <v>4.7675349937068538E-4</v>
      </c>
      <c r="D104" s="128">
        <v>2</v>
      </c>
      <c r="E104" s="129">
        <f>IFERROR(D104/D$4*100,"-")</f>
        <v>1.0312308255518373E-3</v>
      </c>
      <c r="F104" s="128">
        <v>1</v>
      </c>
      <c r="G104" s="129">
        <f>IFERROR(F104/F$4*100,"-")</f>
        <v>5.2113461428221529E-4</v>
      </c>
      <c r="H104" s="128">
        <v>2</v>
      </c>
      <c r="I104" s="129">
        <f>IFERROR(H104/H$4*100,"-")</f>
        <v>1.06061409556133E-3</v>
      </c>
      <c r="J104" s="128">
        <v>3</v>
      </c>
      <c r="K104" s="129">
        <f>IFERROR(J104/J$4*100,"-")</f>
        <v>1.6048273205803057E-3</v>
      </c>
      <c r="L104" s="131">
        <v>1</v>
      </c>
      <c r="M104" s="129">
        <f>IFERROR(L104/L$4*100,"-")</f>
        <v>5.4109040538493172E-4</v>
      </c>
      <c r="N104" s="131">
        <v>1</v>
      </c>
      <c r="O104" s="129">
        <f>IFERROR(N104/N$4*100,"-")</f>
        <v>5.2576788399457406E-4</v>
      </c>
      <c r="P104" s="131">
        <v>2</v>
      </c>
      <c r="Q104" s="129">
        <f>IFERROR(P104/P$4*100,"-")</f>
        <v>9.9461416430031381E-4</v>
      </c>
      <c r="R104" s="131">
        <v>0</v>
      </c>
      <c r="S104" s="131">
        <v>0</v>
      </c>
      <c r="T104" s="131">
        <v>1</v>
      </c>
      <c r="U104" s="129">
        <f t="shared" si="53"/>
        <v>4.0889259618176092E-4</v>
      </c>
    </row>
    <row r="105" spans="1:21" ht="20.25" customHeight="1">
      <c r="A105" s="123" t="s">
        <v>1</v>
      </c>
      <c r="B105" s="128">
        <v>0</v>
      </c>
      <c r="C105" s="128">
        <v>0</v>
      </c>
      <c r="D105" s="128">
        <v>0</v>
      </c>
      <c r="E105" s="128">
        <v>0</v>
      </c>
      <c r="F105" s="128">
        <v>0</v>
      </c>
      <c r="G105" s="128">
        <v>0</v>
      </c>
      <c r="H105" s="128">
        <v>0</v>
      </c>
      <c r="I105" s="128">
        <v>0</v>
      </c>
      <c r="J105" s="128">
        <v>0</v>
      </c>
      <c r="K105" s="128">
        <v>0</v>
      </c>
      <c r="L105" s="128">
        <v>0</v>
      </c>
      <c r="M105" s="128">
        <v>0</v>
      </c>
      <c r="N105" s="128">
        <v>0</v>
      </c>
      <c r="O105" s="128">
        <v>0</v>
      </c>
      <c r="P105" s="131">
        <v>1</v>
      </c>
      <c r="Q105" s="129">
        <f>IFERROR(P105/P$4*100,"-")</f>
        <v>4.973070821501569E-4</v>
      </c>
      <c r="R105" s="131">
        <v>0</v>
      </c>
      <c r="S105" s="131">
        <v>0</v>
      </c>
      <c r="T105" s="131">
        <v>1</v>
      </c>
      <c r="U105" s="129">
        <f t="shared" si="53"/>
        <v>4.0889259618176092E-4</v>
      </c>
    </row>
    <row r="106" spans="1:21" ht="20.25" customHeight="1">
      <c r="A106" s="123" t="s">
        <v>52</v>
      </c>
      <c r="B106" s="128">
        <v>0</v>
      </c>
      <c r="C106" s="128">
        <v>0</v>
      </c>
      <c r="D106" s="128">
        <v>0</v>
      </c>
      <c r="E106" s="128">
        <v>0</v>
      </c>
      <c r="F106" s="128">
        <v>0</v>
      </c>
      <c r="G106" s="128">
        <v>0</v>
      </c>
      <c r="H106" s="128">
        <v>2</v>
      </c>
      <c r="I106" s="129">
        <f>IFERROR(H106/H$4*100,"-")</f>
        <v>1.06061409556133E-3</v>
      </c>
      <c r="J106" s="128">
        <v>1</v>
      </c>
      <c r="K106" s="129">
        <f>IFERROR(J106/J$4*100,"-")</f>
        <v>5.3494244019343514E-4</v>
      </c>
      <c r="L106" s="131">
        <v>1</v>
      </c>
      <c r="M106" s="129">
        <f>IFERROR(L106/L$4*100,"-")</f>
        <v>5.4109040538493172E-4</v>
      </c>
      <c r="N106" s="131">
        <v>2</v>
      </c>
      <c r="O106" s="129">
        <f>IFERROR(N106/N$4*100,"-")</f>
        <v>1.0515357679891481E-3</v>
      </c>
      <c r="P106" s="131">
        <v>0</v>
      </c>
      <c r="Q106" s="131">
        <v>0</v>
      </c>
      <c r="R106" s="131">
        <v>0</v>
      </c>
      <c r="S106" s="131">
        <v>0</v>
      </c>
      <c r="T106" s="131">
        <v>1</v>
      </c>
      <c r="U106" s="129">
        <f t="shared" si="53"/>
        <v>4.0889259618176092E-4</v>
      </c>
    </row>
    <row r="107" spans="1:21" ht="20.25" customHeight="1">
      <c r="A107" s="123" t="s">
        <v>40</v>
      </c>
      <c r="B107" s="130">
        <v>1</v>
      </c>
      <c r="C107" s="129">
        <f>IFERROR(B107/B$4*100,"-")</f>
        <v>4.7675349937068538E-4</v>
      </c>
      <c r="D107" s="130">
        <v>0</v>
      </c>
      <c r="E107" s="130">
        <v>0</v>
      </c>
      <c r="F107" s="130">
        <v>2</v>
      </c>
      <c r="G107" s="129">
        <f>IFERROR(F107/F$4*100,"-")</f>
        <v>1.0422692285644306E-3</v>
      </c>
      <c r="H107" s="130">
        <v>1</v>
      </c>
      <c r="I107" s="129">
        <f>IFERROR(H107/H$4*100,"-")</f>
        <v>5.3030704778066499E-4</v>
      </c>
      <c r="J107" s="130">
        <v>0</v>
      </c>
      <c r="K107" s="130">
        <v>0</v>
      </c>
      <c r="L107" s="131">
        <v>3</v>
      </c>
      <c r="M107" s="129">
        <f>IFERROR(L107/L$4*100,"-")</f>
        <v>1.6232712161547952E-3</v>
      </c>
      <c r="N107" s="131">
        <v>0</v>
      </c>
      <c r="O107" s="131">
        <v>0</v>
      </c>
      <c r="P107" s="131">
        <v>0</v>
      </c>
      <c r="Q107" s="131">
        <v>0</v>
      </c>
      <c r="R107" s="131">
        <v>0</v>
      </c>
      <c r="S107" s="131">
        <v>0</v>
      </c>
      <c r="T107" s="131">
        <v>1</v>
      </c>
      <c r="U107" s="129">
        <f t="shared" si="53"/>
        <v>4.0889259618176092E-4</v>
      </c>
    </row>
    <row r="108" spans="1:21" ht="20.25" customHeight="1">
      <c r="A108" s="123" t="s">
        <v>36</v>
      </c>
      <c r="B108" s="128">
        <v>0</v>
      </c>
      <c r="C108" s="128">
        <v>0</v>
      </c>
      <c r="D108" s="128">
        <v>0</v>
      </c>
      <c r="E108" s="128">
        <v>0</v>
      </c>
      <c r="F108" s="128">
        <v>0</v>
      </c>
      <c r="G108" s="128">
        <v>0</v>
      </c>
      <c r="H108" s="128">
        <v>0</v>
      </c>
      <c r="I108" s="128">
        <v>0</v>
      </c>
      <c r="J108" s="128">
        <v>0</v>
      </c>
      <c r="K108" s="128">
        <v>0</v>
      </c>
      <c r="L108" s="131">
        <v>1</v>
      </c>
      <c r="M108" s="129">
        <f>IFERROR(L108/L$4*100,"-")</f>
        <v>5.4109040538493172E-4</v>
      </c>
      <c r="N108" s="131">
        <v>0</v>
      </c>
      <c r="O108" s="131">
        <v>0</v>
      </c>
      <c r="P108" s="131">
        <v>0</v>
      </c>
      <c r="Q108" s="131">
        <v>0</v>
      </c>
      <c r="R108" s="131">
        <v>0</v>
      </c>
      <c r="S108" s="131">
        <v>0</v>
      </c>
      <c r="T108" s="131">
        <v>1</v>
      </c>
      <c r="U108" s="129">
        <f t="shared" si="53"/>
        <v>4.0889259618176092E-4</v>
      </c>
    </row>
    <row r="109" spans="1:21" ht="20.25" customHeight="1">
      <c r="A109" s="123" t="s">
        <v>12</v>
      </c>
      <c r="B109" s="128">
        <v>0</v>
      </c>
      <c r="C109" s="128">
        <v>0</v>
      </c>
      <c r="D109" s="128">
        <v>0</v>
      </c>
      <c r="E109" s="128">
        <v>0</v>
      </c>
      <c r="F109" s="128">
        <v>0</v>
      </c>
      <c r="G109" s="128">
        <v>0</v>
      </c>
      <c r="H109" s="128">
        <v>1</v>
      </c>
      <c r="I109" s="129">
        <f>IFERROR(H109/H$4*100,"-")</f>
        <v>5.3030704778066499E-4</v>
      </c>
      <c r="J109" s="128">
        <v>0</v>
      </c>
      <c r="K109" s="128">
        <v>0</v>
      </c>
      <c r="L109" s="128">
        <v>0</v>
      </c>
      <c r="M109" s="128">
        <v>0</v>
      </c>
      <c r="N109" s="131">
        <v>0</v>
      </c>
      <c r="O109" s="131">
        <v>0</v>
      </c>
      <c r="P109" s="131">
        <v>0</v>
      </c>
      <c r="Q109" s="131">
        <v>0</v>
      </c>
      <c r="R109" s="131">
        <v>0</v>
      </c>
      <c r="S109" s="131">
        <v>0</v>
      </c>
      <c r="T109" s="131">
        <v>1</v>
      </c>
      <c r="U109" s="129">
        <f t="shared" si="53"/>
        <v>4.0889259618176092E-4</v>
      </c>
    </row>
    <row r="110" spans="1:21" ht="20.25" customHeight="1">
      <c r="A110" s="123" t="s">
        <v>367</v>
      </c>
      <c r="B110" s="128">
        <v>0</v>
      </c>
      <c r="C110" s="128">
        <v>0</v>
      </c>
      <c r="D110" s="128">
        <v>0</v>
      </c>
      <c r="E110" s="128">
        <v>0</v>
      </c>
      <c r="F110" s="128">
        <v>0</v>
      </c>
      <c r="G110" s="128">
        <v>0</v>
      </c>
      <c r="H110" s="128">
        <v>0</v>
      </c>
      <c r="I110" s="128">
        <v>0</v>
      </c>
      <c r="J110" s="128">
        <v>0</v>
      </c>
      <c r="K110" s="128">
        <v>0</v>
      </c>
      <c r="L110" s="128">
        <v>0</v>
      </c>
      <c r="M110" s="128">
        <v>0</v>
      </c>
      <c r="N110" s="128">
        <v>0</v>
      </c>
      <c r="O110" s="128">
        <v>0</v>
      </c>
      <c r="P110" s="128">
        <v>0</v>
      </c>
      <c r="Q110" s="128">
        <v>0</v>
      </c>
      <c r="R110" s="128">
        <v>0</v>
      </c>
      <c r="S110" s="128">
        <v>0</v>
      </c>
      <c r="T110" s="131">
        <v>1</v>
      </c>
      <c r="U110" s="129">
        <f t="shared" si="53"/>
        <v>4.0889259618176092E-4</v>
      </c>
    </row>
    <row r="111" spans="1:21" ht="20.25" customHeight="1">
      <c r="A111" s="123" t="s">
        <v>70</v>
      </c>
      <c r="B111" s="128">
        <v>25</v>
      </c>
      <c r="C111" s="129">
        <f>IFERROR(B111/B$4*100,"-")</f>
        <v>1.1918837484267135E-2</v>
      </c>
      <c r="D111" s="128">
        <v>9</v>
      </c>
      <c r="E111" s="129">
        <f>IFERROR(D111/D$4*100,"-")</f>
        <v>4.6405387149832684E-3</v>
      </c>
      <c r="F111" s="128">
        <v>8</v>
      </c>
      <c r="G111" s="129">
        <f>IFERROR(F111/F$4*100,"-")</f>
        <v>4.1690769142577223E-3</v>
      </c>
      <c r="H111" s="128">
        <v>1</v>
      </c>
      <c r="I111" s="129">
        <f>IFERROR(H111/H$4*100,"-")</f>
        <v>5.3030704778066499E-4</v>
      </c>
      <c r="J111" s="128">
        <v>7</v>
      </c>
      <c r="K111" s="129">
        <f>IFERROR(J111/J$4*100,"-")</f>
        <v>3.7445970813540464E-3</v>
      </c>
      <c r="L111" s="131">
        <v>6</v>
      </c>
      <c r="M111" s="129">
        <f>IFERROR(L111/L$4*100,"-")</f>
        <v>3.2465424323095903E-3</v>
      </c>
      <c r="N111" s="131">
        <v>9</v>
      </c>
      <c r="O111" s="129">
        <f>IFERROR(N111/N$4*100,"-")</f>
        <v>4.7319109559511669E-3</v>
      </c>
      <c r="P111" s="131">
        <v>5</v>
      </c>
      <c r="Q111" s="129">
        <f>IFERROR(P111/P$4*100,"-")</f>
        <v>2.4865354107507847E-3</v>
      </c>
      <c r="R111" s="131">
        <v>5</v>
      </c>
      <c r="S111" s="129">
        <f t="shared" ref="S111:S118" si="54">IFERROR(R111/R$4*100,"-")</f>
        <v>2.1830343303978796E-3</v>
      </c>
      <c r="T111" s="131">
        <v>0</v>
      </c>
      <c r="U111" s="131">
        <v>0</v>
      </c>
    </row>
    <row r="112" spans="1:21" ht="20.25" customHeight="1">
      <c r="A112" s="123" t="s">
        <v>310</v>
      </c>
      <c r="B112" s="130">
        <v>0</v>
      </c>
      <c r="C112" s="131">
        <v>0</v>
      </c>
      <c r="D112" s="131">
        <v>0</v>
      </c>
      <c r="E112" s="131">
        <v>0</v>
      </c>
      <c r="F112" s="131">
        <v>0</v>
      </c>
      <c r="G112" s="128">
        <v>0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3</v>
      </c>
      <c r="S112" s="129">
        <f t="shared" si="54"/>
        <v>1.3098205982387278E-3</v>
      </c>
      <c r="T112" s="131">
        <v>0</v>
      </c>
      <c r="U112" s="131">
        <v>0</v>
      </c>
    </row>
    <row r="113" spans="1:41" ht="20.25" customHeight="1">
      <c r="A113" s="123" t="s">
        <v>77</v>
      </c>
      <c r="B113" s="128">
        <v>0</v>
      </c>
      <c r="C113" s="128">
        <v>0</v>
      </c>
      <c r="D113" s="128">
        <v>0</v>
      </c>
      <c r="E113" s="128">
        <v>0</v>
      </c>
      <c r="F113" s="128">
        <v>0</v>
      </c>
      <c r="G113" s="128">
        <v>0</v>
      </c>
      <c r="H113" s="128">
        <v>1</v>
      </c>
      <c r="I113" s="129">
        <f>IFERROR(H113/H$4*100,"-")</f>
        <v>5.3030704778066499E-4</v>
      </c>
      <c r="J113" s="128">
        <v>0</v>
      </c>
      <c r="K113" s="129">
        <f>IFERROR(J113/J$4*100,"-")</f>
        <v>0</v>
      </c>
      <c r="L113" s="131">
        <v>0</v>
      </c>
      <c r="M113" s="131">
        <v>0</v>
      </c>
      <c r="N113" s="131">
        <v>29</v>
      </c>
      <c r="O113" s="129">
        <f>IFERROR(N113/N$4*100,"-")</f>
        <v>1.5247268635842649E-2</v>
      </c>
      <c r="P113" s="131">
        <v>5</v>
      </c>
      <c r="Q113" s="129">
        <f>IFERROR(P113/P$4*100,"-")</f>
        <v>2.4865354107507847E-3</v>
      </c>
      <c r="R113" s="131">
        <v>3</v>
      </c>
      <c r="S113" s="129">
        <f t="shared" si="54"/>
        <v>1.3098205982387278E-3</v>
      </c>
      <c r="T113" s="131">
        <v>0</v>
      </c>
      <c r="U113" s="131">
        <v>0</v>
      </c>
    </row>
    <row r="114" spans="1:41" ht="20.25" customHeight="1">
      <c r="A114" s="123" t="s">
        <v>225</v>
      </c>
      <c r="B114" s="128">
        <v>0</v>
      </c>
      <c r="C114" s="128">
        <v>0</v>
      </c>
      <c r="D114" s="128">
        <v>0</v>
      </c>
      <c r="E114" s="128">
        <v>0</v>
      </c>
      <c r="F114" s="128">
        <v>0</v>
      </c>
      <c r="G114" s="128">
        <v>0</v>
      </c>
      <c r="H114" s="128">
        <v>0</v>
      </c>
      <c r="I114" s="128">
        <v>0</v>
      </c>
      <c r="J114" s="128">
        <v>0</v>
      </c>
      <c r="K114" s="128">
        <v>0</v>
      </c>
      <c r="L114" s="128">
        <v>0</v>
      </c>
      <c r="M114" s="128">
        <v>0</v>
      </c>
      <c r="N114" s="131">
        <v>50</v>
      </c>
      <c r="O114" s="129">
        <f>IFERROR(N114/N$4*100,"-")</f>
        <v>2.6288394199728702E-2</v>
      </c>
      <c r="P114" s="131">
        <v>33</v>
      </c>
      <c r="Q114" s="129">
        <f>IFERROR(P114/P$4*100,"-")</f>
        <v>1.6411133710955178E-2</v>
      </c>
      <c r="R114" s="131">
        <v>3</v>
      </c>
      <c r="S114" s="129">
        <f t="shared" si="54"/>
        <v>1.3098205982387278E-3</v>
      </c>
      <c r="T114" s="131">
        <v>0</v>
      </c>
      <c r="U114" s="131">
        <v>0</v>
      </c>
      <c r="V114" s="19"/>
    </row>
    <row r="115" spans="1:41" ht="20.25" customHeight="1">
      <c r="A115" s="123" t="s">
        <v>33</v>
      </c>
      <c r="B115" s="128">
        <v>0</v>
      </c>
      <c r="C115" s="128">
        <v>0</v>
      </c>
      <c r="D115" s="128">
        <v>0</v>
      </c>
      <c r="E115" s="128">
        <v>0</v>
      </c>
      <c r="F115" s="128">
        <v>0</v>
      </c>
      <c r="G115" s="128">
        <v>0</v>
      </c>
      <c r="H115" s="128">
        <v>0</v>
      </c>
      <c r="I115" s="128">
        <v>0</v>
      </c>
      <c r="J115" s="128">
        <v>0</v>
      </c>
      <c r="K115" s="128">
        <v>0</v>
      </c>
      <c r="L115" s="131">
        <v>1</v>
      </c>
      <c r="M115" s="129">
        <f>IFERROR(L115/L$4*100,"-")</f>
        <v>5.4109040538493172E-4</v>
      </c>
      <c r="N115" s="131">
        <v>0</v>
      </c>
      <c r="O115" s="131">
        <v>0</v>
      </c>
      <c r="P115" s="131">
        <v>0</v>
      </c>
      <c r="Q115" s="131">
        <v>0</v>
      </c>
      <c r="R115" s="131">
        <v>2</v>
      </c>
      <c r="S115" s="129">
        <f t="shared" si="54"/>
        <v>8.7321373215915184E-4</v>
      </c>
      <c r="T115" s="131">
        <v>0</v>
      </c>
      <c r="U115" s="131">
        <v>0</v>
      </c>
    </row>
    <row r="116" spans="1:41" ht="20.25" customHeight="1">
      <c r="A116" s="123" t="s">
        <v>19</v>
      </c>
      <c r="B116" s="128">
        <v>0</v>
      </c>
      <c r="C116" s="128">
        <v>0</v>
      </c>
      <c r="D116" s="128">
        <v>1</v>
      </c>
      <c r="E116" s="129">
        <f>IFERROR(D116/D$4*100,"-")</f>
        <v>5.1561541277591867E-4</v>
      </c>
      <c r="F116" s="128">
        <v>0</v>
      </c>
      <c r="G116" s="128">
        <v>0</v>
      </c>
      <c r="H116" s="128">
        <v>0</v>
      </c>
      <c r="I116" s="128">
        <v>0</v>
      </c>
      <c r="J116" s="128">
        <v>0</v>
      </c>
      <c r="K116" s="128">
        <v>0</v>
      </c>
      <c r="L116" s="128">
        <v>0</v>
      </c>
      <c r="M116" s="128">
        <v>0</v>
      </c>
      <c r="N116" s="128">
        <v>0</v>
      </c>
      <c r="O116" s="128">
        <v>0</v>
      </c>
      <c r="P116" s="128">
        <v>0</v>
      </c>
      <c r="Q116" s="128">
        <v>0</v>
      </c>
      <c r="R116" s="131">
        <v>2</v>
      </c>
      <c r="S116" s="129">
        <f t="shared" si="54"/>
        <v>8.7321373215915184E-4</v>
      </c>
      <c r="T116" s="131">
        <v>0</v>
      </c>
      <c r="U116" s="131">
        <v>0</v>
      </c>
    </row>
    <row r="117" spans="1:41" ht="20.25" customHeight="1">
      <c r="A117" s="123" t="s">
        <v>10</v>
      </c>
      <c r="B117" s="128">
        <v>0</v>
      </c>
      <c r="C117" s="128">
        <v>0</v>
      </c>
      <c r="D117" s="128">
        <v>0</v>
      </c>
      <c r="E117" s="128">
        <v>0</v>
      </c>
      <c r="F117" s="128">
        <v>0</v>
      </c>
      <c r="G117" s="128">
        <v>0</v>
      </c>
      <c r="H117" s="128">
        <v>0</v>
      </c>
      <c r="I117" s="128">
        <v>0</v>
      </c>
      <c r="J117" s="128">
        <v>0</v>
      </c>
      <c r="K117" s="128">
        <v>0</v>
      </c>
      <c r="L117" s="128">
        <v>0</v>
      </c>
      <c r="M117" s="128">
        <v>0</v>
      </c>
      <c r="N117" s="128">
        <v>0</v>
      </c>
      <c r="O117" s="128">
        <v>0</v>
      </c>
      <c r="P117" s="128">
        <v>0</v>
      </c>
      <c r="Q117" s="128">
        <v>0</v>
      </c>
      <c r="R117" s="131">
        <v>1</v>
      </c>
      <c r="S117" s="129">
        <f t="shared" si="54"/>
        <v>4.3660686607957592E-4</v>
      </c>
      <c r="T117" s="131">
        <v>0</v>
      </c>
      <c r="U117" s="131">
        <v>0</v>
      </c>
    </row>
    <row r="118" spans="1:41" ht="20.25" customHeight="1">
      <c r="A118" s="123" t="s">
        <v>53</v>
      </c>
      <c r="B118" s="128">
        <v>0</v>
      </c>
      <c r="C118" s="128">
        <v>0</v>
      </c>
      <c r="D118" s="128">
        <v>1</v>
      </c>
      <c r="E118" s="129">
        <f>IFERROR(D118/D$4*100,"-")</f>
        <v>5.1561541277591867E-4</v>
      </c>
      <c r="F118" s="128">
        <v>0</v>
      </c>
      <c r="G118" s="128">
        <v>0</v>
      </c>
      <c r="H118" s="128">
        <v>1</v>
      </c>
      <c r="I118" s="129">
        <f>IFERROR(H118/H$4*100,"-")</f>
        <v>5.3030704778066499E-4</v>
      </c>
      <c r="J118" s="128">
        <v>1</v>
      </c>
      <c r="K118" s="129">
        <f>IFERROR(J118/J$4*100,"-")</f>
        <v>5.3494244019343514E-4</v>
      </c>
      <c r="L118" s="131">
        <v>1</v>
      </c>
      <c r="M118" s="129">
        <f>IFERROR(L118/L$4*100,"-")</f>
        <v>5.4109040538493172E-4</v>
      </c>
      <c r="N118" s="131">
        <v>2</v>
      </c>
      <c r="O118" s="129">
        <f>IFERROR(N118/N$4*100,"-")</f>
        <v>1.0515357679891481E-3</v>
      </c>
      <c r="P118" s="131">
        <v>0</v>
      </c>
      <c r="Q118" s="128">
        <v>0</v>
      </c>
      <c r="R118" s="131">
        <v>1</v>
      </c>
      <c r="S118" s="129">
        <f t="shared" si="54"/>
        <v>4.3660686607957592E-4</v>
      </c>
      <c r="T118" s="131">
        <v>0</v>
      </c>
      <c r="U118" s="131">
        <v>0</v>
      </c>
    </row>
    <row r="119" spans="1:41" ht="20.25" customHeight="1">
      <c r="A119" s="123" t="s">
        <v>7</v>
      </c>
      <c r="B119" s="128">
        <v>1</v>
      </c>
      <c r="C119" s="129">
        <f>IFERROR(B119/B$4*100,"-")</f>
        <v>4.7675349937068538E-4</v>
      </c>
      <c r="D119" s="128">
        <v>0</v>
      </c>
      <c r="E119" s="128">
        <v>0</v>
      </c>
      <c r="F119" s="128">
        <v>0</v>
      </c>
      <c r="G119" s="128">
        <v>0</v>
      </c>
      <c r="H119" s="128">
        <v>12</v>
      </c>
      <c r="I119" s="129">
        <f>IFERROR(H119/H$4*100,"-")</f>
        <v>6.3636845733679795E-3</v>
      </c>
      <c r="J119" s="128">
        <v>0</v>
      </c>
      <c r="K119" s="129">
        <f>IFERROR(J119/J$4*100,"-")</f>
        <v>0</v>
      </c>
      <c r="L119" s="131">
        <v>0</v>
      </c>
      <c r="M119" s="131">
        <v>0</v>
      </c>
      <c r="N119" s="131">
        <v>0</v>
      </c>
      <c r="O119" s="131">
        <v>0</v>
      </c>
      <c r="P119" s="131">
        <v>6</v>
      </c>
      <c r="Q119" s="129">
        <f t="shared" ref="Q119:Q130" si="55">IFERROR(P119/P$4*100,"-")</f>
        <v>2.9838424929009414E-3</v>
      </c>
      <c r="R119" s="131">
        <v>0</v>
      </c>
      <c r="S119" s="131">
        <v>0</v>
      </c>
      <c r="T119" s="131">
        <v>0</v>
      </c>
      <c r="U119" s="131">
        <v>0</v>
      </c>
    </row>
    <row r="120" spans="1:41" ht="20.25" customHeight="1">
      <c r="A120" s="123" t="s">
        <v>327</v>
      </c>
      <c r="B120" s="128">
        <v>1</v>
      </c>
      <c r="C120" s="129">
        <f>IFERROR(B120/B$4*100,"-")</f>
        <v>4.7675349937068538E-4</v>
      </c>
      <c r="D120" s="128">
        <v>0</v>
      </c>
      <c r="E120" s="128">
        <v>0</v>
      </c>
      <c r="F120" s="128">
        <v>2</v>
      </c>
      <c r="G120" s="129">
        <f>IFERROR(F120/F$4*100,"-")</f>
        <v>1.0422692285644306E-3</v>
      </c>
      <c r="H120" s="128">
        <v>0</v>
      </c>
      <c r="I120" s="128">
        <v>0</v>
      </c>
      <c r="J120" s="128">
        <v>0</v>
      </c>
      <c r="K120" s="128">
        <v>0</v>
      </c>
      <c r="L120" s="128">
        <v>0</v>
      </c>
      <c r="M120" s="128">
        <v>0</v>
      </c>
      <c r="N120" s="128">
        <v>0</v>
      </c>
      <c r="O120" s="128">
        <v>0</v>
      </c>
      <c r="P120" s="131">
        <v>3</v>
      </c>
      <c r="Q120" s="129">
        <f t="shared" si="55"/>
        <v>1.4919212464504707E-3</v>
      </c>
      <c r="R120" s="131">
        <v>0</v>
      </c>
      <c r="S120" s="131">
        <v>0</v>
      </c>
      <c r="T120" s="131">
        <v>0</v>
      </c>
      <c r="U120" s="131">
        <v>0</v>
      </c>
    </row>
    <row r="121" spans="1:41" ht="20.25" customHeight="1">
      <c r="A121" s="123" t="s">
        <v>13</v>
      </c>
      <c r="B121" s="128">
        <v>0</v>
      </c>
      <c r="C121" s="128">
        <v>0</v>
      </c>
      <c r="D121" s="128">
        <v>2</v>
      </c>
      <c r="E121" s="129">
        <f>IFERROR(D121/D$4*100,"-")</f>
        <v>1.0312308255518373E-3</v>
      </c>
      <c r="F121" s="128">
        <v>1</v>
      </c>
      <c r="G121" s="129">
        <f>IFERROR(F121/F$4*100,"-")</f>
        <v>5.2113461428221529E-4</v>
      </c>
      <c r="H121" s="128">
        <v>1</v>
      </c>
      <c r="I121" s="129">
        <f>IFERROR(H121/H$4*100,"-")</f>
        <v>5.3030704778066499E-4</v>
      </c>
      <c r="J121" s="128">
        <v>0</v>
      </c>
      <c r="K121" s="128">
        <v>0</v>
      </c>
      <c r="L121" s="128">
        <v>0</v>
      </c>
      <c r="M121" s="128">
        <v>0</v>
      </c>
      <c r="N121" s="128">
        <v>0</v>
      </c>
      <c r="O121" s="128">
        <v>0</v>
      </c>
      <c r="P121" s="131">
        <v>3</v>
      </c>
      <c r="Q121" s="129">
        <f t="shared" si="55"/>
        <v>1.4919212464504707E-3</v>
      </c>
      <c r="R121" s="131">
        <v>0</v>
      </c>
      <c r="S121" s="131">
        <v>0</v>
      </c>
      <c r="T121" s="131">
        <v>0</v>
      </c>
      <c r="U121" s="131">
        <v>0</v>
      </c>
    </row>
    <row r="122" spans="1:41" ht="20.25" customHeight="1">
      <c r="A122" s="123" t="s">
        <v>15</v>
      </c>
      <c r="B122" s="128">
        <v>0</v>
      </c>
      <c r="C122" s="128">
        <v>0</v>
      </c>
      <c r="D122" s="128">
        <v>1</v>
      </c>
      <c r="E122" s="129">
        <f>IFERROR(D122/D$4*100,"-")</f>
        <v>5.1561541277591867E-4</v>
      </c>
      <c r="F122" s="128">
        <v>0</v>
      </c>
      <c r="G122" s="128">
        <v>0</v>
      </c>
      <c r="H122" s="128">
        <v>0</v>
      </c>
      <c r="I122" s="128">
        <v>0</v>
      </c>
      <c r="J122" s="128">
        <v>1</v>
      </c>
      <c r="K122" s="129">
        <f>IFERROR(J122/J$4*100,"-")</f>
        <v>5.3494244019343514E-4</v>
      </c>
      <c r="L122" s="131">
        <v>0</v>
      </c>
      <c r="M122" s="131">
        <v>0</v>
      </c>
      <c r="N122" s="131">
        <v>0</v>
      </c>
      <c r="O122" s="131">
        <v>0</v>
      </c>
      <c r="P122" s="131">
        <v>2</v>
      </c>
      <c r="Q122" s="129">
        <f t="shared" si="55"/>
        <v>9.9461416430031381E-4</v>
      </c>
      <c r="R122" s="131">
        <v>0</v>
      </c>
      <c r="S122" s="131">
        <v>0</v>
      </c>
      <c r="T122" s="131">
        <v>0</v>
      </c>
      <c r="U122" s="131">
        <v>0</v>
      </c>
    </row>
    <row r="123" spans="1:41" ht="20.25" customHeight="1">
      <c r="A123" s="123" t="s">
        <v>5</v>
      </c>
      <c r="B123" s="128">
        <v>1</v>
      </c>
      <c r="C123" s="129">
        <f>IFERROR(B123/B$4*100,"-")</f>
        <v>4.7675349937068538E-4</v>
      </c>
      <c r="D123" s="128">
        <v>0</v>
      </c>
      <c r="E123" s="128">
        <v>0</v>
      </c>
      <c r="F123" s="128">
        <v>1</v>
      </c>
      <c r="G123" s="129">
        <f>IFERROR(F123/F$4*100,"-")</f>
        <v>5.2113461428221529E-4</v>
      </c>
      <c r="H123" s="128">
        <v>0</v>
      </c>
      <c r="I123" s="128">
        <v>0</v>
      </c>
      <c r="J123" s="128">
        <v>1</v>
      </c>
      <c r="K123" s="129">
        <f>IFERROR(J123/J$4*100,"-")</f>
        <v>5.3494244019343514E-4</v>
      </c>
      <c r="L123" s="131">
        <v>0</v>
      </c>
      <c r="M123" s="131">
        <v>0</v>
      </c>
      <c r="N123" s="131">
        <v>0</v>
      </c>
      <c r="O123" s="131">
        <v>0</v>
      </c>
      <c r="P123" s="131">
        <v>2</v>
      </c>
      <c r="Q123" s="129">
        <f t="shared" si="55"/>
        <v>9.9461416430031381E-4</v>
      </c>
      <c r="R123" s="131">
        <v>0</v>
      </c>
      <c r="S123" s="131">
        <v>0</v>
      </c>
      <c r="T123" s="131">
        <v>0</v>
      </c>
      <c r="U123" s="131">
        <v>0</v>
      </c>
    </row>
    <row r="124" spans="1:41" ht="20.25" customHeight="1">
      <c r="A124" s="123" t="s">
        <v>41</v>
      </c>
      <c r="B124" s="128">
        <v>4</v>
      </c>
      <c r="C124" s="129">
        <f>IFERROR(B124/B$4*100,"-")</f>
        <v>1.9070139974827415E-3</v>
      </c>
      <c r="D124" s="128">
        <v>0</v>
      </c>
      <c r="E124" s="128">
        <v>0</v>
      </c>
      <c r="F124" s="128">
        <v>1</v>
      </c>
      <c r="G124" s="129">
        <f>IFERROR(F124/F$4*100,"-")</f>
        <v>5.2113461428221529E-4</v>
      </c>
      <c r="H124" s="128">
        <v>6</v>
      </c>
      <c r="I124" s="129">
        <f>IFERROR(H124/H$4*100,"-")</f>
        <v>3.1818422866839897E-3</v>
      </c>
      <c r="J124" s="128">
        <v>7</v>
      </c>
      <c r="K124" s="129">
        <f>IFERROR(J124/J$4*100,"-")</f>
        <v>3.7445970813540464E-3</v>
      </c>
      <c r="L124" s="131">
        <v>5</v>
      </c>
      <c r="M124" s="129">
        <f>IFERROR(L124/L$4*100,"-")</f>
        <v>2.7054520269246584E-3</v>
      </c>
      <c r="N124" s="131">
        <v>0</v>
      </c>
      <c r="O124" s="131">
        <v>0</v>
      </c>
      <c r="P124" s="131">
        <v>2</v>
      </c>
      <c r="Q124" s="129">
        <f t="shared" si="55"/>
        <v>9.9461416430031381E-4</v>
      </c>
      <c r="R124" s="131">
        <v>0</v>
      </c>
      <c r="S124" s="131">
        <v>0</v>
      </c>
      <c r="T124" s="131">
        <v>0</v>
      </c>
      <c r="U124" s="131">
        <v>0</v>
      </c>
    </row>
    <row r="125" spans="1:41" ht="20.25" customHeight="1">
      <c r="A125" s="123" t="s">
        <v>280</v>
      </c>
      <c r="B125" s="128">
        <v>0</v>
      </c>
      <c r="C125" s="128">
        <v>0</v>
      </c>
      <c r="D125" s="128">
        <v>0</v>
      </c>
      <c r="E125" s="128">
        <v>0</v>
      </c>
      <c r="F125" s="128">
        <v>0</v>
      </c>
      <c r="G125" s="128">
        <v>0</v>
      </c>
      <c r="H125" s="128">
        <v>0</v>
      </c>
      <c r="I125" s="128">
        <v>0</v>
      </c>
      <c r="J125" s="128">
        <v>0</v>
      </c>
      <c r="K125" s="128">
        <v>0</v>
      </c>
      <c r="L125" s="128">
        <v>0</v>
      </c>
      <c r="M125" s="128">
        <v>0</v>
      </c>
      <c r="N125" s="128">
        <v>0</v>
      </c>
      <c r="O125" s="128">
        <v>0</v>
      </c>
      <c r="P125" s="131">
        <v>1</v>
      </c>
      <c r="Q125" s="129">
        <f t="shared" si="55"/>
        <v>4.973070821501569E-4</v>
      </c>
      <c r="R125" s="131">
        <v>0</v>
      </c>
      <c r="S125" s="131">
        <v>0</v>
      </c>
      <c r="T125" s="131">
        <v>0</v>
      </c>
      <c r="U125" s="131">
        <v>0</v>
      </c>
    </row>
    <row r="126" spans="1:41" ht="20.25" customHeight="1">
      <c r="A126" s="123" t="s">
        <v>38</v>
      </c>
      <c r="B126" s="128">
        <v>0</v>
      </c>
      <c r="C126" s="128">
        <v>0</v>
      </c>
      <c r="D126" s="128">
        <v>0</v>
      </c>
      <c r="E126" s="128">
        <v>0</v>
      </c>
      <c r="F126" s="128">
        <v>1</v>
      </c>
      <c r="G126" s="129">
        <f>IFERROR(F126/F$4*100,"-")</f>
        <v>5.2113461428221529E-4</v>
      </c>
      <c r="H126" s="128">
        <v>0</v>
      </c>
      <c r="I126" s="128">
        <v>0</v>
      </c>
      <c r="J126" s="128">
        <v>0</v>
      </c>
      <c r="K126" s="128">
        <v>0</v>
      </c>
      <c r="L126" s="131">
        <v>1</v>
      </c>
      <c r="M126" s="129">
        <f>IFERROR(L126/L$4*100,"-")</f>
        <v>5.4109040538493172E-4</v>
      </c>
      <c r="N126" s="131">
        <v>0</v>
      </c>
      <c r="O126" s="131">
        <v>0</v>
      </c>
      <c r="P126" s="131">
        <v>1</v>
      </c>
      <c r="Q126" s="129">
        <f t="shared" si="55"/>
        <v>4.973070821501569E-4</v>
      </c>
      <c r="R126" s="131">
        <v>0</v>
      </c>
      <c r="S126" s="131">
        <v>0</v>
      </c>
      <c r="T126" s="131">
        <v>0</v>
      </c>
      <c r="U126" s="131">
        <v>0</v>
      </c>
    </row>
    <row r="127" spans="1:41" s="19" customFormat="1" ht="20.25" customHeight="1">
      <c r="A127" s="123" t="s">
        <v>281</v>
      </c>
      <c r="B127" s="128">
        <v>0</v>
      </c>
      <c r="C127" s="128">
        <v>0</v>
      </c>
      <c r="D127" s="128">
        <v>0</v>
      </c>
      <c r="E127" s="128">
        <v>0</v>
      </c>
      <c r="F127" s="128">
        <v>0</v>
      </c>
      <c r="G127" s="128">
        <v>0</v>
      </c>
      <c r="H127" s="128">
        <v>0</v>
      </c>
      <c r="I127" s="128">
        <v>0</v>
      </c>
      <c r="J127" s="128">
        <v>0</v>
      </c>
      <c r="K127" s="128">
        <v>0</v>
      </c>
      <c r="L127" s="131">
        <v>0</v>
      </c>
      <c r="M127" s="131">
        <v>0</v>
      </c>
      <c r="N127" s="131">
        <v>0</v>
      </c>
      <c r="O127" s="131">
        <v>0</v>
      </c>
      <c r="P127" s="131">
        <v>1</v>
      </c>
      <c r="Q127" s="129">
        <f t="shared" si="55"/>
        <v>4.973070821501569E-4</v>
      </c>
      <c r="R127" s="131">
        <v>0</v>
      </c>
      <c r="S127" s="131">
        <v>0</v>
      </c>
      <c r="T127" s="131">
        <v>0</v>
      </c>
      <c r="U127" s="131">
        <v>0</v>
      </c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</row>
    <row r="128" spans="1:41" ht="20.25" customHeight="1">
      <c r="A128" s="123" t="s">
        <v>282</v>
      </c>
      <c r="B128" s="128">
        <v>0</v>
      </c>
      <c r="C128" s="128">
        <v>0</v>
      </c>
      <c r="D128" s="128">
        <v>0</v>
      </c>
      <c r="E128" s="128">
        <v>0</v>
      </c>
      <c r="F128" s="128">
        <v>0</v>
      </c>
      <c r="G128" s="128">
        <v>0</v>
      </c>
      <c r="H128" s="128">
        <v>0</v>
      </c>
      <c r="I128" s="128">
        <v>0</v>
      </c>
      <c r="J128" s="128">
        <v>0</v>
      </c>
      <c r="K128" s="128">
        <v>0</v>
      </c>
      <c r="L128" s="131">
        <v>0</v>
      </c>
      <c r="M128" s="131">
        <v>0</v>
      </c>
      <c r="N128" s="131">
        <v>0</v>
      </c>
      <c r="O128" s="131">
        <v>0</v>
      </c>
      <c r="P128" s="131">
        <v>1</v>
      </c>
      <c r="Q128" s="129">
        <f t="shared" si="55"/>
        <v>4.973070821501569E-4</v>
      </c>
      <c r="R128" s="131">
        <v>0</v>
      </c>
      <c r="S128" s="131">
        <v>0</v>
      </c>
      <c r="T128" s="131">
        <v>0</v>
      </c>
      <c r="U128" s="131">
        <v>0</v>
      </c>
    </row>
    <row r="129" spans="1:21" ht="20.25" customHeight="1">
      <c r="A129" s="123" t="s">
        <v>360</v>
      </c>
      <c r="B129" s="131">
        <v>2</v>
      </c>
      <c r="C129" s="129">
        <f>IFERROR(B129/B$4*100,"-")</f>
        <v>9.5350699874137076E-4</v>
      </c>
      <c r="D129" s="131">
        <v>2</v>
      </c>
      <c r="E129" s="129">
        <f>IFERROR(D129/D$4*100,"-")</f>
        <v>1.0312308255518373E-3</v>
      </c>
      <c r="F129" s="130">
        <v>0</v>
      </c>
      <c r="G129" s="130">
        <v>0</v>
      </c>
      <c r="H129" s="130">
        <v>3</v>
      </c>
      <c r="I129" s="129">
        <f>IFERROR(H129/H$4*100,"-")</f>
        <v>1.5909211433419949E-3</v>
      </c>
      <c r="J129" s="130">
        <v>0</v>
      </c>
      <c r="K129" s="130">
        <v>0</v>
      </c>
      <c r="L129" s="131">
        <v>0</v>
      </c>
      <c r="M129" s="131">
        <v>0</v>
      </c>
      <c r="N129" s="131">
        <v>0</v>
      </c>
      <c r="O129" s="131">
        <v>0</v>
      </c>
      <c r="P129" s="131">
        <v>1</v>
      </c>
      <c r="Q129" s="129">
        <f t="shared" si="55"/>
        <v>4.973070821501569E-4</v>
      </c>
      <c r="R129" s="131">
        <v>0</v>
      </c>
      <c r="S129" s="131">
        <v>0</v>
      </c>
      <c r="T129" s="131">
        <v>0</v>
      </c>
      <c r="U129" s="131">
        <v>0</v>
      </c>
    </row>
    <row r="130" spans="1:21" ht="20.25" customHeight="1">
      <c r="A130" s="123" t="s">
        <v>32</v>
      </c>
      <c r="B130" s="128">
        <v>0</v>
      </c>
      <c r="C130" s="128">
        <v>0</v>
      </c>
      <c r="D130" s="128">
        <v>2</v>
      </c>
      <c r="E130" s="129">
        <f>IFERROR(D130/D$4*100,"-")</f>
        <v>1.0312308255518373E-3</v>
      </c>
      <c r="F130" s="128">
        <v>1</v>
      </c>
      <c r="G130" s="129">
        <f>IFERROR(F130/F$4*100,"-")</f>
        <v>5.2113461428221529E-4</v>
      </c>
      <c r="H130" s="128">
        <v>0</v>
      </c>
      <c r="I130" s="128">
        <v>0</v>
      </c>
      <c r="J130" s="128">
        <v>2</v>
      </c>
      <c r="K130" s="129">
        <f>IFERROR(J130/J$4*100,"-")</f>
        <v>1.0698848803868703E-3</v>
      </c>
      <c r="L130" s="131">
        <v>1</v>
      </c>
      <c r="M130" s="129">
        <f>IFERROR(L130/L$4*100,"-")</f>
        <v>5.4109040538493172E-4</v>
      </c>
      <c r="N130" s="131">
        <v>0</v>
      </c>
      <c r="O130" s="131">
        <v>0</v>
      </c>
      <c r="P130" s="131">
        <v>1</v>
      </c>
      <c r="Q130" s="129">
        <f t="shared" si="55"/>
        <v>4.973070821501569E-4</v>
      </c>
      <c r="R130" s="131">
        <v>0</v>
      </c>
      <c r="S130" s="131">
        <v>0</v>
      </c>
      <c r="T130" s="131">
        <v>0</v>
      </c>
      <c r="U130" s="131">
        <v>0</v>
      </c>
    </row>
    <row r="131" spans="1:21" ht="20.25" customHeight="1">
      <c r="A131" s="123" t="s">
        <v>76</v>
      </c>
      <c r="B131" s="128">
        <v>30</v>
      </c>
      <c r="C131" s="129">
        <f>IFERROR(B131/B$4*100,"-")</f>
        <v>1.4302604981120563E-2</v>
      </c>
      <c r="D131" s="128">
        <v>80</v>
      </c>
      <c r="E131" s="129">
        <f>IFERROR(D131/D$4*100,"-")</f>
        <v>4.1249233022073499E-2</v>
      </c>
      <c r="F131" s="128">
        <v>21</v>
      </c>
      <c r="G131" s="129">
        <f>IFERROR(F131/F$4*100,"-")</f>
        <v>1.0943826899926519E-2</v>
      </c>
      <c r="H131" s="128">
        <v>12</v>
      </c>
      <c r="I131" s="129">
        <f>IFERROR(H131/H$4*100,"-")</f>
        <v>6.3636845733679795E-3</v>
      </c>
      <c r="J131" s="128">
        <v>15</v>
      </c>
      <c r="K131" s="129">
        <f>IFERROR(J131/J$4*100,"-")</f>
        <v>8.0241366029015285E-3</v>
      </c>
      <c r="L131" s="131">
        <v>28</v>
      </c>
      <c r="M131" s="129">
        <f>IFERROR(L131/L$4*100,"-")</f>
        <v>1.5150531350778087E-2</v>
      </c>
      <c r="N131" s="131">
        <v>28</v>
      </c>
      <c r="O131" s="129">
        <f t="shared" ref="O131:O136" si="56">IFERROR(N131/N$4*100,"-")</f>
        <v>1.4721500751848074E-2</v>
      </c>
      <c r="P131" s="131">
        <v>0</v>
      </c>
      <c r="Q131" s="131">
        <v>0</v>
      </c>
      <c r="R131" s="131">
        <v>0</v>
      </c>
      <c r="S131" s="131">
        <v>0</v>
      </c>
      <c r="T131" s="131">
        <v>0</v>
      </c>
      <c r="U131" s="131">
        <v>0</v>
      </c>
    </row>
    <row r="132" spans="1:21" ht="20.25" customHeight="1">
      <c r="A132" s="123" t="s">
        <v>221</v>
      </c>
      <c r="B132" s="128">
        <v>0</v>
      </c>
      <c r="C132" s="128">
        <v>0</v>
      </c>
      <c r="D132" s="128">
        <v>0</v>
      </c>
      <c r="E132" s="128">
        <v>0</v>
      </c>
      <c r="F132" s="128">
        <v>0</v>
      </c>
      <c r="G132" s="128">
        <v>0</v>
      </c>
      <c r="H132" s="128">
        <v>0</v>
      </c>
      <c r="I132" s="128">
        <v>0</v>
      </c>
      <c r="J132" s="128">
        <v>0</v>
      </c>
      <c r="K132" s="128">
        <v>0</v>
      </c>
      <c r="L132" s="128">
        <v>0</v>
      </c>
      <c r="M132" s="128">
        <v>0</v>
      </c>
      <c r="N132" s="131">
        <v>1</v>
      </c>
      <c r="O132" s="129">
        <f t="shared" si="56"/>
        <v>5.2576788399457406E-4</v>
      </c>
      <c r="P132" s="131">
        <v>0</v>
      </c>
      <c r="Q132" s="131">
        <v>0</v>
      </c>
      <c r="R132" s="131">
        <v>0</v>
      </c>
      <c r="S132" s="131">
        <v>0</v>
      </c>
      <c r="T132" s="131">
        <v>0</v>
      </c>
      <c r="U132" s="131">
        <v>0</v>
      </c>
    </row>
    <row r="133" spans="1:21" ht="20.25" customHeight="1">
      <c r="A133" s="123" t="s">
        <v>43</v>
      </c>
      <c r="B133" s="128">
        <v>0</v>
      </c>
      <c r="C133" s="128">
        <v>0</v>
      </c>
      <c r="D133" s="128">
        <v>0</v>
      </c>
      <c r="E133" s="128">
        <v>0</v>
      </c>
      <c r="F133" s="128">
        <v>0</v>
      </c>
      <c r="G133" s="128">
        <v>0</v>
      </c>
      <c r="H133" s="128">
        <v>0</v>
      </c>
      <c r="I133" s="128">
        <v>0</v>
      </c>
      <c r="J133" s="128">
        <v>0</v>
      </c>
      <c r="K133" s="128">
        <v>0</v>
      </c>
      <c r="L133" s="131">
        <v>0</v>
      </c>
      <c r="M133" s="131">
        <v>0</v>
      </c>
      <c r="N133" s="131">
        <v>1</v>
      </c>
      <c r="O133" s="129">
        <f t="shared" si="56"/>
        <v>5.2576788399457406E-4</v>
      </c>
      <c r="P133" s="131">
        <v>0</v>
      </c>
      <c r="Q133" s="131">
        <v>0</v>
      </c>
      <c r="R133" s="130">
        <v>0</v>
      </c>
      <c r="S133" s="130">
        <v>0</v>
      </c>
      <c r="T133" s="130">
        <v>0</v>
      </c>
      <c r="U133" s="130">
        <v>0</v>
      </c>
    </row>
    <row r="134" spans="1:21" ht="20.25" customHeight="1">
      <c r="A134" s="123" t="s">
        <v>42</v>
      </c>
      <c r="B134" s="128">
        <v>1</v>
      </c>
      <c r="C134" s="129">
        <f>IFERROR(B134/B$4*100,"-")</f>
        <v>4.7675349937068538E-4</v>
      </c>
      <c r="D134" s="128">
        <v>1</v>
      </c>
      <c r="E134" s="129">
        <f>IFERROR(D134/D$4*100,"-")</f>
        <v>5.1561541277591867E-4</v>
      </c>
      <c r="F134" s="128">
        <v>0</v>
      </c>
      <c r="G134" s="128">
        <v>0</v>
      </c>
      <c r="H134" s="128">
        <v>0</v>
      </c>
      <c r="I134" s="128">
        <v>0</v>
      </c>
      <c r="J134" s="128">
        <v>0</v>
      </c>
      <c r="K134" s="128">
        <v>0</v>
      </c>
      <c r="L134" s="128">
        <v>0</v>
      </c>
      <c r="M134" s="128">
        <v>0</v>
      </c>
      <c r="N134" s="131">
        <v>1</v>
      </c>
      <c r="O134" s="129">
        <f t="shared" si="56"/>
        <v>5.2576788399457406E-4</v>
      </c>
      <c r="P134" s="131">
        <v>0</v>
      </c>
      <c r="Q134" s="131">
        <v>0</v>
      </c>
      <c r="R134" s="131">
        <v>0</v>
      </c>
      <c r="S134" s="131">
        <v>0</v>
      </c>
      <c r="T134" s="131">
        <v>0</v>
      </c>
      <c r="U134" s="131">
        <v>0</v>
      </c>
    </row>
    <row r="135" spans="1:21" ht="20.25" customHeight="1">
      <c r="A135" s="123" t="s">
        <v>48</v>
      </c>
      <c r="B135" s="128">
        <v>1</v>
      </c>
      <c r="C135" s="129">
        <f>IFERROR(B135/B$4*100,"-")</f>
        <v>4.7675349937068538E-4</v>
      </c>
      <c r="D135" s="128">
        <v>0</v>
      </c>
      <c r="E135" s="128">
        <v>0</v>
      </c>
      <c r="F135" s="128">
        <v>0</v>
      </c>
      <c r="G135" s="128">
        <v>0</v>
      </c>
      <c r="H135" s="128">
        <v>2</v>
      </c>
      <c r="I135" s="129">
        <f>IFERROR(H135/H$4*100,"-")</f>
        <v>1.06061409556133E-3</v>
      </c>
      <c r="J135" s="128">
        <v>0</v>
      </c>
      <c r="K135" s="128">
        <v>0</v>
      </c>
      <c r="L135" s="131">
        <v>3</v>
      </c>
      <c r="M135" s="129">
        <f t="shared" ref="M135:M143" si="57">IFERROR(L135/L$4*100,"-")</f>
        <v>1.6232712161547952E-3</v>
      </c>
      <c r="N135" s="131">
        <v>1</v>
      </c>
      <c r="O135" s="129">
        <f t="shared" si="56"/>
        <v>5.2576788399457406E-4</v>
      </c>
      <c r="P135" s="131">
        <v>0</v>
      </c>
      <c r="Q135" s="131">
        <v>0</v>
      </c>
      <c r="R135" s="131">
        <v>0</v>
      </c>
      <c r="S135" s="131">
        <v>0</v>
      </c>
      <c r="T135" s="131">
        <v>0</v>
      </c>
      <c r="U135" s="131">
        <v>0</v>
      </c>
    </row>
    <row r="136" spans="1:21" ht="20.25" customHeight="1">
      <c r="A136" s="123" t="s">
        <v>44</v>
      </c>
      <c r="B136" s="128">
        <v>0</v>
      </c>
      <c r="C136" s="128">
        <v>0</v>
      </c>
      <c r="D136" s="128">
        <v>0</v>
      </c>
      <c r="E136" s="128">
        <v>0</v>
      </c>
      <c r="F136" s="128">
        <v>0</v>
      </c>
      <c r="G136" s="128">
        <v>0</v>
      </c>
      <c r="H136" s="128">
        <v>0</v>
      </c>
      <c r="I136" s="128">
        <v>0</v>
      </c>
      <c r="J136" s="128">
        <v>0</v>
      </c>
      <c r="K136" s="128">
        <v>0</v>
      </c>
      <c r="L136" s="131">
        <v>1</v>
      </c>
      <c r="M136" s="129">
        <f t="shared" si="57"/>
        <v>5.4109040538493172E-4</v>
      </c>
      <c r="N136" s="131">
        <v>1</v>
      </c>
      <c r="O136" s="129">
        <f t="shared" si="56"/>
        <v>5.2576788399457406E-4</v>
      </c>
      <c r="P136" s="131">
        <v>0</v>
      </c>
      <c r="Q136" s="131">
        <v>0</v>
      </c>
      <c r="R136" s="131">
        <v>0</v>
      </c>
      <c r="S136" s="131">
        <v>0</v>
      </c>
      <c r="T136" s="131">
        <v>0</v>
      </c>
      <c r="U136" s="131">
        <v>0</v>
      </c>
    </row>
    <row r="137" spans="1:21" ht="20.25" customHeight="1">
      <c r="A137" s="123" t="s">
        <v>39</v>
      </c>
      <c r="B137" s="128">
        <v>2</v>
      </c>
      <c r="C137" s="129">
        <f>IFERROR(B137/B$4*100,"-")</f>
        <v>9.5350699874137076E-4</v>
      </c>
      <c r="D137" s="128">
        <v>1</v>
      </c>
      <c r="E137" s="129">
        <f>IFERROR(D137/D$4*100,"-")</f>
        <v>5.1561541277591867E-4</v>
      </c>
      <c r="F137" s="128">
        <v>4</v>
      </c>
      <c r="G137" s="129">
        <f>IFERROR(F137/F$4*100,"-")</f>
        <v>2.0845384571288612E-3</v>
      </c>
      <c r="H137" s="128">
        <v>4</v>
      </c>
      <c r="I137" s="129">
        <f>IFERROR(H137/H$4*100,"-")</f>
        <v>2.12122819112266E-3</v>
      </c>
      <c r="J137" s="128">
        <v>2</v>
      </c>
      <c r="K137" s="129">
        <f>IFERROR(J137/J$4*100,"-")</f>
        <v>1.0698848803868703E-3</v>
      </c>
      <c r="L137" s="131">
        <v>3</v>
      </c>
      <c r="M137" s="129">
        <f t="shared" si="57"/>
        <v>1.6232712161547952E-3</v>
      </c>
      <c r="N137" s="131">
        <v>0</v>
      </c>
      <c r="O137" s="131">
        <v>0</v>
      </c>
      <c r="P137" s="131">
        <v>0</v>
      </c>
      <c r="Q137" s="131">
        <v>0</v>
      </c>
      <c r="R137" s="131">
        <v>0</v>
      </c>
      <c r="S137" s="131">
        <v>0</v>
      </c>
      <c r="T137" s="131">
        <v>0</v>
      </c>
      <c r="U137" s="131">
        <v>0</v>
      </c>
    </row>
    <row r="138" spans="1:21" ht="20.25" customHeight="1">
      <c r="A138" s="123" t="s">
        <v>30</v>
      </c>
      <c r="B138" s="128">
        <v>0</v>
      </c>
      <c r="C138" s="128">
        <v>0</v>
      </c>
      <c r="D138" s="128">
        <v>0</v>
      </c>
      <c r="E138" s="128">
        <v>0</v>
      </c>
      <c r="F138" s="128">
        <v>0</v>
      </c>
      <c r="G138" s="128">
        <v>0</v>
      </c>
      <c r="H138" s="128">
        <v>0</v>
      </c>
      <c r="I138" s="128">
        <v>0</v>
      </c>
      <c r="J138" s="128">
        <v>0</v>
      </c>
      <c r="K138" s="128">
        <v>0</v>
      </c>
      <c r="L138" s="131">
        <v>1</v>
      </c>
      <c r="M138" s="129">
        <f t="shared" si="57"/>
        <v>5.4109040538493172E-4</v>
      </c>
      <c r="N138" s="131">
        <v>0</v>
      </c>
      <c r="O138" s="131">
        <v>0</v>
      </c>
      <c r="P138" s="131">
        <v>0</v>
      </c>
      <c r="Q138" s="131">
        <v>0</v>
      </c>
      <c r="R138" s="130" t="s">
        <v>0</v>
      </c>
      <c r="S138" s="130" t="s">
        <v>0</v>
      </c>
      <c r="T138" s="130" t="s">
        <v>0</v>
      </c>
      <c r="U138" s="130" t="s">
        <v>0</v>
      </c>
    </row>
    <row r="139" spans="1:21" ht="20.25" customHeight="1">
      <c r="A139" s="123" t="s">
        <v>37</v>
      </c>
      <c r="B139" s="128">
        <v>1</v>
      </c>
      <c r="C139" s="129">
        <f>IFERROR(B139/B$4*100,"-")</f>
        <v>4.7675349937068538E-4</v>
      </c>
      <c r="D139" s="128">
        <v>1</v>
      </c>
      <c r="E139" s="129">
        <f>IFERROR(D139/D$4*100,"-")</f>
        <v>5.1561541277591867E-4</v>
      </c>
      <c r="F139" s="128">
        <v>1</v>
      </c>
      <c r="G139" s="129">
        <f>IFERROR(F139/F$4*100,"-")</f>
        <v>5.2113461428221529E-4</v>
      </c>
      <c r="H139" s="128">
        <v>1</v>
      </c>
      <c r="I139" s="129">
        <f>IFERROR(H139/H$4*100,"-")</f>
        <v>5.3030704778066499E-4</v>
      </c>
      <c r="J139" s="128">
        <v>0</v>
      </c>
      <c r="K139" s="128">
        <v>0</v>
      </c>
      <c r="L139" s="131">
        <v>1</v>
      </c>
      <c r="M139" s="129">
        <f t="shared" si="57"/>
        <v>5.4109040538493172E-4</v>
      </c>
      <c r="N139" s="131">
        <v>0</v>
      </c>
      <c r="O139" s="131">
        <v>0</v>
      </c>
      <c r="P139" s="131">
        <v>0</v>
      </c>
      <c r="Q139" s="131">
        <v>0</v>
      </c>
      <c r="R139" s="131">
        <v>0</v>
      </c>
      <c r="S139" s="131">
        <v>0</v>
      </c>
      <c r="T139" s="131">
        <v>0</v>
      </c>
      <c r="U139" s="131">
        <v>0</v>
      </c>
    </row>
    <row r="140" spans="1:21" ht="20.25" customHeight="1">
      <c r="A140" s="123" t="s">
        <v>35</v>
      </c>
      <c r="B140" s="128">
        <v>0</v>
      </c>
      <c r="C140" s="128">
        <v>0</v>
      </c>
      <c r="D140" s="128">
        <v>0</v>
      </c>
      <c r="E140" s="128">
        <v>0</v>
      </c>
      <c r="F140" s="128">
        <v>0</v>
      </c>
      <c r="G140" s="128">
        <v>0</v>
      </c>
      <c r="H140" s="128">
        <v>1</v>
      </c>
      <c r="I140" s="129">
        <f>IFERROR(H140/H$4*100,"-")</f>
        <v>5.3030704778066499E-4</v>
      </c>
      <c r="J140" s="128">
        <v>1</v>
      </c>
      <c r="K140" s="129">
        <f>IFERROR(J140/J$4*100,"-")</f>
        <v>5.3494244019343514E-4</v>
      </c>
      <c r="L140" s="131">
        <v>1</v>
      </c>
      <c r="M140" s="129">
        <f t="shared" si="57"/>
        <v>5.4109040538493172E-4</v>
      </c>
      <c r="N140" s="131">
        <v>0</v>
      </c>
      <c r="O140" s="131">
        <v>0</v>
      </c>
      <c r="P140" s="131">
        <v>0</v>
      </c>
      <c r="Q140" s="131">
        <v>0</v>
      </c>
      <c r="R140" s="131">
        <v>0</v>
      </c>
      <c r="S140" s="131">
        <v>0</v>
      </c>
      <c r="T140" s="131">
        <v>0</v>
      </c>
      <c r="U140" s="131">
        <v>0</v>
      </c>
    </row>
    <row r="141" spans="1:21" ht="20.25" customHeight="1">
      <c r="A141" s="123" t="s">
        <v>46</v>
      </c>
      <c r="B141" s="128">
        <v>4</v>
      </c>
      <c r="C141" s="129">
        <f>IFERROR(B141/B$4*100,"-")</f>
        <v>1.9070139974827415E-3</v>
      </c>
      <c r="D141" s="128">
        <v>0</v>
      </c>
      <c r="E141" s="128">
        <v>0</v>
      </c>
      <c r="F141" s="128">
        <v>0</v>
      </c>
      <c r="G141" s="128">
        <v>0</v>
      </c>
      <c r="H141" s="128">
        <v>2</v>
      </c>
      <c r="I141" s="129">
        <f>IFERROR(H141/H$4*100,"-")</f>
        <v>1.06061409556133E-3</v>
      </c>
      <c r="J141" s="128">
        <v>0</v>
      </c>
      <c r="K141" s="128">
        <v>0</v>
      </c>
      <c r="L141" s="131">
        <v>1</v>
      </c>
      <c r="M141" s="129">
        <f t="shared" si="57"/>
        <v>5.4109040538493172E-4</v>
      </c>
      <c r="N141" s="131">
        <v>0</v>
      </c>
      <c r="O141" s="131">
        <v>0</v>
      </c>
      <c r="P141" s="131">
        <v>0</v>
      </c>
      <c r="Q141" s="131">
        <v>0</v>
      </c>
      <c r="R141" s="131">
        <v>0</v>
      </c>
      <c r="S141" s="131">
        <v>0</v>
      </c>
      <c r="T141" s="131">
        <v>0</v>
      </c>
      <c r="U141" s="131">
        <v>0</v>
      </c>
    </row>
    <row r="142" spans="1:21" ht="20.25" customHeight="1">
      <c r="A142" s="123" t="s">
        <v>34</v>
      </c>
      <c r="B142" s="128">
        <v>0</v>
      </c>
      <c r="C142" s="128">
        <v>0</v>
      </c>
      <c r="D142" s="128">
        <v>0</v>
      </c>
      <c r="E142" s="128">
        <v>0</v>
      </c>
      <c r="F142" s="128">
        <v>1</v>
      </c>
      <c r="G142" s="129">
        <f>IFERROR(F142/F$4*100,"-")</f>
        <v>5.2113461428221529E-4</v>
      </c>
      <c r="H142" s="128">
        <v>0</v>
      </c>
      <c r="I142" s="128">
        <v>0</v>
      </c>
      <c r="J142" s="128">
        <v>0</v>
      </c>
      <c r="K142" s="128">
        <v>0</v>
      </c>
      <c r="L142" s="131">
        <v>1</v>
      </c>
      <c r="M142" s="129">
        <f t="shared" si="57"/>
        <v>5.4109040538493172E-4</v>
      </c>
      <c r="N142" s="131">
        <v>0</v>
      </c>
      <c r="O142" s="131">
        <v>0</v>
      </c>
      <c r="P142" s="131">
        <v>0</v>
      </c>
      <c r="Q142" s="131">
        <v>0</v>
      </c>
      <c r="R142" s="131">
        <v>0</v>
      </c>
      <c r="S142" s="131">
        <v>0</v>
      </c>
      <c r="T142" s="131">
        <v>0</v>
      </c>
      <c r="U142" s="131">
        <v>0</v>
      </c>
    </row>
    <row r="143" spans="1:21" ht="20.25" customHeight="1">
      <c r="A143" s="123" t="s">
        <v>29</v>
      </c>
      <c r="B143" s="128">
        <v>1</v>
      </c>
      <c r="C143" s="129">
        <f>IFERROR(B143/B$4*100,"-")</f>
        <v>4.7675349937068538E-4</v>
      </c>
      <c r="D143" s="128">
        <v>1</v>
      </c>
      <c r="E143" s="129">
        <f>IFERROR(D143/D$4*100,"-")</f>
        <v>5.1561541277591867E-4</v>
      </c>
      <c r="F143" s="128">
        <v>1</v>
      </c>
      <c r="G143" s="129">
        <f>IFERROR(F143/F$4*100,"-")</f>
        <v>5.2113461428221529E-4</v>
      </c>
      <c r="H143" s="128">
        <v>6</v>
      </c>
      <c r="I143" s="129">
        <f>IFERROR(H143/H$4*100,"-")</f>
        <v>3.1818422866839897E-3</v>
      </c>
      <c r="J143" s="128">
        <v>3</v>
      </c>
      <c r="K143" s="129">
        <f>IFERROR(J143/J$4*100,"-")</f>
        <v>1.6048273205803057E-3</v>
      </c>
      <c r="L143" s="128">
        <v>1</v>
      </c>
      <c r="M143" s="129">
        <f t="shared" si="57"/>
        <v>5.4109040538493172E-4</v>
      </c>
      <c r="N143" s="131">
        <v>0</v>
      </c>
      <c r="O143" s="131">
        <v>0</v>
      </c>
      <c r="P143" s="131">
        <v>0</v>
      </c>
      <c r="Q143" s="131">
        <v>0</v>
      </c>
      <c r="R143" s="131">
        <v>0</v>
      </c>
      <c r="S143" s="131">
        <v>0</v>
      </c>
      <c r="T143" s="131">
        <v>0</v>
      </c>
      <c r="U143" s="131">
        <v>0</v>
      </c>
    </row>
    <row r="144" spans="1:21" ht="20.25" customHeight="1">
      <c r="A144" s="123" t="s">
        <v>20</v>
      </c>
      <c r="B144" s="128">
        <v>0</v>
      </c>
      <c r="C144" s="128">
        <v>0</v>
      </c>
      <c r="D144" s="128">
        <v>0</v>
      </c>
      <c r="E144" s="128">
        <v>0</v>
      </c>
      <c r="F144" s="128">
        <v>0</v>
      </c>
      <c r="G144" s="128">
        <v>0</v>
      </c>
      <c r="H144" s="128">
        <v>1</v>
      </c>
      <c r="I144" s="129">
        <f>IFERROR(H144/H$4*100,"-")</f>
        <v>5.3030704778066499E-4</v>
      </c>
      <c r="J144" s="128">
        <v>1</v>
      </c>
      <c r="K144" s="129">
        <f>IFERROR(J144/J$4*100,"-")</f>
        <v>5.3494244019343514E-4</v>
      </c>
      <c r="L144" s="131">
        <v>0</v>
      </c>
      <c r="M144" s="131">
        <v>0</v>
      </c>
      <c r="N144" s="131">
        <v>0</v>
      </c>
      <c r="O144" s="131">
        <v>0</v>
      </c>
      <c r="P144" s="131">
        <v>0</v>
      </c>
      <c r="Q144" s="131">
        <v>0</v>
      </c>
      <c r="R144" s="131">
        <v>0</v>
      </c>
      <c r="S144" s="131">
        <v>0</v>
      </c>
      <c r="T144" s="131">
        <v>0</v>
      </c>
      <c r="U144" s="131">
        <v>0</v>
      </c>
    </row>
    <row r="145" spans="1:21" ht="20.25" customHeight="1">
      <c r="A145" s="123" t="s">
        <v>4</v>
      </c>
      <c r="B145" s="128">
        <v>0</v>
      </c>
      <c r="C145" s="128">
        <v>0</v>
      </c>
      <c r="D145" s="128">
        <v>0</v>
      </c>
      <c r="E145" s="128">
        <v>0</v>
      </c>
      <c r="F145" s="128">
        <v>0</v>
      </c>
      <c r="G145" s="129">
        <f t="shared" ref="G145:G152" si="58">IFERROR(F145/F$4*100,"-")</f>
        <v>0</v>
      </c>
      <c r="H145" s="128">
        <v>0</v>
      </c>
      <c r="I145" s="128">
        <v>0</v>
      </c>
      <c r="J145" s="128">
        <v>1</v>
      </c>
      <c r="K145" s="129">
        <f>IFERROR(J145/J$4*100,"-")</f>
        <v>5.3494244019343514E-4</v>
      </c>
      <c r="L145" s="131">
        <v>0</v>
      </c>
      <c r="M145" s="131">
        <v>0</v>
      </c>
      <c r="N145" s="131">
        <v>0</v>
      </c>
      <c r="O145" s="131">
        <v>0</v>
      </c>
      <c r="P145" s="131">
        <v>0</v>
      </c>
      <c r="Q145" s="131">
        <v>0</v>
      </c>
      <c r="R145" s="131">
        <v>0</v>
      </c>
      <c r="S145" s="131">
        <v>0</v>
      </c>
      <c r="T145" s="131">
        <v>0</v>
      </c>
      <c r="U145" s="131">
        <v>0</v>
      </c>
    </row>
    <row r="146" spans="1:21" ht="20.25" customHeight="1">
      <c r="A146" s="123" t="s">
        <v>6</v>
      </c>
      <c r="B146" s="128">
        <v>65</v>
      </c>
      <c r="C146" s="129">
        <f>IFERROR(B146/B$4*100,"-")</f>
        <v>3.0988977459094551E-2</v>
      </c>
      <c r="D146" s="128">
        <v>131</v>
      </c>
      <c r="E146" s="129">
        <f>IFERROR(D146/D$4*100,"-")</f>
        <v>6.7545619073645355E-2</v>
      </c>
      <c r="F146" s="128">
        <v>117</v>
      </c>
      <c r="G146" s="129">
        <f t="shared" si="58"/>
        <v>6.0972749871019187E-2</v>
      </c>
      <c r="H146" s="128">
        <v>11</v>
      </c>
      <c r="I146" s="129">
        <f>IFERROR(H146/H$4*100,"-")</f>
        <v>5.8333775255873148E-3</v>
      </c>
      <c r="J146" s="128">
        <v>0</v>
      </c>
      <c r="K146" s="129">
        <f>IFERROR(J146/J$4*100,"-")</f>
        <v>0</v>
      </c>
      <c r="L146" s="131">
        <v>0</v>
      </c>
      <c r="M146" s="131">
        <v>0</v>
      </c>
      <c r="N146" s="131">
        <v>0</v>
      </c>
      <c r="O146" s="131">
        <v>0</v>
      </c>
      <c r="P146" s="131">
        <v>0</v>
      </c>
      <c r="Q146" s="131">
        <v>0</v>
      </c>
      <c r="R146" s="131">
        <v>0</v>
      </c>
      <c r="S146" s="131">
        <v>0</v>
      </c>
      <c r="T146" s="131">
        <v>0</v>
      </c>
      <c r="U146" s="131">
        <v>0</v>
      </c>
    </row>
    <row r="147" spans="1:21" ht="20.25" customHeight="1">
      <c r="A147" s="123" t="s">
        <v>8</v>
      </c>
      <c r="B147" s="128">
        <v>0</v>
      </c>
      <c r="C147" s="129">
        <f>IFERROR(B147/B$4*100,"-")</f>
        <v>0</v>
      </c>
      <c r="D147" s="128">
        <v>0</v>
      </c>
      <c r="E147" s="128">
        <v>0</v>
      </c>
      <c r="F147" s="128">
        <v>1</v>
      </c>
      <c r="G147" s="129">
        <f t="shared" si="58"/>
        <v>5.2113461428221529E-4</v>
      </c>
      <c r="H147" s="128">
        <v>1</v>
      </c>
      <c r="I147" s="129">
        <f>IFERROR(H147/H$4*100,"-")</f>
        <v>5.3030704778066499E-4</v>
      </c>
      <c r="J147" s="128">
        <v>0</v>
      </c>
      <c r="K147" s="128">
        <v>0</v>
      </c>
      <c r="L147" s="131">
        <v>0</v>
      </c>
      <c r="M147" s="131">
        <v>0</v>
      </c>
      <c r="N147" s="131">
        <v>0</v>
      </c>
      <c r="O147" s="131">
        <v>0</v>
      </c>
      <c r="P147" s="131">
        <v>0</v>
      </c>
      <c r="Q147" s="131">
        <v>0</v>
      </c>
      <c r="R147" s="131">
        <v>0</v>
      </c>
      <c r="S147" s="131">
        <v>0</v>
      </c>
      <c r="T147" s="131">
        <v>0</v>
      </c>
      <c r="U147" s="131">
        <v>0</v>
      </c>
    </row>
    <row r="148" spans="1:21" ht="20.25" customHeight="1">
      <c r="A148" s="123" t="s">
        <v>24</v>
      </c>
      <c r="B148" s="128">
        <v>0</v>
      </c>
      <c r="C148" s="128">
        <v>0</v>
      </c>
      <c r="D148" s="128">
        <v>0</v>
      </c>
      <c r="E148" s="128">
        <v>0</v>
      </c>
      <c r="F148" s="128">
        <v>2</v>
      </c>
      <c r="G148" s="129">
        <f t="shared" si="58"/>
        <v>1.0422692285644306E-3</v>
      </c>
      <c r="H148" s="128">
        <v>0</v>
      </c>
      <c r="I148" s="128">
        <v>0</v>
      </c>
      <c r="J148" s="128">
        <v>0</v>
      </c>
      <c r="K148" s="128">
        <v>0</v>
      </c>
      <c r="L148" s="128">
        <v>0</v>
      </c>
      <c r="M148" s="128">
        <v>0</v>
      </c>
      <c r="N148" s="131">
        <v>0</v>
      </c>
      <c r="O148" s="131">
        <v>0</v>
      </c>
      <c r="P148" s="131">
        <v>0</v>
      </c>
      <c r="Q148" s="131">
        <v>0</v>
      </c>
      <c r="R148" s="131">
        <v>0</v>
      </c>
      <c r="S148" s="131">
        <v>0</v>
      </c>
      <c r="T148" s="131">
        <v>0</v>
      </c>
      <c r="U148" s="131">
        <v>0</v>
      </c>
    </row>
    <row r="149" spans="1:21" ht="20.25" customHeight="1">
      <c r="A149" s="123" t="s">
        <v>14</v>
      </c>
      <c r="B149" s="128">
        <v>0</v>
      </c>
      <c r="C149" s="128">
        <v>0</v>
      </c>
      <c r="D149" s="128">
        <v>0</v>
      </c>
      <c r="E149" s="128">
        <v>0</v>
      </c>
      <c r="F149" s="128">
        <v>1</v>
      </c>
      <c r="G149" s="129">
        <f t="shared" si="58"/>
        <v>5.2113461428221529E-4</v>
      </c>
      <c r="H149" s="128">
        <v>0</v>
      </c>
      <c r="I149" s="128">
        <v>0</v>
      </c>
      <c r="J149" s="128">
        <v>0</v>
      </c>
      <c r="K149" s="128">
        <v>0</v>
      </c>
      <c r="L149" s="131">
        <v>0</v>
      </c>
      <c r="M149" s="131">
        <v>0</v>
      </c>
      <c r="N149" s="131">
        <v>0</v>
      </c>
      <c r="O149" s="131">
        <v>0</v>
      </c>
      <c r="P149" s="131">
        <v>0</v>
      </c>
      <c r="Q149" s="131">
        <v>0</v>
      </c>
      <c r="R149" s="130" t="s">
        <v>0</v>
      </c>
      <c r="S149" s="130" t="s">
        <v>0</v>
      </c>
      <c r="T149" s="130" t="s">
        <v>0</v>
      </c>
      <c r="U149" s="130" t="s">
        <v>0</v>
      </c>
    </row>
    <row r="150" spans="1:21" ht="20.25" customHeight="1">
      <c r="A150" s="123" t="s">
        <v>18</v>
      </c>
      <c r="B150" s="128">
        <v>1</v>
      </c>
      <c r="C150" s="129">
        <f>IFERROR(B150/B$4*100,"-")</f>
        <v>4.7675349937068538E-4</v>
      </c>
      <c r="D150" s="128">
        <v>1</v>
      </c>
      <c r="E150" s="129">
        <f>IFERROR(D150/D$4*100,"-")</f>
        <v>5.1561541277591867E-4</v>
      </c>
      <c r="F150" s="128">
        <v>1</v>
      </c>
      <c r="G150" s="129">
        <f t="shared" si="58"/>
        <v>5.2113461428221529E-4</v>
      </c>
      <c r="H150" s="128">
        <v>0</v>
      </c>
      <c r="I150" s="128">
        <v>0</v>
      </c>
      <c r="J150" s="128">
        <v>0</v>
      </c>
      <c r="K150" s="128">
        <v>0</v>
      </c>
      <c r="L150" s="131">
        <v>0</v>
      </c>
      <c r="M150" s="131">
        <v>0</v>
      </c>
      <c r="N150" s="131">
        <v>0</v>
      </c>
      <c r="O150" s="131">
        <v>0</v>
      </c>
      <c r="P150" s="131">
        <v>0</v>
      </c>
      <c r="Q150" s="131">
        <v>0</v>
      </c>
      <c r="R150" s="131">
        <v>0</v>
      </c>
      <c r="S150" s="131">
        <v>0</v>
      </c>
      <c r="T150" s="131">
        <v>0</v>
      </c>
      <c r="U150" s="131">
        <v>0</v>
      </c>
    </row>
    <row r="151" spans="1:21" ht="20.25" customHeight="1">
      <c r="A151" s="123" t="s">
        <v>3</v>
      </c>
      <c r="B151" s="128">
        <v>0</v>
      </c>
      <c r="C151" s="128">
        <v>0</v>
      </c>
      <c r="D151" s="128">
        <v>0</v>
      </c>
      <c r="E151" s="128">
        <v>0</v>
      </c>
      <c r="F151" s="128">
        <v>1</v>
      </c>
      <c r="G151" s="129">
        <f t="shared" si="58"/>
        <v>5.2113461428221529E-4</v>
      </c>
      <c r="H151" s="128">
        <v>0</v>
      </c>
      <c r="I151" s="128">
        <v>0</v>
      </c>
      <c r="J151" s="128">
        <v>0</v>
      </c>
      <c r="K151" s="128">
        <v>0</v>
      </c>
      <c r="L151" s="128">
        <v>0</v>
      </c>
      <c r="M151" s="128">
        <v>0</v>
      </c>
      <c r="N151" s="128">
        <v>0</v>
      </c>
      <c r="O151" s="128">
        <v>0</v>
      </c>
      <c r="P151" s="128">
        <v>0</v>
      </c>
      <c r="Q151" s="128">
        <v>0</v>
      </c>
      <c r="R151" s="131">
        <v>0</v>
      </c>
      <c r="S151" s="131">
        <v>0</v>
      </c>
      <c r="T151" s="131">
        <v>0</v>
      </c>
      <c r="U151" s="131">
        <v>0</v>
      </c>
    </row>
    <row r="152" spans="1:21" ht="20.25" customHeight="1">
      <c r="A152" s="123" t="s">
        <v>2</v>
      </c>
      <c r="B152" s="128">
        <v>0</v>
      </c>
      <c r="C152" s="128">
        <v>0</v>
      </c>
      <c r="D152" s="128">
        <v>1</v>
      </c>
      <c r="E152" s="129">
        <f>IFERROR(D152/D$4*100,"-")</f>
        <v>5.1561541277591867E-4</v>
      </c>
      <c r="F152" s="128">
        <v>1</v>
      </c>
      <c r="G152" s="129">
        <f t="shared" si="58"/>
        <v>5.2113461428221529E-4</v>
      </c>
      <c r="H152" s="128">
        <v>0</v>
      </c>
      <c r="I152" s="128">
        <v>0</v>
      </c>
      <c r="J152" s="128">
        <v>0</v>
      </c>
      <c r="K152" s="128">
        <v>0</v>
      </c>
      <c r="L152" s="128">
        <v>0</v>
      </c>
      <c r="M152" s="128">
        <v>0</v>
      </c>
      <c r="N152" s="128">
        <v>0</v>
      </c>
      <c r="O152" s="128">
        <v>0</v>
      </c>
      <c r="P152" s="128">
        <v>0</v>
      </c>
      <c r="Q152" s="128">
        <v>0</v>
      </c>
      <c r="R152" s="131">
        <v>0</v>
      </c>
      <c r="S152" s="131">
        <v>0</v>
      </c>
      <c r="T152" s="131">
        <v>0</v>
      </c>
      <c r="U152" s="131">
        <v>0</v>
      </c>
    </row>
    <row r="153" spans="1:21" ht="20.25" customHeight="1">
      <c r="A153" s="123" t="s">
        <v>27</v>
      </c>
      <c r="B153" s="128">
        <v>0</v>
      </c>
      <c r="C153" s="128">
        <v>0</v>
      </c>
      <c r="D153" s="128">
        <v>1</v>
      </c>
      <c r="E153" s="129">
        <f>IFERROR(D153/D$4*100,"-")</f>
        <v>5.1561541277591867E-4</v>
      </c>
      <c r="F153" s="128">
        <v>0</v>
      </c>
      <c r="G153" s="128">
        <v>0</v>
      </c>
      <c r="H153" s="128">
        <v>0</v>
      </c>
      <c r="I153" s="128">
        <v>0</v>
      </c>
      <c r="J153" s="128">
        <v>0</v>
      </c>
      <c r="K153" s="128">
        <v>0</v>
      </c>
      <c r="L153" s="128">
        <v>0</v>
      </c>
      <c r="M153" s="128">
        <v>0</v>
      </c>
      <c r="N153" s="128">
        <v>0</v>
      </c>
      <c r="O153" s="128">
        <v>0</v>
      </c>
      <c r="P153" s="128">
        <v>0</v>
      </c>
      <c r="Q153" s="128">
        <v>0</v>
      </c>
      <c r="R153" s="131">
        <v>0</v>
      </c>
      <c r="S153" s="131">
        <v>0</v>
      </c>
      <c r="T153" s="131">
        <v>0</v>
      </c>
      <c r="U153" s="131">
        <v>0</v>
      </c>
    </row>
    <row r="154" spans="1:21" ht="20.25" customHeight="1">
      <c r="A154" s="123" t="s">
        <v>25</v>
      </c>
      <c r="B154" s="128">
        <v>0</v>
      </c>
      <c r="C154" s="128">
        <v>0</v>
      </c>
      <c r="D154" s="128">
        <v>1</v>
      </c>
      <c r="E154" s="129">
        <f>IFERROR(D154/D$4*100,"-")</f>
        <v>5.1561541277591867E-4</v>
      </c>
      <c r="F154" s="128">
        <v>0</v>
      </c>
      <c r="G154" s="128">
        <v>0</v>
      </c>
      <c r="H154" s="128">
        <v>0</v>
      </c>
      <c r="I154" s="128">
        <v>0</v>
      </c>
      <c r="J154" s="128">
        <v>0</v>
      </c>
      <c r="K154" s="128">
        <v>0</v>
      </c>
      <c r="L154" s="128">
        <v>0</v>
      </c>
      <c r="M154" s="128">
        <v>0</v>
      </c>
      <c r="N154" s="128">
        <v>0</v>
      </c>
      <c r="O154" s="128">
        <v>0</v>
      </c>
      <c r="P154" s="128">
        <v>0</v>
      </c>
      <c r="Q154" s="128">
        <v>0</v>
      </c>
      <c r="R154" s="131">
        <v>0</v>
      </c>
      <c r="S154" s="131">
        <v>0</v>
      </c>
      <c r="T154" s="131">
        <v>0</v>
      </c>
      <c r="U154" s="131">
        <v>0</v>
      </c>
    </row>
    <row r="155" spans="1:21" ht="20.25" customHeight="1">
      <c r="A155" s="123" t="s">
        <v>28</v>
      </c>
      <c r="B155" s="128">
        <v>2</v>
      </c>
      <c r="C155" s="129">
        <f>IFERROR(B155/B$4*100,"-")</f>
        <v>9.5350699874137076E-4</v>
      </c>
      <c r="D155" s="128">
        <v>0</v>
      </c>
      <c r="E155" s="128">
        <v>0</v>
      </c>
      <c r="F155" s="128">
        <v>0</v>
      </c>
      <c r="G155" s="128">
        <v>0</v>
      </c>
      <c r="H155" s="128">
        <v>0</v>
      </c>
      <c r="I155" s="128">
        <v>0</v>
      </c>
      <c r="J155" s="128">
        <v>0</v>
      </c>
      <c r="K155" s="128">
        <v>0</v>
      </c>
      <c r="L155" s="128">
        <v>0</v>
      </c>
      <c r="M155" s="128">
        <v>0</v>
      </c>
      <c r="N155" s="128">
        <v>0</v>
      </c>
      <c r="O155" s="128">
        <v>0</v>
      </c>
      <c r="P155" s="131">
        <v>0</v>
      </c>
      <c r="Q155" s="131">
        <v>0</v>
      </c>
      <c r="R155" s="131">
        <v>0</v>
      </c>
      <c r="S155" s="131">
        <v>0</v>
      </c>
      <c r="T155" s="131">
        <v>0</v>
      </c>
      <c r="U155" s="131">
        <v>0</v>
      </c>
    </row>
    <row r="156" spans="1:21" ht="20.25" customHeight="1">
      <c r="A156" s="123" t="s">
        <v>17</v>
      </c>
      <c r="B156" s="128">
        <v>1</v>
      </c>
      <c r="C156" s="129">
        <f>IFERROR(B156/B$4*100,"-")</f>
        <v>4.7675349937068538E-4</v>
      </c>
      <c r="D156" s="128">
        <v>0</v>
      </c>
      <c r="E156" s="128">
        <v>0</v>
      </c>
      <c r="F156" s="128">
        <v>0</v>
      </c>
      <c r="G156" s="128">
        <v>0</v>
      </c>
      <c r="H156" s="128">
        <v>0</v>
      </c>
      <c r="I156" s="128">
        <v>0</v>
      </c>
      <c r="J156" s="128">
        <v>0</v>
      </c>
      <c r="K156" s="128">
        <v>0</v>
      </c>
      <c r="L156" s="131">
        <v>0</v>
      </c>
      <c r="M156" s="131">
        <v>0</v>
      </c>
      <c r="N156" s="131">
        <v>0</v>
      </c>
      <c r="O156" s="131">
        <v>0</v>
      </c>
      <c r="P156" s="131">
        <v>0</v>
      </c>
      <c r="Q156" s="131">
        <v>0</v>
      </c>
      <c r="R156" s="131">
        <v>0</v>
      </c>
      <c r="S156" s="131">
        <v>0</v>
      </c>
      <c r="T156" s="131">
        <v>0</v>
      </c>
      <c r="U156" s="131">
        <v>0</v>
      </c>
    </row>
    <row r="157" spans="1:21" ht="20.25" customHeight="1">
      <c r="A157" s="123" t="s">
        <v>11</v>
      </c>
      <c r="B157" s="128">
        <v>1</v>
      </c>
      <c r="C157" s="129">
        <f>IFERROR(B157/B$4*100,"-")</f>
        <v>4.7675349937068538E-4</v>
      </c>
      <c r="D157" s="128">
        <v>0</v>
      </c>
      <c r="E157" s="128">
        <v>0</v>
      </c>
      <c r="F157" s="128">
        <v>0</v>
      </c>
      <c r="G157" s="128">
        <v>0</v>
      </c>
      <c r="H157" s="128">
        <v>0</v>
      </c>
      <c r="I157" s="128">
        <v>0</v>
      </c>
      <c r="J157" s="128">
        <v>0</v>
      </c>
      <c r="K157" s="128">
        <v>0</v>
      </c>
      <c r="L157" s="128">
        <v>0</v>
      </c>
      <c r="M157" s="128">
        <v>0</v>
      </c>
      <c r="N157" s="131">
        <v>0</v>
      </c>
      <c r="O157" s="131">
        <v>0</v>
      </c>
      <c r="P157" s="131">
        <v>0</v>
      </c>
      <c r="Q157" s="131">
        <v>0</v>
      </c>
      <c r="R157" s="131">
        <v>0</v>
      </c>
      <c r="S157" s="131">
        <v>0</v>
      </c>
      <c r="T157" s="131">
        <v>0</v>
      </c>
      <c r="U157" s="131">
        <v>0</v>
      </c>
    </row>
    <row r="158" spans="1:21" ht="20.25" customHeight="1">
      <c r="A158" s="124" t="s">
        <v>309</v>
      </c>
      <c r="B158" s="132">
        <v>8</v>
      </c>
      <c r="C158" s="133">
        <f>IFERROR(B158/B$4*100,"-")</f>
        <v>3.814027994965483E-3</v>
      </c>
      <c r="D158" s="132">
        <v>14</v>
      </c>
      <c r="E158" s="133">
        <f>IFERROR(D158/D$4*100,"-")</f>
        <v>7.2186157788628616E-3</v>
      </c>
      <c r="F158" s="132">
        <v>9</v>
      </c>
      <c r="G158" s="133">
        <f>IFERROR(F158/F$4*100,"-")</f>
        <v>4.6902115285399372E-3</v>
      </c>
      <c r="H158" s="132">
        <v>7</v>
      </c>
      <c r="I158" s="133">
        <f>IFERROR(H158/H$4*100,"-")</f>
        <v>3.7121493344646553E-3</v>
      </c>
      <c r="J158" s="132">
        <v>3</v>
      </c>
      <c r="K158" s="133">
        <f>IFERROR(J158/J$4*100,"-")</f>
        <v>1.6048273205803057E-3</v>
      </c>
      <c r="L158" s="134">
        <v>2</v>
      </c>
      <c r="M158" s="133">
        <f>IFERROR(L158/L$4*100,"-")</f>
        <v>1.0821808107698634E-3</v>
      </c>
      <c r="N158" s="134">
        <v>0</v>
      </c>
      <c r="O158" s="134">
        <v>0</v>
      </c>
      <c r="P158" s="134">
        <v>0</v>
      </c>
      <c r="Q158" s="134">
        <v>0</v>
      </c>
      <c r="R158" s="134">
        <v>0</v>
      </c>
      <c r="S158" s="134">
        <v>0</v>
      </c>
      <c r="T158" s="134">
        <v>0</v>
      </c>
      <c r="U158" s="134">
        <v>0</v>
      </c>
    </row>
    <row r="159" spans="1:21">
      <c r="A159" s="97" t="s">
        <v>329</v>
      </c>
    </row>
    <row r="160" spans="1:21" ht="63" customHeight="1">
      <c r="A160" s="209" t="s">
        <v>330</v>
      </c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107"/>
      <c r="U160" s="107"/>
    </row>
    <row r="162" spans="2:21"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</row>
    <row r="164" spans="2:21">
      <c r="C164" s="17"/>
      <c r="E164" s="17"/>
      <c r="G164" s="17"/>
      <c r="I164" s="17"/>
      <c r="K164" s="17"/>
      <c r="M164" s="17"/>
      <c r="O164" s="17"/>
      <c r="Q164" s="17"/>
      <c r="S164" s="17"/>
      <c r="U164" s="17"/>
    </row>
  </sheetData>
  <sortState ref="A153:V154">
    <sortCondition descending="1" ref="D153:D154"/>
  </sortState>
  <mergeCells count="12">
    <mergeCell ref="A1:U1"/>
    <mergeCell ref="T2:U2"/>
    <mergeCell ref="A160:S160"/>
    <mergeCell ref="R2:S2"/>
    <mergeCell ref="P2:Q2"/>
    <mergeCell ref="N2:O2"/>
    <mergeCell ref="L2:M2"/>
    <mergeCell ref="J2:K2"/>
    <mergeCell ref="H2:I2"/>
    <mergeCell ref="F2:G2"/>
    <mergeCell ref="D2:E2"/>
    <mergeCell ref="B2:C2"/>
  </mergeCells>
  <phoneticPr fontId="3" type="noConversion"/>
  <conditionalFormatting sqref="W5:AO157">
    <cfRule type="cellIs" dxfId="7" priority="1" operator="equal">
      <formula>5</formula>
    </cfRule>
    <cfRule type="cellIs" dxfId="6" priority="2" operator="equal">
      <formula>4</formula>
    </cfRule>
    <cfRule type="cellIs" dxfId="5" priority="3" operator="equal">
      <formula>3</formula>
    </cfRule>
    <cfRule type="cellIs" dxfId="4" priority="4" operator="equal">
      <formula>2</formula>
    </cfRule>
    <cfRule type="cellIs" dxfId="3" priority="5" operator="equal">
      <formula>1</formula>
    </cfRule>
  </conditionalFormatting>
  <hyperlinks>
    <hyperlink ref="V1" location="本篇表次!A1" display="回本篇表次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23" orientation="portrait" r:id="rId1"/>
  <headerFooter differentOddEven="1" scaleWithDoc="0">
    <evenHeader>&amp;R&amp;"標楷體,標準"&amp;8第五篇　犯罪被害趨勢、保護與補償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X113"/>
  <sheetViews>
    <sheetView showGridLines="0" zoomScale="80" zoomScaleNormal="80" workbookViewId="0">
      <pane xSplit="1" ySplit="3" topLeftCell="B4" activePane="bottomRight" state="frozen"/>
      <selection activeCell="F16" sqref="F16"/>
      <selection pane="topRight" activeCell="F16" sqref="F16"/>
      <selection pane="bottomLeft" activeCell="F16" sqref="F16"/>
      <selection pane="bottomRight" sqref="A1:AW1"/>
    </sheetView>
  </sheetViews>
  <sheetFormatPr defaultColWidth="8.625" defaultRowHeight="15.75"/>
  <cols>
    <col min="1" max="1" width="48.625" style="149" customWidth="1"/>
    <col min="2" max="2" width="10.875" style="16" customWidth="1"/>
    <col min="3" max="3" width="10.875" style="173" customWidth="1"/>
    <col min="4" max="4" width="10.875" style="16" customWidth="1"/>
    <col min="5" max="5" width="10.875" style="173" customWidth="1"/>
    <col min="6" max="6" width="10.875" style="16" customWidth="1"/>
    <col min="7" max="7" width="10.875" style="173" customWidth="1"/>
    <col min="8" max="8" width="10.875" style="16" customWidth="1"/>
    <col min="9" max="9" width="10.875" style="173" customWidth="1"/>
    <col min="10" max="10" width="10.875" style="16" customWidth="1"/>
    <col min="11" max="11" width="10.875" style="173" customWidth="1"/>
    <col min="12" max="12" width="10.875" style="16" customWidth="1"/>
    <col min="13" max="13" width="10.875" style="173" customWidth="1"/>
    <col min="14" max="14" width="10.875" style="16" customWidth="1"/>
    <col min="15" max="15" width="10.875" style="173" customWidth="1"/>
    <col min="16" max="16" width="10.875" style="16" customWidth="1"/>
    <col min="17" max="17" width="10.875" style="173" customWidth="1"/>
    <col min="18" max="18" width="10.875" style="16" customWidth="1"/>
    <col min="19" max="19" width="10.875" style="173" customWidth="1"/>
    <col min="20" max="20" width="10.875" style="16" customWidth="1"/>
    <col min="21" max="21" width="10.875" style="173" customWidth="1"/>
    <col min="22" max="22" width="10.875" style="16" customWidth="1"/>
    <col min="23" max="23" width="10.875" style="173" customWidth="1"/>
    <col min="24" max="24" width="10.875" style="16" customWidth="1"/>
    <col min="25" max="25" width="10.875" style="173" customWidth="1"/>
    <col min="26" max="49" width="10.875" style="152" customWidth="1"/>
    <col min="50" max="50" width="12.625" style="152" bestFit="1" customWidth="1"/>
    <col min="51" max="16384" width="8.625" style="152"/>
  </cols>
  <sheetData>
    <row r="1" spans="1:50" ht="20.25">
      <c r="A1" s="214" t="s">
        <v>363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151" t="s">
        <v>331</v>
      </c>
    </row>
    <row r="2" spans="1:50" ht="15.75" customHeight="1">
      <c r="A2" s="217"/>
      <c r="B2" s="219" t="s">
        <v>315</v>
      </c>
      <c r="C2" s="219"/>
      <c r="D2" s="219"/>
      <c r="E2" s="219"/>
      <c r="F2" s="219"/>
      <c r="G2" s="219"/>
      <c r="H2" s="219" t="s">
        <v>316</v>
      </c>
      <c r="I2" s="219"/>
      <c r="J2" s="219"/>
      <c r="K2" s="219"/>
      <c r="L2" s="219"/>
      <c r="M2" s="219"/>
      <c r="N2" s="219" t="s">
        <v>317</v>
      </c>
      <c r="O2" s="219"/>
      <c r="P2" s="219"/>
      <c r="Q2" s="219"/>
      <c r="R2" s="219"/>
      <c r="S2" s="219"/>
      <c r="T2" s="219" t="s">
        <v>318</v>
      </c>
      <c r="U2" s="219"/>
      <c r="V2" s="219"/>
      <c r="W2" s="219"/>
      <c r="X2" s="219"/>
      <c r="Y2" s="219"/>
      <c r="Z2" s="211" t="s">
        <v>269</v>
      </c>
      <c r="AA2" s="211"/>
      <c r="AB2" s="211"/>
      <c r="AC2" s="211"/>
      <c r="AD2" s="211"/>
      <c r="AE2" s="211"/>
      <c r="AF2" s="211" t="s">
        <v>270</v>
      </c>
      <c r="AG2" s="211"/>
      <c r="AH2" s="211"/>
      <c r="AI2" s="211"/>
      <c r="AJ2" s="211"/>
      <c r="AK2" s="211"/>
      <c r="AL2" s="211" t="s">
        <v>271</v>
      </c>
      <c r="AM2" s="211"/>
      <c r="AN2" s="211"/>
      <c r="AO2" s="211"/>
      <c r="AP2" s="211"/>
      <c r="AQ2" s="211"/>
      <c r="AR2" s="211" t="s">
        <v>130</v>
      </c>
      <c r="AS2" s="211"/>
      <c r="AT2" s="211"/>
      <c r="AU2" s="211"/>
      <c r="AV2" s="211"/>
      <c r="AW2" s="211"/>
    </row>
    <row r="3" spans="1:50" ht="16.5">
      <c r="A3" s="218"/>
      <c r="B3" s="213" t="s">
        <v>315</v>
      </c>
      <c r="C3" s="213"/>
      <c r="D3" s="213" t="s">
        <v>319</v>
      </c>
      <c r="E3" s="213"/>
      <c r="F3" s="213" t="s">
        <v>320</v>
      </c>
      <c r="G3" s="213"/>
      <c r="H3" s="213" t="s">
        <v>315</v>
      </c>
      <c r="I3" s="213"/>
      <c r="J3" s="213" t="s">
        <v>319</v>
      </c>
      <c r="K3" s="213"/>
      <c r="L3" s="213" t="s">
        <v>320</v>
      </c>
      <c r="M3" s="213"/>
      <c r="N3" s="213" t="s">
        <v>315</v>
      </c>
      <c r="O3" s="213"/>
      <c r="P3" s="213" t="s">
        <v>319</v>
      </c>
      <c r="Q3" s="213"/>
      <c r="R3" s="213" t="s">
        <v>320</v>
      </c>
      <c r="S3" s="213"/>
      <c r="T3" s="213" t="s">
        <v>315</v>
      </c>
      <c r="U3" s="213"/>
      <c r="V3" s="213" t="s">
        <v>319</v>
      </c>
      <c r="W3" s="213"/>
      <c r="X3" s="213" t="s">
        <v>320</v>
      </c>
      <c r="Y3" s="213"/>
      <c r="Z3" s="212" t="s">
        <v>129</v>
      </c>
      <c r="AA3" s="212"/>
      <c r="AB3" s="212" t="s">
        <v>128</v>
      </c>
      <c r="AC3" s="212"/>
      <c r="AD3" s="212" t="s">
        <v>127</v>
      </c>
      <c r="AE3" s="212"/>
      <c r="AF3" s="212" t="s">
        <v>129</v>
      </c>
      <c r="AG3" s="212"/>
      <c r="AH3" s="212" t="s">
        <v>128</v>
      </c>
      <c r="AI3" s="212"/>
      <c r="AJ3" s="212" t="s">
        <v>127</v>
      </c>
      <c r="AK3" s="212"/>
      <c r="AL3" s="212" t="s">
        <v>129</v>
      </c>
      <c r="AM3" s="212"/>
      <c r="AN3" s="212" t="s">
        <v>128</v>
      </c>
      <c r="AO3" s="212"/>
      <c r="AP3" s="212" t="s">
        <v>127</v>
      </c>
      <c r="AQ3" s="212"/>
      <c r="AR3" s="212" t="s">
        <v>129</v>
      </c>
      <c r="AS3" s="212"/>
      <c r="AT3" s="212" t="s">
        <v>128</v>
      </c>
      <c r="AU3" s="212"/>
      <c r="AV3" s="212" t="s">
        <v>127</v>
      </c>
      <c r="AW3" s="212"/>
    </row>
    <row r="4" spans="1:50" ht="16.5">
      <c r="A4" s="148"/>
      <c r="B4" s="153" t="s">
        <v>355</v>
      </c>
      <c r="C4" s="147" t="s">
        <v>229</v>
      </c>
      <c r="D4" s="153" t="s">
        <v>228</v>
      </c>
      <c r="E4" s="147" t="s">
        <v>185</v>
      </c>
      <c r="F4" s="153" t="s">
        <v>228</v>
      </c>
      <c r="G4" s="147" t="s">
        <v>185</v>
      </c>
      <c r="H4" s="153" t="s">
        <v>228</v>
      </c>
      <c r="I4" s="147" t="s">
        <v>185</v>
      </c>
      <c r="J4" s="153" t="s">
        <v>228</v>
      </c>
      <c r="K4" s="147" t="s">
        <v>185</v>
      </c>
      <c r="L4" s="153" t="s">
        <v>228</v>
      </c>
      <c r="M4" s="147" t="s">
        <v>185</v>
      </c>
      <c r="N4" s="153" t="s">
        <v>228</v>
      </c>
      <c r="O4" s="147" t="s">
        <v>185</v>
      </c>
      <c r="P4" s="153" t="s">
        <v>228</v>
      </c>
      <c r="Q4" s="147" t="s">
        <v>185</v>
      </c>
      <c r="R4" s="153" t="s">
        <v>228</v>
      </c>
      <c r="S4" s="147" t="s">
        <v>185</v>
      </c>
      <c r="T4" s="153" t="s">
        <v>228</v>
      </c>
      <c r="U4" s="147" t="s">
        <v>185</v>
      </c>
      <c r="V4" s="153" t="s">
        <v>228</v>
      </c>
      <c r="W4" s="147" t="s">
        <v>185</v>
      </c>
      <c r="X4" s="153" t="s">
        <v>228</v>
      </c>
      <c r="Y4" s="147" t="s">
        <v>185</v>
      </c>
      <c r="Z4" s="154" t="s">
        <v>226</v>
      </c>
      <c r="AA4" s="155" t="s">
        <v>185</v>
      </c>
      <c r="AB4" s="154" t="s">
        <v>226</v>
      </c>
      <c r="AC4" s="155" t="s">
        <v>185</v>
      </c>
      <c r="AD4" s="154" t="s">
        <v>226</v>
      </c>
      <c r="AE4" s="155" t="s">
        <v>185</v>
      </c>
      <c r="AF4" s="154" t="s">
        <v>226</v>
      </c>
      <c r="AG4" s="155" t="s">
        <v>185</v>
      </c>
      <c r="AH4" s="154" t="s">
        <v>226</v>
      </c>
      <c r="AI4" s="155" t="s">
        <v>185</v>
      </c>
      <c r="AJ4" s="154" t="s">
        <v>226</v>
      </c>
      <c r="AK4" s="155" t="s">
        <v>185</v>
      </c>
      <c r="AL4" s="154" t="s">
        <v>226</v>
      </c>
      <c r="AM4" s="155" t="s">
        <v>185</v>
      </c>
      <c r="AN4" s="154" t="s">
        <v>226</v>
      </c>
      <c r="AO4" s="155" t="s">
        <v>185</v>
      </c>
      <c r="AP4" s="154" t="s">
        <v>226</v>
      </c>
      <c r="AQ4" s="155" t="s">
        <v>185</v>
      </c>
      <c r="AR4" s="154" t="s">
        <v>226</v>
      </c>
      <c r="AS4" s="155" t="s">
        <v>185</v>
      </c>
      <c r="AT4" s="154" t="s">
        <v>226</v>
      </c>
      <c r="AU4" s="155" t="s">
        <v>185</v>
      </c>
      <c r="AV4" s="154" t="s">
        <v>226</v>
      </c>
      <c r="AW4" s="155" t="s">
        <v>185</v>
      </c>
    </row>
    <row r="5" spans="1:50">
      <c r="A5" s="123" t="s">
        <v>117</v>
      </c>
      <c r="B5" s="156">
        <v>244563</v>
      </c>
      <c r="C5" s="157">
        <f>SUM(C6:C111)</f>
        <v>100.00000000000011</v>
      </c>
      <c r="D5" s="156">
        <v>131720</v>
      </c>
      <c r="E5" s="157">
        <f>SUM(E6:E111)</f>
        <v>100.00000000000009</v>
      </c>
      <c r="F5" s="156">
        <v>112843</v>
      </c>
      <c r="G5" s="157">
        <f>SUM(G6:G111)</f>
        <v>99.999999999999901</v>
      </c>
      <c r="H5" s="156">
        <v>2047</v>
      </c>
      <c r="I5" s="157">
        <v>100</v>
      </c>
      <c r="J5" s="156">
        <v>777</v>
      </c>
      <c r="K5" s="157">
        <v>100</v>
      </c>
      <c r="L5" s="156">
        <v>1270</v>
      </c>
      <c r="M5" s="157">
        <f>100</f>
        <v>100</v>
      </c>
      <c r="N5" s="156">
        <v>9222</v>
      </c>
      <c r="O5" s="157">
        <f>SUM(O6:O111)</f>
        <v>100.00000000000004</v>
      </c>
      <c r="P5" s="156">
        <v>4086</v>
      </c>
      <c r="Q5" s="157">
        <f>SUM(Q6:Q111)</f>
        <v>99.999999999999972</v>
      </c>
      <c r="R5" s="156">
        <v>5136</v>
      </c>
      <c r="S5" s="157">
        <f>SUM(S6:S111)</f>
        <v>99.999999999999957</v>
      </c>
      <c r="T5" s="156">
        <v>30638</v>
      </c>
      <c r="U5" s="157">
        <f>SUM(U6:U111)</f>
        <v>100</v>
      </c>
      <c r="V5" s="156">
        <v>16457</v>
      </c>
      <c r="W5" s="157">
        <f>SUM(W6:W111)</f>
        <v>100.00000000000003</v>
      </c>
      <c r="X5" s="156">
        <v>14181</v>
      </c>
      <c r="Y5" s="157">
        <f>SUM(Y6:Y111)</f>
        <v>99.999999999999957</v>
      </c>
      <c r="Z5" s="158">
        <v>85297</v>
      </c>
      <c r="AA5" s="159">
        <f>SUM(AA6:AA111)</f>
        <v>100.00000000000004</v>
      </c>
      <c r="AB5" s="156">
        <v>46628</v>
      </c>
      <c r="AC5" s="159">
        <f>SUM(AC6:AC111)</f>
        <v>99.999999999999872</v>
      </c>
      <c r="AD5" s="156">
        <v>38669</v>
      </c>
      <c r="AE5" s="159">
        <f>SUM(AE6:AE111)</f>
        <v>99.999999999999943</v>
      </c>
      <c r="AF5" s="158">
        <v>94629</v>
      </c>
      <c r="AG5" s="159">
        <f>SUM(AG6:AG111)</f>
        <v>99.999999999999886</v>
      </c>
      <c r="AH5" s="156">
        <v>51271</v>
      </c>
      <c r="AI5" s="159">
        <f>SUM(AI6:AI111)</f>
        <v>100.0000000000001</v>
      </c>
      <c r="AJ5" s="156">
        <v>43358</v>
      </c>
      <c r="AK5" s="159">
        <f>SUM(AK6:AK111)</f>
        <v>100.00000000000003</v>
      </c>
      <c r="AL5" s="158">
        <v>21870</v>
      </c>
      <c r="AM5" s="159">
        <f>SUM(AM6:AM111)</f>
        <v>100.00000000000006</v>
      </c>
      <c r="AN5" s="156">
        <v>11660</v>
      </c>
      <c r="AO5" s="159">
        <f>SUM(AO6:AO111)</f>
        <v>100</v>
      </c>
      <c r="AP5" s="156">
        <v>10210</v>
      </c>
      <c r="AQ5" s="159">
        <f>SUM(AQ6:AQ111)</f>
        <v>100.00000000000006</v>
      </c>
      <c r="AR5" s="158">
        <v>860</v>
      </c>
      <c r="AS5" s="159">
        <f>SUM(AS6:AS111)</f>
        <v>100.00000000000004</v>
      </c>
      <c r="AT5" s="158">
        <v>841</v>
      </c>
      <c r="AU5" s="159">
        <f>SUM(AU6:AU111)</f>
        <v>99.999999999999901</v>
      </c>
      <c r="AV5" s="158">
        <v>19</v>
      </c>
      <c r="AW5" s="159">
        <f>SUM(AW6:AW111)</f>
        <v>99.999999999999986</v>
      </c>
    </row>
    <row r="6" spans="1:50" ht="16.5">
      <c r="A6" s="123" t="s">
        <v>116</v>
      </c>
      <c r="B6" s="18">
        <v>60082</v>
      </c>
      <c r="C6" s="17">
        <f t="shared" ref="C6:C50" si="0">IFERROR(B6/B$5*100,"0")</f>
        <v>24.56708496379256</v>
      </c>
      <c r="D6" s="160">
        <v>28720</v>
      </c>
      <c r="E6" s="17">
        <f t="shared" ref="E6:E37" si="1">IFERROR(D6/D$5*100,"0")</f>
        <v>21.803826298208321</v>
      </c>
      <c r="F6" s="16">
        <v>31362</v>
      </c>
      <c r="G6" s="17">
        <f t="shared" ref="G6:G37" si="2">IFERROR(F6/F$5*100,"0")</f>
        <v>27.79259679377542</v>
      </c>
      <c r="H6" s="16">
        <v>12</v>
      </c>
      <c r="I6" s="17">
        <f t="shared" ref="I6:I15" si="3">IFERROR(H6/H$5*100,"0")</f>
        <v>0.58622374206155348</v>
      </c>
      <c r="J6" s="16">
        <v>6</v>
      </c>
      <c r="K6" s="17">
        <f t="shared" ref="K6:K15" si="4">IFERROR(J6/J$5*100,"0")</f>
        <v>0.77220077220077221</v>
      </c>
      <c r="L6" s="16">
        <v>6</v>
      </c>
      <c r="M6" s="17">
        <f t="shared" ref="M6:M14" si="5">IFERROR(L6/L$5*100,"0")</f>
        <v>0.47244094488188976</v>
      </c>
      <c r="N6" s="16">
        <v>1000</v>
      </c>
      <c r="O6" s="17">
        <f t="shared" ref="O6:O39" si="6">IFERROR(N6/N$5*100,"0")</f>
        <v>10.843634786380395</v>
      </c>
      <c r="P6" s="160">
        <v>560</v>
      </c>
      <c r="Q6" s="17">
        <f t="shared" ref="Q6:Q21" si="7">IFERROR(P6/P$5*100,"0")</f>
        <v>13.705335291238374</v>
      </c>
      <c r="R6" s="160">
        <v>440</v>
      </c>
      <c r="S6" s="17">
        <f t="shared" ref="S6:S28" si="8">IFERROR(R6/R$5*100,"0")</f>
        <v>8.5669781931464168</v>
      </c>
      <c r="T6" s="160">
        <v>10371</v>
      </c>
      <c r="U6" s="17">
        <f t="shared" ref="U6:U36" si="9">IFERROR(T6/T$5*100,"0")</f>
        <v>33.850120765062989</v>
      </c>
      <c r="V6" s="160">
        <v>5173</v>
      </c>
      <c r="W6" s="17">
        <f t="shared" ref="W6:W36" si="10">IFERROR(V6/V$5*100,"0")</f>
        <v>31.433432581880048</v>
      </c>
      <c r="X6" s="160">
        <v>5198</v>
      </c>
      <c r="Y6" s="17">
        <f t="shared" ref="Y6:Y36" si="11">IFERROR(X6/X$5*100,"0")</f>
        <v>36.654678795571542</v>
      </c>
      <c r="Z6" s="161">
        <v>23958</v>
      </c>
      <c r="AA6" s="162">
        <f t="shared" ref="AA6:AA36" si="12">IFERROR(Z6/Z$5*100,"0")</f>
        <v>28.087740483252631</v>
      </c>
      <c r="AB6" s="16">
        <v>11732</v>
      </c>
      <c r="AC6" s="162">
        <f t="shared" ref="AC6:AC36" si="13">IFERROR(AB6/AB$5*100,"0")</f>
        <v>25.160847559406363</v>
      </c>
      <c r="AD6" s="16">
        <v>12226</v>
      </c>
      <c r="AE6" s="162">
        <f t="shared" ref="AE6:AE36" si="14">IFERROR(AD6/AD$5*100,"0")</f>
        <v>31.617057591352243</v>
      </c>
      <c r="AF6" s="161">
        <v>19373</v>
      </c>
      <c r="AG6" s="162">
        <f t="shared" ref="AG6:AG36" si="15">IFERROR(AF6/AF$5*100,"0")</f>
        <v>20.472582400743956</v>
      </c>
      <c r="AH6" s="16">
        <v>8611</v>
      </c>
      <c r="AI6" s="162">
        <f t="shared" ref="AI6:AI36" si="16">IFERROR(AH6/AH$5*100,"0")</f>
        <v>16.795069337442222</v>
      </c>
      <c r="AJ6" s="16">
        <v>10762</v>
      </c>
      <c r="AK6" s="162">
        <f t="shared" ref="AK6:AK36" si="17">IFERROR(AJ6/AJ$5*100,"0")</f>
        <v>24.821255592970157</v>
      </c>
      <c r="AL6" s="161">
        <v>5331</v>
      </c>
      <c r="AM6" s="162">
        <f t="shared" ref="AM6:AM35" si="18">IFERROR(AL6/AL$5*100,"0")</f>
        <v>24.375857338820303</v>
      </c>
      <c r="AN6" s="16">
        <v>2601</v>
      </c>
      <c r="AO6" s="162">
        <f t="shared" ref="AO6:AO23" si="19">IFERROR(AN6/AN$5*100,"0")</f>
        <v>22.30703259005146</v>
      </c>
      <c r="AP6" s="16">
        <v>2730</v>
      </c>
      <c r="AQ6" s="162">
        <f t="shared" ref="AQ6:AQ35" si="20">IFERROR(AP6/AP$5*100,"0")</f>
        <v>26.738491674828602</v>
      </c>
      <c r="AR6" s="163">
        <v>37</v>
      </c>
      <c r="AS6" s="162">
        <f t="shared" ref="AS6:AS15" si="21">IFERROR(AR6/AR$5*100,"0")</f>
        <v>4.3023255813953494</v>
      </c>
      <c r="AT6" s="163">
        <v>37</v>
      </c>
      <c r="AU6" s="164">
        <f t="shared" ref="AU6:AU15" si="22">IFERROR(AT6/AT$5*100,"0")</f>
        <v>4.3995243757431624</v>
      </c>
      <c r="AV6" s="161">
        <v>0</v>
      </c>
      <c r="AW6" s="164">
        <f t="shared" ref="AW6:AW15" si="23">IFERROR(AV6/AV$5*100,"0")</f>
        <v>0</v>
      </c>
      <c r="AX6"/>
    </row>
    <row r="7" spans="1:50" ht="16.5">
      <c r="A7" s="123" t="s">
        <v>369</v>
      </c>
      <c r="B7" s="18">
        <v>43064</v>
      </c>
      <c r="C7" s="17">
        <f t="shared" si="0"/>
        <v>17.608550761971355</v>
      </c>
      <c r="D7" s="18">
        <v>26911</v>
      </c>
      <c r="E7" s="17">
        <f t="shared" si="1"/>
        <v>20.430458548436075</v>
      </c>
      <c r="F7" s="18">
        <v>16153</v>
      </c>
      <c r="G7" s="17">
        <f t="shared" si="2"/>
        <v>14.314578662389337</v>
      </c>
      <c r="H7" s="18">
        <v>30</v>
      </c>
      <c r="I7" s="17">
        <f t="shared" si="3"/>
        <v>1.4655593551538837</v>
      </c>
      <c r="J7" s="18">
        <v>15</v>
      </c>
      <c r="K7" s="17">
        <f t="shared" si="4"/>
        <v>1.9305019305019304</v>
      </c>
      <c r="L7" s="18">
        <v>15</v>
      </c>
      <c r="M7" s="17">
        <f t="shared" si="5"/>
        <v>1.1811023622047243</v>
      </c>
      <c r="N7" s="18">
        <v>1115</v>
      </c>
      <c r="O7" s="17">
        <f t="shared" si="6"/>
        <v>12.090652786814141</v>
      </c>
      <c r="P7" s="18">
        <v>804</v>
      </c>
      <c r="Q7" s="17">
        <f t="shared" si="7"/>
        <v>19.676945668135097</v>
      </c>
      <c r="R7" s="18">
        <v>311</v>
      </c>
      <c r="S7" s="17">
        <f t="shared" si="8"/>
        <v>6.0552959501557631</v>
      </c>
      <c r="T7" s="18">
        <v>3875</v>
      </c>
      <c r="U7" s="17">
        <f t="shared" si="9"/>
        <v>12.647692408120633</v>
      </c>
      <c r="V7" s="18">
        <v>2478</v>
      </c>
      <c r="W7" s="17">
        <f t="shared" si="10"/>
        <v>15.057422373458104</v>
      </c>
      <c r="X7" s="18">
        <v>1397</v>
      </c>
      <c r="Y7" s="17">
        <f t="shared" si="11"/>
        <v>9.8512093646428323</v>
      </c>
      <c r="Z7" s="18">
        <v>15315</v>
      </c>
      <c r="AA7" s="162">
        <f t="shared" si="12"/>
        <v>17.954910489231743</v>
      </c>
      <c r="AB7" s="18">
        <v>9629</v>
      </c>
      <c r="AC7" s="162">
        <f t="shared" si="13"/>
        <v>20.650681993651883</v>
      </c>
      <c r="AD7" s="18">
        <v>5686</v>
      </c>
      <c r="AE7" s="162">
        <f t="shared" si="14"/>
        <v>14.704285086244795</v>
      </c>
      <c r="AF7" s="18">
        <v>18889</v>
      </c>
      <c r="AG7" s="162">
        <f t="shared" si="15"/>
        <v>19.961111287237525</v>
      </c>
      <c r="AH7" s="18">
        <v>11541</v>
      </c>
      <c r="AI7" s="162">
        <f t="shared" si="16"/>
        <v>22.509800862085779</v>
      </c>
      <c r="AJ7" s="18">
        <v>7348</v>
      </c>
      <c r="AK7" s="162">
        <f t="shared" si="17"/>
        <v>16.947276165874808</v>
      </c>
      <c r="AL7" s="18">
        <v>3611</v>
      </c>
      <c r="AM7" s="162">
        <f t="shared" si="18"/>
        <v>16.511202560585279</v>
      </c>
      <c r="AN7" s="18">
        <v>2233</v>
      </c>
      <c r="AO7" s="162">
        <f t="shared" si="19"/>
        <v>19.150943396226417</v>
      </c>
      <c r="AP7" s="18">
        <v>1378</v>
      </c>
      <c r="AQ7" s="162">
        <f t="shared" si="20"/>
        <v>13.496571988246817</v>
      </c>
      <c r="AR7" s="18">
        <v>229</v>
      </c>
      <c r="AS7" s="162">
        <f t="shared" si="21"/>
        <v>26.627906976744185</v>
      </c>
      <c r="AT7" s="18">
        <v>211</v>
      </c>
      <c r="AU7" s="164">
        <f t="shared" si="22"/>
        <v>25.089179548156952</v>
      </c>
      <c r="AV7" s="18">
        <v>18</v>
      </c>
      <c r="AW7" s="164">
        <f t="shared" si="23"/>
        <v>94.73684210526315</v>
      </c>
      <c r="AX7"/>
    </row>
    <row r="8" spans="1:50" ht="16.5">
      <c r="A8" s="123" t="s">
        <v>115</v>
      </c>
      <c r="B8" s="18">
        <v>28155</v>
      </c>
      <c r="C8" s="17">
        <f t="shared" si="0"/>
        <v>11.512371045497479</v>
      </c>
      <c r="D8" s="160">
        <v>14635</v>
      </c>
      <c r="E8" s="17">
        <f t="shared" si="1"/>
        <v>11.11068934102642</v>
      </c>
      <c r="F8" s="16">
        <v>13520</v>
      </c>
      <c r="G8" s="17">
        <f t="shared" si="2"/>
        <v>11.981248283012681</v>
      </c>
      <c r="H8" s="16">
        <v>374</v>
      </c>
      <c r="I8" s="17">
        <f t="shared" si="3"/>
        <v>18.270639960918416</v>
      </c>
      <c r="J8" s="16">
        <v>196</v>
      </c>
      <c r="K8" s="17">
        <f t="shared" si="4"/>
        <v>25.225225225225223</v>
      </c>
      <c r="L8" s="16">
        <v>178</v>
      </c>
      <c r="M8" s="17">
        <f t="shared" si="5"/>
        <v>14.015748031496065</v>
      </c>
      <c r="N8" s="16">
        <v>668</v>
      </c>
      <c r="O8" s="17">
        <f t="shared" si="6"/>
        <v>7.2435480373021042</v>
      </c>
      <c r="P8" s="16">
        <v>423</v>
      </c>
      <c r="Q8" s="17">
        <f t="shared" si="7"/>
        <v>10.352422907488986</v>
      </c>
      <c r="R8" s="16">
        <v>245</v>
      </c>
      <c r="S8" s="17">
        <f t="shared" si="8"/>
        <v>4.7702492211838008</v>
      </c>
      <c r="T8" s="160">
        <v>4254</v>
      </c>
      <c r="U8" s="17">
        <f t="shared" si="9"/>
        <v>13.884718323650368</v>
      </c>
      <c r="V8" s="160">
        <v>2488</v>
      </c>
      <c r="W8" s="17">
        <f t="shared" si="10"/>
        <v>15.118186789815885</v>
      </c>
      <c r="X8" s="160">
        <v>1766</v>
      </c>
      <c r="Y8" s="17">
        <f t="shared" si="11"/>
        <v>12.453282561173401</v>
      </c>
      <c r="Z8" s="161">
        <v>8216</v>
      </c>
      <c r="AA8" s="162">
        <f t="shared" si="12"/>
        <v>9.6322262213207974</v>
      </c>
      <c r="AB8" s="16">
        <v>4514</v>
      </c>
      <c r="AC8" s="162">
        <f t="shared" si="13"/>
        <v>9.6808784421377716</v>
      </c>
      <c r="AD8" s="16">
        <v>3702</v>
      </c>
      <c r="AE8" s="162">
        <f t="shared" si="14"/>
        <v>9.5735602161938509</v>
      </c>
      <c r="AF8" s="161">
        <v>10590</v>
      </c>
      <c r="AG8" s="162">
        <f t="shared" si="15"/>
        <v>11.191072504200616</v>
      </c>
      <c r="AH8" s="16">
        <v>5176</v>
      </c>
      <c r="AI8" s="162">
        <f t="shared" si="16"/>
        <v>10.095375553431765</v>
      </c>
      <c r="AJ8" s="16">
        <v>5414</v>
      </c>
      <c r="AK8" s="162">
        <f t="shared" si="17"/>
        <v>12.486738318188108</v>
      </c>
      <c r="AL8" s="161">
        <v>4052</v>
      </c>
      <c r="AM8" s="162">
        <f t="shared" si="18"/>
        <v>18.527663465935071</v>
      </c>
      <c r="AN8" s="161">
        <v>1837</v>
      </c>
      <c r="AO8" s="162">
        <f t="shared" si="19"/>
        <v>15.754716981132075</v>
      </c>
      <c r="AP8" s="161">
        <v>2215</v>
      </c>
      <c r="AQ8" s="162">
        <f t="shared" si="20"/>
        <v>21.694417238001957</v>
      </c>
      <c r="AR8" s="163">
        <v>1</v>
      </c>
      <c r="AS8" s="162">
        <f t="shared" si="21"/>
        <v>0.11627906976744186</v>
      </c>
      <c r="AT8" s="163">
        <v>1</v>
      </c>
      <c r="AU8" s="164">
        <f t="shared" si="22"/>
        <v>0.11890606420927466</v>
      </c>
      <c r="AV8" s="161">
        <v>0</v>
      </c>
      <c r="AW8" s="164">
        <f t="shared" si="23"/>
        <v>0</v>
      </c>
      <c r="AX8"/>
    </row>
    <row r="9" spans="1:50" ht="16.5">
      <c r="A9" s="123" t="s">
        <v>365</v>
      </c>
      <c r="B9" s="18">
        <v>18062</v>
      </c>
      <c r="C9" s="17">
        <f t="shared" si="0"/>
        <v>7.385418072234966</v>
      </c>
      <c r="D9" s="160">
        <v>11004</v>
      </c>
      <c r="E9" s="17">
        <f t="shared" si="1"/>
        <v>8.3540844215001524</v>
      </c>
      <c r="F9" s="16">
        <v>7058</v>
      </c>
      <c r="G9" s="17">
        <f t="shared" si="2"/>
        <v>6.2547078684544015</v>
      </c>
      <c r="H9" s="16">
        <v>363</v>
      </c>
      <c r="I9" s="17">
        <f t="shared" si="3"/>
        <v>17.733268197361994</v>
      </c>
      <c r="J9" s="16">
        <v>220</v>
      </c>
      <c r="K9" s="17">
        <f t="shared" si="4"/>
        <v>28.314028314028317</v>
      </c>
      <c r="L9" s="16">
        <v>143</v>
      </c>
      <c r="M9" s="17">
        <f t="shared" si="5"/>
        <v>11.259842519685041</v>
      </c>
      <c r="N9" s="16">
        <v>848</v>
      </c>
      <c r="O9" s="17">
        <f t="shared" si="6"/>
        <v>9.1954022988505741</v>
      </c>
      <c r="P9" s="160">
        <v>675</v>
      </c>
      <c r="Q9" s="17">
        <f t="shared" si="7"/>
        <v>16.519823788546255</v>
      </c>
      <c r="R9" s="160">
        <v>173</v>
      </c>
      <c r="S9" s="17">
        <f t="shared" si="8"/>
        <v>3.3683800623052957</v>
      </c>
      <c r="T9" s="160">
        <v>1520</v>
      </c>
      <c r="U9" s="17">
        <f t="shared" si="9"/>
        <v>4.9611593446047388</v>
      </c>
      <c r="V9" s="160">
        <v>1011</v>
      </c>
      <c r="W9" s="17">
        <f t="shared" si="10"/>
        <v>6.1432824937716468</v>
      </c>
      <c r="X9" s="160">
        <v>509</v>
      </c>
      <c r="Y9" s="17">
        <f t="shared" si="11"/>
        <v>3.5893096396586985</v>
      </c>
      <c r="Z9" s="161">
        <v>5448</v>
      </c>
      <c r="AA9" s="162">
        <f t="shared" si="12"/>
        <v>6.3870945050822412</v>
      </c>
      <c r="AB9" s="16">
        <v>3252</v>
      </c>
      <c r="AC9" s="162">
        <f t="shared" si="13"/>
        <v>6.9743501758599988</v>
      </c>
      <c r="AD9" s="16">
        <v>2196</v>
      </c>
      <c r="AE9" s="162">
        <f t="shared" si="14"/>
        <v>5.6789676485039697</v>
      </c>
      <c r="AF9" s="161">
        <v>8149</v>
      </c>
      <c r="AG9" s="162">
        <f t="shared" si="15"/>
        <v>8.6115250081898775</v>
      </c>
      <c r="AH9" s="16">
        <v>4858</v>
      </c>
      <c r="AI9" s="162">
        <f t="shared" si="16"/>
        <v>9.475141893077959</v>
      </c>
      <c r="AJ9" s="16">
        <v>3291</v>
      </c>
      <c r="AK9" s="162">
        <f t="shared" si="17"/>
        <v>7.590294755293141</v>
      </c>
      <c r="AL9" s="161">
        <v>1733</v>
      </c>
      <c r="AM9" s="162">
        <f t="shared" si="18"/>
        <v>7.9240969364426146</v>
      </c>
      <c r="AN9" s="16">
        <v>987</v>
      </c>
      <c r="AO9" s="162">
        <f t="shared" si="19"/>
        <v>8.4648370497427106</v>
      </c>
      <c r="AP9" s="16">
        <v>746</v>
      </c>
      <c r="AQ9" s="162">
        <f t="shared" si="20"/>
        <v>7.3065621939275225</v>
      </c>
      <c r="AR9" s="163">
        <v>1</v>
      </c>
      <c r="AS9" s="162">
        <f t="shared" si="21"/>
        <v>0.11627906976744186</v>
      </c>
      <c r="AT9" s="161">
        <v>1</v>
      </c>
      <c r="AU9" s="164">
        <f t="shared" si="22"/>
        <v>0.11890606420927466</v>
      </c>
      <c r="AV9" s="161">
        <v>0</v>
      </c>
      <c r="AW9" s="164">
        <f t="shared" si="23"/>
        <v>0</v>
      </c>
      <c r="AX9"/>
    </row>
    <row r="10" spans="1:50" ht="16.5">
      <c r="A10" s="123" t="s">
        <v>114</v>
      </c>
      <c r="B10" s="18">
        <v>17413</v>
      </c>
      <c r="C10" s="17">
        <f t="shared" si="0"/>
        <v>7.1200467773130036</v>
      </c>
      <c r="D10" s="160">
        <v>10502</v>
      </c>
      <c r="E10" s="17">
        <f t="shared" si="1"/>
        <v>7.9729729729729737</v>
      </c>
      <c r="F10" s="16">
        <v>6911</v>
      </c>
      <c r="G10" s="17">
        <f t="shared" si="2"/>
        <v>6.124438378986734</v>
      </c>
      <c r="H10" s="16">
        <v>71</v>
      </c>
      <c r="I10" s="17">
        <f t="shared" si="3"/>
        <v>3.4684904738641915</v>
      </c>
      <c r="J10" s="16">
        <v>41</v>
      </c>
      <c r="K10" s="17">
        <f t="shared" si="4"/>
        <v>5.2767052767052771</v>
      </c>
      <c r="L10" s="16">
        <v>30</v>
      </c>
      <c r="M10" s="17">
        <f t="shared" si="5"/>
        <v>2.3622047244094486</v>
      </c>
      <c r="N10" s="16">
        <v>453</v>
      </c>
      <c r="O10" s="17">
        <f t="shared" si="6"/>
        <v>4.9121665582303189</v>
      </c>
      <c r="P10" s="160">
        <v>307</v>
      </c>
      <c r="Q10" s="17">
        <f t="shared" si="7"/>
        <v>7.5134605971610382</v>
      </c>
      <c r="R10" s="160">
        <v>146</v>
      </c>
      <c r="S10" s="17">
        <f t="shared" si="8"/>
        <v>2.8426791277258565</v>
      </c>
      <c r="T10" s="160">
        <v>1626</v>
      </c>
      <c r="U10" s="17">
        <f t="shared" si="9"/>
        <v>5.3071349304784912</v>
      </c>
      <c r="V10" s="160">
        <v>1028</v>
      </c>
      <c r="W10" s="17">
        <f t="shared" si="10"/>
        <v>6.246582001579875</v>
      </c>
      <c r="X10" s="160">
        <v>598</v>
      </c>
      <c r="Y10" s="17">
        <f t="shared" si="11"/>
        <v>4.2169099499330089</v>
      </c>
      <c r="Z10" s="161">
        <v>5517</v>
      </c>
      <c r="AA10" s="162">
        <f t="shared" si="12"/>
        <v>6.467988323153218</v>
      </c>
      <c r="AB10" s="16">
        <v>3326</v>
      </c>
      <c r="AC10" s="162">
        <f t="shared" si="13"/>
        <v>7.1330531011409457</v>
      </c>
      <c r="AD10" s="16">
        <v>2191</v>
      </c>
      <c r="AE10" s="162">
        <f t="shared" si="14"/>
        <v>5.6660373942951718</v>
      </c>
      <c r="AF10" s="161">
        <v>8266</v>
      </c>
      <c r="AG10" s="162">
        <f t="shared" si="15"/>
        <v>8.7351657525705644</v>
      </c>
      <c r="AH10" s="16">
        <v>4884</v>
      </c>
      <c r="AI10" s="162">
        <f t="shared" si="16"/>
        <v>9.5258528212829852</v>
      </c>
      <c r="AJ10" s="16">
        <v>3382</v>
      </c>
      <c r="AK10" s="162">
        <f t="shared" si="17"/>
        <v>7.8001752848378612</v>
      </c>
      <c r="AL10" s="161">
        <v>1454</v>
      </c>
      <c r="AM10" s="162">
        <f t="shared" si="18"/>
        <v>6.6483767718335622</v>
      </c>
      <c r="AN10" s="16">
        <v>890</v>
      </c>
      <c r="AO10" s="162">
        <f t="shared" si="19"/>
        <v>7.6329331046312179</v>
      </c>
      <c r="AP10" s="16">
        <v>564</v>
      </c>
      <c r="AQ10" s="162">
        <f t="shared" si="20"/>
        <v>5.5239960822722818</v>
      </c>
      <c r="AR10" s="163">
        <v>26</v>
      </c>
      <c r="AS10" s="162">
        <f t="shared" si="21"/>
        <v>3.0232558139534884</v>
      </c>
      <c r="AT10" s="161">
        <v>26</v>
      </c>
      <c r="AU10" s="164">
        <f t="shared" si="22"/>
        <v>3.0915576694411415</v>
      </c>
      <c r="AV10" s="161">
        <v>0</v>
      </c>
      <c r="AW10" s="164">
        <f t="shared" si="23"/>
        <v>0</v>
      </c>
      <c r="AX10"/>
    </row>
    <row r="11" spans="1:50" ht="16.5">
      <c r="A11" s="123" t="s">
        <v>113</v>
      </c>
      <c r="B11" s="18">
        <v>11591</v>
      </c>
      <c r="C11" s="17">
        <f t="shared" si="0"/>
        <v>4.7394740823427908</v>
      </c>
      <c r="D11" s="160">
        <v>6609</v>
      </c>
      <c r="E11" s="17">
        <f t="shared" si="1"/>
        <v>5.0174612815062254</v>
      </c>
      <c r="F11" s="16">
        <v>4982</v>
      </c>
      <c r="G11" s="17">
        <f t="shared" si="2"/>
        <v>4.4149836498497912</v>
      </c>
      <c r="H11" s="16">
        <v>19</v>
      </c>
      <c r="I11" s="17">
        <f t="shared" si="3"/>
        <v>0.92818759159745967</v>
      </c>
      <c r="J11" s="16">
        <v>10</v>
      </c>
      <c r="K11" s="17">
        <f t="shared" si="4"/>
        <v>1.287001287001287</v>
      </c>
      <c r="L11" s="16">
        <v>9</v>
      </c>
      <c r="M11" s="17">
        <f t="shared" si="5"/>
        <v>0.70866141732283461</v>
      </c>
      <c r="N11" s="16">
        <v>285</v>
      </c>
      <c r="O11" s="17">
        <f t="shared" si="6"/>
        <v>3.0904359141184128</v>
      </c>
      <c r="P11" s="160">
        <v>166</v>
      </c>
      <c r="Q11" s="17">
        <f t="shared" si="7"/>
        <v>4.0626529613313753</v>
      </c>
      <c r="R11" s="160">
        <v>119</v>
      </c>
      <c r="S11" s="17">
        <f t="shared" si="8"/>
        <v>2.3169781931464173</v>
      </c>
      <c r="T11" s="160">
        <v>1577</v>
      </c>
      <c r="U11" s="17">
        <f t="shared" si="9"/>
        <v>5.1472028200274167</v>
      </c>
      <c r="V11" s="160">
        <v>883</v>
      </c>
      <c r="W11" s="17">
        <f t="shared" si="10"/>
        <v>5.365497964392052</v>
      </c>
      <c r="X11" s="160">
        <v>694</v>
      </c>
      <c r="Y11" s="17">
        <f t="shared" si="11"/>
        <v>4.8938720823637265</v>
      </c>
      <c r="Z11" s="165">
        <v>4448</v>
      </c>
      <c r="AA11" s="162">
        <f t="shared" si="12"/>
        <v>5.2147203301405671</v>
      </c>
      <c r="AB11" s="166">
        <v>2581</v>
      </c>
      <c r="AC11" s="162">
        <f t="shared" si="13"/>
        <v>5.5353006777043836</v>
      </c>
      <c r="AD11" s="16">
        <v>1867</v>
      </c>
      <c r="AE11" s="162">
        <f t="shared" si="14"/>
        <v>4.8281569215650775</v>
      </c>
      <c r="AF11" s="161">
        <v>4477</v>
      </c>
      <c r="AG11" s="162">
        <f t="shared" si="15"/>
        <v>4.7311077999344811</v>
      </c>
      <c r="AH11" s="16">
        <v>2538</v>
      </c>
      <c r="AI11" s="162">
        <f t="shared" si="16"/>
        <v>4.9501667609369822</v>
      </c>
      <c r="AJ11" s="16">
        <v>1939</v>
      </c>
      <c r="AK11" s="162">
        <f t="shared" si="17"/>
        <v>4.4720697449144335</v>
      </c>
      <c r="AL11" s="161">
        <v>758</v>
      </c>
      <c r="AM11" s="162">
        <f t="shared" si="18"/>
        <v>3.4659350708733423</v>
      </c>
      <c r="AN11" s="16">
        <v>404</v>
      </c>
      <c r="AO11" s="162">
        <f t="shared" si="19"/>
        <v>3.4648370497427106</v>
      </c>
      <c r="AP11" s="16">
        <v>354</v>
      </c>
      <c r="AQ11" s="162">
        <f t="shared" si="20"/>
        <v>3.4671890303623902</v>
      </c>
      <c r="AR11" s="163">
        <v>27</v>
      </c>
      <c r="AS11" s="162">
        <f t="shared" si="21"/>
        <v>3.1395348837209305</v>
      </c>
      <c r="AT11" s="161">
        <v>27</v>
      </c>
      <c r="AU11" s="164">
        <f t="shared" si="22"/>
        <v>3.2104637336504163</v>
      </c>
      <c r="AV11" s="161">
        <v>0</v>
      </c>
      <c r="AW11" s="164">
        <f t="shared" si="23"/>
        <v>0</v>
      </c>
      <c r="AX11"/>
    </row>
    <row r="12" spans="1:50" ht="16.5">
      <c r="A12" s="123" t="s">
        <v>322</v>
      </c>
      <c r="B12" s="18">
        <v>11487</v>
      </c>
      <c r="C12" s="17">
        <f t="shared" si="0"/>
        <v>4.6969492523398877</v>
      </c>
      <c r="D12" s="160">
        <v>6816</v>
      </c>
      <c r="E12" s="17">
        <f t="shared" si="1"/>
        <v>5.174612815062253</v>
      </c>
      <c r="F12" s="16">
        <v>4671</v>
      </c>
      <c r="G12" s="17">
        <f t="shared" si="2"/>
        <v>4.1393794918603728</v>
      </c>
      <c r="H12" s="16">
        <v>12</v>
      </c>
      <c r="I12" s="17">
        <f t="shared" si="3"/>
        <v>0.58622374206155348</v>
      </c>
      <c r="J12" s="16">
        <v>5</v>
      </c>
      <c r="K12" s="17">
        <f t="shared" si="4"/>
        <v>0.64350064350064351</v>
      </c>
      <c r="L12" s="16">
        <v>7</v>
      </c>
      <c r="M12" s="17">
        <f t="shared" si="5"/>
        <v>0.55118110236220474</v>
      </c>
      <c r="N12" s="16">
        <v>193</v>
      </c>
      <c r="O12" s="17">
        <f t="shared" si="6"/>
        <v>2.0928215137714163</v>
      </c>
      <c r="P12" s="160">
        <v>67</v>
      </c>
      <c r="Q12" s="17">
        <f t="shared" si="7"/>
        <v>1.6397454723445912</v>
      </c>
      <c r="R12" s="160">
        <v>126</v>
      </c>
      <c r="S12" s="17">
        <f t="shared" si="8"/>
        <v>2.4532710280373831</v>
      </c>
      <c r="T12" s="160">
        <v>1063</v>
      </c>
      <c r="U12" s="17">
        <f t="shared" si="9"/>
        <v>3.4695476206018672</v>
      </c>
      <c r="V12" s="160">
        <v>574</v>
      </c>
      <c r="W12" s="17">
        <f t="shared" si="10"/>
        <v>3.4878774989366228</v>
      </c>
      <c r="X12" s="160">
        <v>489</v>
      </c>
      <c r="Y12" s="17">
        <f t="shared" si="11"/>
        <v>3.4482758620689653</v>
      </c>
      <c r="Z12" s="161">
        <v>4120</v>
      </c>
      <c r="AA12" s="162">
        <f t="shared" si="12"/>
        <v>4.8301816007596985</v>
      </c>
      <c r="AB12" s="16">
        <v>2495</v>
      </c>
      <c r="AC12" s="162">
        <f t="shared" si="13"/>
        <v>5.3508621429184178</v>
      </c>
      <c r="AD12" s="16">
        <v>1625</v>
      </c>
      <c r="AE12" s="162">
        <f t="shared" si="14"/>
        <v>4.202332617859267</v>
      </c>
      <c r="AF12" s="161">
        <v>5366</v>
      </c>
      <c r="AG12" s="162">
        <f t="shared" si="15"/>
        <v>5.6705661055279037</v>
      </c>
      <c r="AH12" s="16">
        <v>3240</v>
      </c>
      <c r="AI12" s="162">
        <f t="shared" si="16"/>
        <v>6.3193618224727421</v>
      </c>
      <c r="AJ12" s="16">
        <v>2126</v>
      </c>
      <c r="AK12" s="162">
        <f t="shared" si="17"/>
        <v>4.9033627012316066</v>
      </c>
      <c r="AL12" s="161">
        <v>721</v>
      </c>
      <c r="AM12" s="162">
        <f t="shared" si="18"/>
        <v>3.296753543667124</v>
      </c>
      <c r="AN12" s="16">
        <v>423</v>
      </c>
      <c r="AO12" s="162">
        <f t="shared" si="19"/>
        <v>3.6277873070325901</v>
      </c>
      <c r="AP12" s="16">
        <v>298</v>
      </c>
      <c r="AQ12" s="162">
        <f t="shared" si="20"/>
        <v>2.918707149853085</v>
      </c>
      <c r="AR12" s="163">
        <v>12</v>
      </c>
      <c r="AS12" s="162">
        <f t="shared" si="21"/>
        <v>1.3953488372093024</v>
      </c>
      <c r="AT12" s="161">
        <v>12</v>
      </c>
      <c r="AU12" s="164">
        <f t="shared" si="22"/>
        <v>1.426872770511296</v>
      </c>
      <c r="AV12" s="161">
        <v>0</v>
      </c>
      <c r="AW12" s="164">
        <f t="shared" si="23"/>
        <v>0</v>
      </c>
      <c r="AX12"/>
    </row>
    <row r="13" spans="1:50" ht="16.5">
      <c r="A13" s="123" t="s">
        <v>112</v>
      </c>
      <c r="B13" s="18">
        <v>8020</v>
      </c>
      <c r="C13" s="17">
        <f t="shared" si="0"/>
        <v>3.2793186213777226</v>
      </c>
      <c r="D13" s="160">
        <v>5130</v>
      </c>
      <c r="E13" s="17">
        <f t="shared" si="1"/>
        <v>3.8946249620406923</v>
      </c>
      <c r="F13" s="16">
        <v>2890</v>
      </c>
      <c r="G13" s="17">
        <f t="shared" si="2"/>
        <v>2.5610804391942787</v>
      </c>
      <c r="H13" s="16">
        <v>5</v>
      </c>
      <c r="I13" s="17">
        <f t="shared" si="3"/>
        <v>0.24425989252564728</v>
      </c>
      <c r="J13" s="16">
        <v>2</v>
      </c>
      <c r="K13" s="17">
        <f t="shared" si="4"/>
        <v>0.2574002574002574</v>
      </c>
      <c r="L13" s="16">
        <v>3</v>
      </c>
      <c r="M13" s="17">
        <f t="shared" si="5"/>
        <v>0.23622047244094488</v>
      </c>
      <c r="N13" s="16">
        <v>41</v>
      </c>
      <c r="O13" s="17">
        <f t="shared" si="6"/>
        <v>0.44458902624159613</v>
      </c>
      <c r="P13" s="16">
        <v>27</v>
      </c>
      <c r="Q13" s="17">
        <f t="shared" si="7"/>
        <v>0.66079295154185025</v>
      </c>
      <c r="R13" s="16">
        <v>14</v>
      </c>
      <c r="S13" s="17">
        <f t="shared" si="8"/>
        <v>0.27258566978193144</v>
      </c>
      <c r="T13" s="160">
        <v>488</v>
      </c>
      <c r="U13" s="17">
        <f t="shared" si="9"/>
        <v>1.5927932632678374</v>
      </c>
      <c r="V13" s="160">
        <v>327</v>
      </c>
      <c r="W13" s="17">
        <f t="shared" si="10"/>
        <v>1.9869964148994348</v>
      </c>
      <c r="X13" s="160">
        <v>161</v>
      </c>
      <c r="Y13" s="17">
        <f t="shared" si="11"/>
        <v>1.1353219095973486</v>
      </c>
      <c r="Z13" s="161">
        <v>2519</v>
      </c>
      <c r="AA13" s="162">
        <f t="shared" si="12"/>
        <v>2.9532105466780778</v>
      </c>
      <c r="AB13" s="16">
        <v>1643</v>
      </c>
      <c r="AC13" s="162">
        <f t="shared" si="13"/>
        <v>3.5236338680621087</v>
      </c>
      <c r="AD13" s="16">
        <v>876</v>
      </c>
      <c r="AE13" s="162">
        <f t="shared" si="14"/>
        <v>2.2653805373813651</v>
      </c>
      <c r="AF13" s="161">
        <v>4130</v>
      </c>
      <c r="AG13" s="162">
        <f t="shared" si="15"/>
        <v>4.3644126007883424</v>
      </c>
      <c r="AH13" s="16">
        <v>2588</v>
      </c>
      <c r="AI13" s="162">
        <f t="shared" si="16"/>
        <v>5.0476877767158825</v>
      </c>
      <c r="AJ13" s="16">
        <v>1542</v>
      </c>
      <c r="AK13" s="162">
        <f t="shared" si="17"/>
        <v>3.5564371050325199</v>
      </c>
      <c r="AL13" s="161">
        <v>813</v>
      </c>
      <c r="AM13" s="162">
        <f t="shared" si="18"/>
        <v>3.7174211248285323</v>
      </c>
      <c r="AN13" s="16">
        <v>519</v>
      </c>
      <c r="AO13" s="162">
        <f t="shared" si="19"/>
        <v>4.4511149228130362</v>
      </c>
      <c r="AP13" s="16">
        <v>294</v>
      </c>
      <c r="AQ13" s="162">
        <f t="shared" si="20"/>
        <v>2.8795298726738494</v>
      </c>
      <c r="AR13" s="163">
        <v>24</v>
      </c>
      <c r="AS13" s="162">
        <f t="shared" si="21"/>
        <v>2.7906976744186047</v>
      </c>
      <c r="AT13" s="161">
        <v>24</v>
      </c>
      <c r="AU13" s="164">
        <f t="shared" si="22"/>
        <v>2.853745541022592</v>
      </c>
      <c r="AV13" s="161">
        <v>0</v>
      </c>
      <c r="AW13" s="164">
        <f t="shared" si="23"/>
        <v>0</v>
      </c>
      <c r="AX13"/>
    </row>
    <row r="14" spans="1:50" ht="16.5">
      <c r="A14" s="123" t="s">
        <v>368</v>
      </c>
      <c r="B14" s="18">
        <v>6370</v>
      </c>
      <c r="C14" s="17">
        <f t="shared" si="0"/>
        <v>2.6046458376778174</v>
      </c>
      <c r="D14" s="160">
        <v>3337</v>
      </c>
      <c r="E14" s="17">
        <f t="shared" si="1"/>
        <v>2.5334041907075613</v>
      </c>
      <c r="F14" s="16">
        <v>3033</v>
      </c>
      <c r="G14" s="17">
        <f t="shared" si="2"/>
        <v>2.6878051806492205</v>
      </c>
      <c r="H14" s="16">
        <v>89</v>
      </c>
      <c r="I14" s="17">
        <f t="shared" si="3"/>
        <v>4.3478260869565215</v>
      </c>
      <c r="J14" s="16">
        <v>53</v>
      </c>
      <c r="K14" s="17">
        <f t="shared" si="4"/>
        <v>6.8211068211068202</v>
      </c>
      <c r="L14" s="16">
        <v>36</v>
      </c>
      <c r="M14" s="17">
        <f t="shared" si="5"/>
        <v>2.8346456692913384</v>
      </c>
      <c r="N14" s="16">
        <v>198</v>
      </c>
      <c r="O14" s="17">
        <f t="shared" si="6"/>
        <v>2.1470396877033182</v>
      </c>
      <c r="P14" s="160">
        <v>111</v>
      </c>
      <c r="Q14" s="17">
        <f t="shared" si="7"/>
        <v>2.7165932452276063</v>
      </c>
      <c r="R14" s="160">
        <v>87</v>
      </c>
      <c r="S14" s="17">
        <f t="shared" si="8"/>
        <v>1.6939252336448596</v>
      </c>
      <c r="T14" s="160">
        <v>1172</v>
      </c>
      <c r="U14" s="17">
        <f t="shared" si="9"/>
        <v>3.8253149683399696</v>
      </c>
      <c r="V14" s="160">
        <v>634</v>
      </c>
      <c r="W14" s="17">
        <f t="shared" si="10"/>
        <v>3.8524639970833081</v>
      </c>
      <c r="X14" s="160">
        <v>538</v>
      </c>
      <c r="Y14" s="17">
        <f t="shared" si="11"/>
        <v>3.793808617163811</v>
      </c>
      <c r="Z14" s="161">
        <v>2049</v>
      </c>
      <c r="AA14" s="162">
        <f t="shared" si="12"/>
        <v>2.4021946844554907</v>
      </c>
      <c r="AB14" s="16">
        <v>1093</v>
      </c>
      <c r="AC14" s="162">
        <f t="shared" si="13"/>
        <v>2.3440850990820965</v>
      </c>
      <c r="AD14" s="16">
        <v>956</v>
      </c>
      <c r="AE14" s="162">
        <f t="shared" si="14"/>
        <v>2.4722646047221288</v>
      </c>
      <c r="AF14" s="161">
        <v>2075</v>
      </c>
      <c r="AG14" s="162">
        <f t="shared" si="15"/>
        <v>2.1927738853839736</v>
      </c>
      <c r="AH14" s="16">
        <v>1044</v>
      </c>
      <c r="AI14" s="162">
        <f t="shared" si="16"/>
        <v>2.0362388094634394</v>
      </c>
      <c r="AJ14" s="16">
        <v>1031</v>
      </c>
      <c r="AK14" s="162">
        <f t="shared" si="17"/>
        <v>2.3778772083583193</v>
      </c>
      <c r="AL14" s="161">
        <v>768</v>
      </c>
      <c r="AM14" s="162">
        <f t="shared" si="18"/>
        <v>3.5116598079561046</v>
      </c>
      <c r="AN14" s="16">
        <v>383</v>
      </c>
      <c r="AO14" s="162">
        <f t="shared" si="19"/>
        <v>3.2847341337907379</v>
      </c>
      <c r="AP14" s="16">
        <v>385</v>
      </c>
      <c r="AQ14" s="162">
        <f t="shared" si="20"/>
        <v>3.7708129285014693</v>
      </c>
      <c r="AR14" s="163">
        <v>19</v>
      </c>
      <c r="AS14" s="162">
        <f t="shared" si="21"/>
        <v>2.2093023255813953</v>
      </c>
      <c r="AT14" s="163">
        <v>19</v>
      </c>
      <c r="AU14" s="164">
        <f t="shared" si="22"/>
        <v>2.2592152199762188</v>
      </c>
      <c r="AV14" s="161">
        <v>0</v>
      </c>
      <c r="AW14" s="164">
        <f t="shared" si="23"/>
        <v>0</v>
      </c>
      <c r="AX14"/>
    </row>
    <row r="15" spans="1:50" ht="16.5">
      <c r="A15" s="123" t="s">
        <v>111</v>
      </c>
      <c r="B15" s="18">
        <v>5145</v>
      </c>
      <c r="C15" s="17">
        <f t="shared" si="0"/>
        <v>2.1037524073551599</v>
      </c>
      <c r="D15" s="160">
        <v>473</v>
      </c>
      <c r="E15" s="17">
        <f t="shared" si="1"/>
        <v>0.35909505010628606</v>
      </c>
      <c r="F15" s="16">
        <v>4672</v>
      </c>
      <c r="G15" s="17">
        <f t="shared" si="2"/>
        <v>4.1402656788635532</v>
      </c>
      <c r="H15" s="16">
        <v>496</v>
      </c>
      <c r="I15" s="17">
        <f t="shared" si="3"/>
        <v>24.230581338544212</v>
      </c>
      <c r="J15" s="16">
        <v>65</v>
      </c>
      <c r="K15" s="17">
        <f t="shared" si="4"/>
        <v>8.3655083655083651</v>
      </c>
      <c r="L15" s="16">
        <v>431</v>
      </c>
      <c r="M15" s="17">
        <f>IFERROR(L15/L$5*100,"0")</f>
        <v>33.937007874015748</v>
      </c>
      <c r="N15" s="16">
        <v>2037</v>
      </c>
      <c r="O15" s="17">
        <f t="shared" si="6"/>
        <v>22.088484059856864</v>
      </c>
      <c r="P15" s="160">
        <v>226</v>
      </c>
      <c r="Q15" s="17">
        <f t="shared" si="7"/>
        <v>5.5310817425354868</v>
      </c>
      <c r="R15" s="160">
        <v>1811</v>
      </c>
      <c r="S15" s="17">
        <f t="shared" si="8"/>
        <v>35.26090342679128</v>
      </c>
      <c r="T15" s="160">
        <v>819</v>
      </c>
      <c r="U15" s="17">
        <f t="shared" si="9"/>
        <v>2.6731509889679481</v>
      </c>
      <c r="V15" s="160">
        <v>57</v>
      </c>
      <c r="W15" s="17">
        <f t="shared" si="10"/>
        <v>0.34635717323935106</v>
      </c>
      <c r="X15" s="160">
        <v>762</v>
      </c>
      <c r="Y15" s="17">
        <f t="shared" si="11"/>
        <v>5.3733869261688172</v>
      </c>
      <c r="Z15" s="161">
        <v>1198</v>
      </c>
      <c r="AA15" s="162">
        <f t="shared" si="12"/>
        <v>1.404504261580126</v>
      </c>
      <c r="AB15" s="16">
        <v>77</v>
      </c>
      <c r="AC15" s="162">
        <f t="shared" si="13"/>
        <v>0.1651368276572017</v>
      </c>
      <c r="AD15" s="16">
        <v>1121</v>
      </c>
      <c r="AE15" s="162">
        <f t="shared" si="14"/>
        <v>2.8989629936124546</v>
      </c>
      <c r="AF15" s="161">
        <v>538</v>
      </c>
      <c r="AG15" s="162">
        <f t="shared" si="15"/>
        <v>0.56853607245136262</v>
      </c>
      <c r="AH15" s="16">
        <v>37</v>
      </c>
      <c r="AI15" s="162">
        <f t="shared" si="16"/>
        <v>7.2165551676386261E-2</v>
      </c>
      <c r="AJ15" s="16">
        <v>501</v>
      </c>
      <c r="AK15" s="162">
        <f t="shared" si="17"/>
        <v>1.1554961022187371</v>
      </c>
      <c r="AL15" s="161">
        <v>49</v>
      </c>
      <c r="AM15" s="162">
        <f t="shared" si="18"/>
        <v>0.22405121170553269</v>
      </c>
      <c r="AN15" s="16">
        <v>3</v>
      </c>
      <c r="AO15" s="162">
        <f t="shared" si="19"/>
        <v>2.5728987993138937E-2</v>
      </c>
      <c r="AP15" s="16">
        <v>46</v>
      </c>
      <c r="AQ15" s="162">
        <f t="shared" si="20"/>
        <v>0.45053868756121446</v>
      </c>
      <c r="AR15" s="163">
        <v>8</v>
      </c>
      <c r="AS15" s="162">
        <f t="shared" si="21"/>
        <v>0.93023255813953487</v>
      </c>
      <c r="AT15" s="161">
        <v>8</v>
      </c>
      <c r="AU15" s="164">
        <f t="shared" si="22"/>
        <v>0.95124851367419727</v>
      </c>
      <c r="AV15" s="161">
        <v>0</v>
      </c>
      <c r="AW15" s="164">
        <f t="shared" si="23"/>
        <v>0</v>
      </c>
      <c r="AX15"/>
    </row>
    <row r="16" spans="1:50" ht="16.5">
      <c r="A16" s="123" t="s">
        <v>102</v>
      </c>
      <c r="B16" s="18">
        <v>4436</v>
      </c>
      <c r="C16" s="17">
        <f t="shared" si="0"/>
        <v>1.8138475566622916</v>
      </c>
      <c r="D16" s="160">
        <v>1991</v>
      </c>
      <c r="E16" s="17">
        <f t="shared" si="1"/>
        <v>1.5115396295171577</v>
      </c>
      <c r="F16" s="16">
        <v>2445</v>
      </c>
      <c r="G16" s="17">
        <f t="shared" si="2"/>
        <v>2.1667272227785506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56</v>
      </c>
      <c r="O16" s="17">
        <f t="shared" si="6"/>
        <v>0.60724354803730207</v>
      </c>
      <c r="P16" s="160">
        <v>27</v>
      </c>
      <c r="Q16" s="17">
        <f t="shared" si="7"/>
        <v>0.66079295154185025</v>
      </c>
      <c r="R16" s="160">
        <v>29</v>
      </c>
      <c r="S16" s="17">
        <f t="shared" si="8"/>
        <v>0.56464174454828653</v>
      </c>
      <c r="T16" s="160">
        <v>773</v>
      </c>
      <c r="U16" s="17">
        <f t="shared" si="9"/>
        <v>2.523010640381226</v>
      </c>
      <c r="V16" s="160">
        <v>349</v>
      </c>
      <c r="W16" s="17">
        <f t="shared" si="10"/>
        <v>2.120678130886553</v>
      </c>
      <c r="X16" s="160">
        <v>424</v>
      </c>
      <c r="Y16" s="17">
        <f t="shared" si="11"/>
        <v>2.9899160849023341</v>
      </c>
      <c r="Z16" s="161">
        <v>1736</v>
      </c>
      <c r="AA16" s="162">
        <f t="shared" si="12"/>
        <v>2.0352415676987468</v>
      </c>
      <c r="AB16" s="16">
        <v>815</v>
      </c>
      <c r="AC16" s="162">
        <f t="shared" si="13"/>
        <v>1.7478768122158359</v>
      </c>
      <c r="AD16" s="16">
        <v>921</v>
      </c>
      <c r="AE16" s="162">
        <f t="shared" si="14"/>
        <v>2.3817528252605444</v>
      </c>
      <c r="AF16" s="161">
        <v>1417</v>
      </c>
      <c r="AG16" s="162">
        <f t="shared" si="15"/>
        <v>1.4974267930549832</v>
      </c>
      <c r="AH16" s="16">
        <v>581</v>
      </c>
      <c r="AI16" s="162">
        <f t="shared" si="16"/>
        <v>1.1331942033508222</v>
      </c>
      <c r="AJ16" s="16">
        <v>836</v>
      </c>
      <c r="AK16" s="162">
        <f t="shared" si="17"/>
        <v>1.9281332164767746</v>
      </c>
      <c r="AL16" s="161">
        <v>454</v>
      </c>
      <c r="AM16" s="162">
        <f t="shared" si="18"/>
        <v>2.0759030635573845</v>
      </c>
      <c r="AN16" s="16">
        <v>219</v>
      </c>
      <c r="AO16" s="162">
        <f t="shared" si="19"/>
        <v>1.8782161234991424</v>
      </c>
      <c r="AP16" s="16">
        <v>235</v>
      </c>
      <c r="AQ16" s="162">
        <f t="shared" si="20"/>
        <v>2.3016650342801177</v>
      </c>
      <c r="AR16" s="163">
        <v>0</v>
      </c>
      <c r="AS16" s="163">
        <v>0</v>
      </c>
      <c r="AT16" s="163">
        <v>0</v>
      </c>
      <c r="AU16" s="163">
        <v>0</v>
      </c>
      <c r="AV16" s="163">
        <v>0</v>
      </c>
      <c r="AW16" s="163">
        <v>0</v>
      </c>
      <c r="AX16"/>
    </row>
    <row r="17" spans="1:50" ht="16.5">
      <c r="A17" s="123" t="s">
        <v>110</v>
      </c>
      <c r="B17" s="18">
        <v>3304</v>
      </c>
      <c r="C17" s="17">
        <f t="shared" si="0"/>
        <v>1.3509811377845382</v>
      </c>
      <c r="D17" s="160">
        <v>900</v>
      </c>
      <c r="E17" s="17">
        <f t="shared" si="1"/>
        <v>0.68326753720012146</v>
      </c>
      <c r="F17" s="16">
        <v>2404</v>
      </c>
      <c r="G17" s="17">
        <f t="shared" si="2"/>
        <v>2.1303935556481126</v>
      </c>
      <c r="H17" s="16">
        <v>73</v>
      </c>
      <c r="I17" s="17">
        <f>IFERROR(H17/H$5*100,"0")</f>
        <v>3.5661944308744502</v>
      </c>
      <c r="J17" s="16">
        <v>41</v>
      </c>
      <c r="K17" s="17">
        <f>IFERROR(J17/J$5*100,"0")</f>
        <v>5.2767052767052771</v>
      </c>
      <c r="L17" s="16">
        <v>32</v>
      </c>
      <c r="M17" s="17">
        <f>IFERROR(L17/L$5*100,"0")</f>
        <v>2.5196850393700787</v>
      </c>
      <c r="N17" s="16">
        <v>57</v>
      </c>
      <c r="O17" s="17">
        <f t="shared" si="6"/>
        <v>0.61808718282368247</v>
      </c>
      <c r="P17" s="16">
        <v>26</v>
      </c>
      <c r="Q17" s="17">
        <f t="shared" si="7"/>
        <v>0.63631913852178168</v>
      </c>
      <c r="R17" s="16">
        <v>31</v>
      </c>
      <c r="S17" s="17">
        <f t="shared" si="8"/>
        <v>0.60358255451713394</v>
      </c>
      <c r="T17" s="160">
        <v>127</v>
      </c>
      <c r="U17" s="17">
        <f t="shared" si="9"/>
        <v>0.41451791892421175</v>
      </c>
      <c r="V17" s="160">
        <v>27</v>
      </c>
      <c r="W17" s="17">
        <f t="shared" si="10"/>
        <v>0.16406392416600837</v>
      </c>
      <c r="X17" s="160">
        <v>100</v>
      </c>
      <c r="Y17" s="17">
        <f t="shared" si="11"/>
        <v>0.70516888794866373</v>
      </c>
      <c r="Z17" s="161">
        <v>945</v>
      </c>
      <c r="AA17" s="162">
        <f t="shared" si="12"/>
        <v>1.1078935953198823</v>
      </c>
      <c r="AB17" s="161">
        <v>176</v>
      </c>
      <c r="AC17" s="162">
        <f t="shared" si="13"/>
        <v>0.37745560607360384</v>
      </c>
      <c r="AD17" s="16">
        <v>769</v>
      </c>
      <c r="AE17" s="162">
        <f t="shared" si="14"/>
        <v>1.9886730973130933</v>
      </c>
      <c r="AF17" s="161">
        <v>1508</v>
      </c>
      <c r="AG17" s="162">
        <f t="shared" si="15"/>
        <v>1.5935918164621836</v>
      </c>
      <c r="AH17" s="16">
        <v>394</v>
      </c>
      <c r="AI17" s="162">
        <f t="shared" si="16"/>
        <v>0.7684656043377347</v>
      </c>
      <c r="AJ17" s="16">
        <v>1114</v>
      </c>
      <c r="AK17" s="162">
        <f t="shared" si="17"/>
        <v>2.5693067023386686</v>
      </c>
      <c r="AL17" s="161">
        <v>591</v>
      </c>
      <c r="AM17" s="162">
        <f t="shared" si="18"/>
        <v>2.7023319615912209</v>
      </c>
      <c r="AN17" s="161">
        <v>233</v>
      </c>
      <c r="AO17" s="162">
        <f t="shared" si="19"/>
        <v>1.9982847341337908</v>
      </c>
      <c r="AP17" s="16">
        <v>358</v>
      </c>
      <c r="AQ17" s="162">
        <f t="shared" si="20"/>
        <v>3.5063663075416258</v>
      </c>
      <c r="AR17" s="163">
        <v>3</v>
      </c>
      <c r="AS17" s="162">
        <f>IFERROR(AR17/AR$5*100,"0")</f>
        <v>0.34883720930232559</v>
      </c>
      <c r="AT17" s="163">
        <v>3</v>
      </c>
      <c r="AU17" s="164">
        <f>IFERROR(AT17/AT$5*100,"0")</f>
        <v>0.356718192627824</v>
      </c>
      <c r="AV17" s="161">
        <v>0</v>
      </c>
      <c r="AW17" s="164">
        <f>IFERROR(AV17/AV$5*100,"0")</f>
        <v>0</v>
      </c>
      <c r="AX17"/>
    </row>
    <row r="18" spans="1:50" ht="16.5">
      <c r="A18" s="123" t="s">
        <v>109</v>
      </c>
      <c r="B18" s="18">
        <v>3181</v>
      </c>
      <c r="C18" s="17">
        <f t="shared" si="0"/>
        <v>1.3006873484541814</v>
      </c>
      <c r="D18" s="160">
        <v>1849</v>
      </c>
      <c r="E18" s="17">
        <f t="shared" si="1"/>
        <v>1.4037351958700273</v>
      </c>
      <c r="F18" s="16">
        <v>1332</v>
      </c>
      <c r="G18" s="17">
        <f t="shared" si="2"/>
        <v>1.1804010882376399</v>
      </c>
      <c r="H18" s="16">
        <v>6</v>
      </c>
      <c r="I18" s="17">
        <f>IFERROR(H18/H$5*100,"0")</f>
        <v>0.29311187103077674</v>
      </c>
      <c r="J18" s="16">
        <v>3</v>
      </c>
      <c r="K18" s="17">
        <f>IFERROR(J18/J$5*100,"0")</f>
        <v>0.38610038610038611</v>
      </c>
      <c r="L18" s="16">
        <v>3</v>
      </c>
      <c r="M18" s="17">
        <f>IFERROR(L18/L$5*100,"0")</f>
        <v>0.23622047244094488</v>
      </c>
      <c r="N18" s="16">
        <v>26</v>
      </c>
      <c r="O18" s="17">
        <f t="shared" si="6"/>
        <v>0.2819345044458903</v>
      </c>
      <c r="P18" s="160">
        <v>20</v>
      </c>
      <c r="Q18" s="17">
        <f t="shared" si="7"/>
        <v>0.48947626040137049</v>
      </c>
      <c r="R18" s="160">
        <v>6</v>
      </c>
      <c r="S18" s="17">
        <f t="shared" si="8"/>
        <v>0.11682242990654204</v>
      </c>
      <c r="T18" s="160">
        <v>275</v>
      </c>
      <c r="U18" s="17">
        <f t="shared" si="9"/>
        <v>0.8975781708988837</v>
      </c>
      <c r="V18" s="160">
        <v>163</v>
      </c>
      <c r="W18" s="17">
        <f t="shared" si="10"/>
        <v>0.99045998663182844</v>
      </c>
      <c r="X18" s="160">
        <v>112</v>
      </c>
      <c r="Y18" s="17">
        <f t="shared" si="11"/>
        <v>0.78978915450250331</v>
      </c>
      <c r="Z18" s="161">
        <v>1157</v>
      </c>
      <c r="AA18" s="162">
        <f t="shared" si="12"/>
        <v>1.3564369204075173</v>
      </c>
      <c r="AB18" s="16">
        <v>675</v>
      </c>
      <c r="AC18" s="162">
        <f t="shared" si="13"/>
        <v>1.4476280346572874</v>
      </c>
      <c r="AD18" s="16">
        <v>482</v>
      </c>
      <c r="AE18" s="162">
        <f t="shared" si="14"/>
        <v>1.2464765057281026</v>
      </c>
      <c r="AF18" s="161">
        <v>1353</v>
      </c>
      <c r="AG18" s="162">
        <f t="shared" si="15"/>
        <v>1.4297942491202487</v>
      </c>
      <c r="AH18" s="16">
        <v>755</v>
      </c>
      <c r="AI18" s="162">
        <f t="shared" si="16"/>
        <v>1.4725673382613953</v>
      </c>
      <c r="AJ18" s="16">
        <v>598</v>
      </c>
      <c r="AK18" s="162">
        <f t="shared" si="17"/>
        <v>1.379214908436736</v>
      </c>
      <c r="AL18" s="161">
        <v>295</v>
      </c>
      <c r="AM18" s="162">
        <f t="shared" si="18"/>
        <v>1.3488797439414724</v>
      </c>
      <c r="AN18" s="16">
        <v>164</v>
      </c>
      <c r="AO18" s="162">
        <f t="shared" si="19"/>
        <v>1.4065180102915953</v>
      </c>
      <c r="AP18" s="16">
        <v>131</v>
      </c>
      <c r="AQ18" s="162">
        <f t="shared" si="20"/>
        <v>1.2830558276199806</v>
      </c>
      <c r="AR18" s="163">
        <v>69</v>
      </c>
      <c r="AS18" s="162">
        <f>IFERROR(AR18/AR$5*100,"0")</f>
        <v>8.0232558139534884</v>
      </c>
      <c r="AT18" s="163">
        <v>69</v>
      </c>
      <c r="AU18" s="164">
        <f>IFERROR(AT18/AT$5*100,"0")</f>
        <v>8.2045184304399523</v>
      </c>
      <c r="AV18" s="161">
        <v>0</v>
      </c>
      <c r="AW18" s="164">
        <f>IFERROR(AV18/AV$5*100,"0")</f>
        <v>0</v>
      </c>
      <c r="AX18"/>
    </row>
    <row r="19" spans="1:50" ht="16.5">
      <c r="A19" s="123" t="s">
        <v>105</v>
      </c>
      <c r="B19" s="18">
        <v>2491</v>
      </c>
      <c r="C19" s="17">
        <f t="shared" si="0"/>
        <v>1.0185514570887666</v>
      </c>
      <c r="D19" s="160">
        <v>1214</v>
      </c>
      <c r="E19" s="17">
        <f t="shared" si="1"/>
        <v>0.9216519890677195</v>
      </c>
      <c r="F19" s="16">
        <v>1277</v>
      </c>
      <c r="G19" s="17">
        <f t="shared" si="2"/>
        <v>1.1316608030626623</v>
      </c>
      <c r="H19" s="16">
        <v>4</v>
      </c>
      <c r="I19" s="17">
        <f>IFERROR(H19/H$5*100,"0")</f>
        <v>0.19540791402051783</v>
      </c>
      <c r="J19" s="16">
        <v>1</v>
      </c>
      <c r="K19" s="17">
        <f>IFERROR(J19/J$5*100,"0")</f>
        <v>0.1287001287001287</v>
      </c>
      <c r="L19" s="16">
        <v>3</v>
      </c>
      <c r="M19" s="17">
        <f>IFERROR(L19/L$5*100,"0")</f>
        <v>0.23622047244094488</v>
      </c>
      <c r="N19" s="16">
        <v>147</v>
      </c>
      <c r="O19" s="17">
        <f t="shared" si="6"/>
        <v>1.5940143135979179</v>
      </c>
      <c r="P19" s="160">
        <v>84</v>
      </c>
      <c r="Q19" s="17">
        <f t="shared" si="7"/>
        <v>2.0558002936857562</v>
      </c>
      <c r="R19" s="160">
        <v>63</v>
      </c>
      <c r="S19" s="17">
        <f t="shared" si="8"/>
        <v>1.2266355140186915</v>
      </c>
      <c r="T19" s="160">
        <v>266</v>
      </c>
      <c r="U19" s="17">
        <f t="shared" si="9"/>
        <v>0.86820288530582934</v>
      </c>
      <c r="V19" s="160">
        <v>119</v>
      </c>
      <c r="W19" s="17">
        <f t="shared" si="10"/>
        <v>0.72309655465759248</v>
      </c>
      <c r="X19" s="160">
        <v>147</v>
      </c>
      <c r="Y19" s="17">
        <f t="shared" si="11"/>
        <v>1.0365982652845358</v>
      </c>
      <c r="Z19" s="165">
        <v>995</v>
      </c>
      <c r="AA19" s="162">
        <f t="shared" si="12"/>
        <v>1.166512304066966</v>
      </c>
      <c r="AB19" s="166">
        <v>517</v>
      </c>
      <c r="AC19" s="162">
        <f t="shared" si="13"/>
        <v>1.1087758428412113</v>
      </c>
      <c r="AD19" s="16">
        <v>478</v>
      </c>
      <c r="AE19" s="162">
        <f t="shared" si="14"/>
        <v>1.2361323023610644</v>
      </c>
      <c r="AF19" s="161">
        <v>1001</v>
      </c>
      <c r="AG19" s="162">
        <f t="shared" si="15"/>
        <v>1.0578152574792083</v>
      </c>
      <c r="AH19" s="16">
        <v>447</v>
      </c>
      <c r="AI19" s="162">
        <f t="shared" si="16"/>
        <v>0.87183788106336912</v>
      </c>
      <c r="AJ19" s="16">
        <v>554</v>
      </c>
      <c r="AK19" s="162">
        <f t="shared" si="17"/>
        <v>1.2777342128326952</v>
      </c>
      <c r="AL19" s="161">
        <v>75</v>
      </c>
      <c r="AM19" s="162">
        <f t="shared" si="18"/>
        <v>0.34293552812071332</v>
      </c>
      <c r="AN19" s="16">
        <v>43</v>
      </c>
      <c r="AO19" s="162">
        <f t="shared" si="19"/>
        <v>0.36878216123499141</v>
      </c>
      <c r="AP19" s="16">
        <v>32</v>
      </c>
      <c r="AQ19" s="162">
        <f t="shared" si="20"/>
        <v>0.31341821743388831</v>
      </c>
      <c r="AR19" s="163">
        <v>3</v>
      </c>
      <c r="AS19" s="162">
        <f>IFERROR(AR19/AR$5*100,"0")</f>
        <v>0.34883720930232559</v>
      </c>
      <c r="AT19" s="163">
        <v>3</v>
      </c>
      <c r="AU19" s="164">
        <f>IFERROR(AT19/AT$5*100,"0")</f>
        <v>0.356718192627824</v>
      </c>
      <c r="AV19" s="161">
        <v>0</v>
      </c>
      <c r="AW19" s="164">
        <f>IFERROR(AV19/AV$5*100,"0")</f>
        <v>0</v>
      </c>
      <c r="AX19"/>
    </row>
    <row r="20" spans="1:50" ht="16.5">
      <c r="A20" s="123" t="s">
        <v>321</v>
      </c>
      <c r="B20" s="18">
        <v>1664</v>
      </c>
      <c r="C20" s="17">
        <f t="shared" si="0"/>
        <v>0.68039728004645017</v>
      </c>
      <c r="D20" s="160">
        <v>1048</v>
      </c>
      <c r="E20" s="17">
        <f t="shared" si="1"/>
        <v>0.79562708776191926</v>
      </c>
      <c r="F20" s="16">
        <v>616</v>
      </c>
      <c r="G20" s="17">
        <f t="shared" si="2"/>
        <v>0.54589119395974939</v>
      </c>
      <c r="H20" s="16">
        <v>19</v>
      </c>
      <c r="I20" s="17">
        <f>IFERROR(H20/H$5*100,"0")</f>
        <v>0.92818759159745967</v>
      </c>
      <c r="J20" s="16">
        <v>12</v>
      </c>
      <c r="K20" s="17">
        <f>IFERROR(J20/J$5*100,"0")</f>
        <v>1.5444015444015444</v>
      </c>
      <c r="L20" s="16">
        <v>7</v>
      </c>
      <c r="M20" s="17">
        <f>IFERROR(L20/L$5*100,"0")</f>
        <v>0.55118110236220474</v>
      </c>
      <c r="N20" s="16">
        <v>29</v>
      </c>
      <c r="O20" s="17">
        <f t="shared" si="6"/>
        <v>0.31446540880503149</v>
      </c>
      <c r="P20" s="160">
        <v>20</v>
      </c>
      <c r="Q20" s="17">
        <f t="shared" si="7"/>
        <v>0.48947626040137049</v>
      </c>
      <c r="R20" s="160">
        <v>9</v>
      </c>
      <c r="S20" s="17">
        <f t="shared" si="8"/>
        <v>0.17523364485981308</v>
      </c>
      <c r="T20" s="160">
        <v>199</v>
      </c>
      <c r="U20" s="17">
        <f t="shared" si="9"/>
        <v>0.64952020366864671</v>
      </c>
      <c r="V20" s="160">
        <v>126</v>
      </c>
      <c r="W20" s="17">
        <f t="shared" si="10"/>
        <v>0.76563164610803913</v>
      </c>
      <c r="X20" s="160">
        <v>73</v>
      </c>
      <c r="Y20" s="17">
        <f t="shared" si="11"/>
        <v>0.51477328820252444</v>
      </c>
      <c r="Z20" s="161">
        <v>574</v>
      </c>
      <c r="AA20" s="162">
        <f t="shared" si="12"/>
        <v>0.67294277641652112</v>
      </c>
      <c r="AB20" s="16">
        <v>387</v>
      </c>
      <c r="AC20" s="162">
        <f t="shared" si="13"/>
        <v>0.82997340653684482</v>
      </c>
      <c r="AD20" s="16">
        <v>187</v>
      </c>
      <c r="AE20" s="162">
        <f t="shared" si="14"/>
        <v>0.48359150740903567</v>
      </c>
      <c r="AF20" s="161">
        <v>669</v>
      </c>
      <c r="AG20" s="162">
        <f t="shared" si="15"/>
        <v>0.70697143581777255</v>
      </c>
      <c r="AH20" s="16">
        <v>413</v>
      </c>
      <c r="AI20" s="162">
        <f t="shared" si="16"/>
        <v>0.80552359033371701</v>
      </c>
      <c r="AJ20" s="16">
        <v>256</v>
      </c>
      <c r="AK20" s="162">
        <f t="shared" si="17"/>
        <v>0.59043313805987363</v>
      </c>
      <c r="AL20" s="161">
        <v>174</v>
      </c>
      <c r="AM20" s="162">
        <f t="shared" si="18"/>
        <v>0.79561042524005487</v>
      </c>
      <c r="AN20" s="16">
        <v>90</v>
      </c>
      <c r="AO20" s="162">
        <f t="shared" si="19"/>
        <v>0.77186963979416812</v>
      </c>
      <c r="AP20" s="16">
        <v>84</v>
      </c>
      <c r="AQ20" s="162">
        <f t="shared" si="20"/>
        <v>0.82272282076395686</v>
      </c>
      <c r="AR20" s="163">
        <v>0</v>
      </c>
      <c r="AS20" s="163">
        <v>0</v>
      </c>
      <c r="AT20" s="163">
        <v>0</v>
      </c>
      <c r="AU20" s="163">
        <v>0</v>
      </c>
      <c r="AV20" s="163">
        <v>0</v>
      </c>
      <c r="AW20" s="163">
        <v>0</v>
      </c>
      <c r="AX20"/>
    </row>
    <row r="21" spans="1:50" ht="16.5">
      <c r="A21" s="123" t="s">
        <v>108</v>
      </c>
      <c r="B21" s="18">
        <v>1575</v>
      </c>
      <c r="C21" s="17">
        <f t="shared" si="0"/>
        <v>0.64400583898627339</v>
      </c>
      <c r="D21" s="160">
        <v>1014</v>
      </c>
      <c r="E21" s="17">
        <f t="shared" si="1"/>
        <v>0.76981475857880355</v>
      </c>
      <c r="F21" s="16">
        <v>561</v>
      </c>
      <c r="G21" s="17">
        <f t="shared" si="2"/>
        <v>0.49715090878477175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3</v>
      </c>
      <c r="O21" s="17">
        <f t="shared" si="6"/>
        <v>3.2530904359141188E-2</v>
      </c>
      <c r="P21" s="160">
        <v>1</v>
      </c>
      <c r="Q21" s="17">
        <f t="shared" si="7"/>
        <v>2.4473813020068527E-2</v>
      </c>
      <c r="R21" s="160">
        <v>2</v>
      </c>
      <c r="S21" s="17">
        <f t="shared" si="8"/>
        <v>3.8940809968847349E-2</v>
      </c>
      <c r="T21" s="160">
        <v>118</v>
      </c>
      <c r="U21" s="17">
        <f t="shared" si="9"/>
        <v>0.38514263333115739</v>
      </c>
      <c r="V21" s="160">
        <v>19</v>
      </c>
      <c r="W21" s="17">
        <f t="shared" si="10"/>
        <v>0.11545239107978368</v>
      </c>
      <c r="X21" s="160">
        <v>99</v>
      </c>
      <c r="Y21" s="17">
        <f t="shared" si="11"/>
        <v>0.69811719906917702</v>
      </c>
      <c r="Z21" s="161">
        <v>688</v>
      </c>
      <c r="AA21" s="162">
        <f t="shared" si="12"/>
        <v>0.80659343235987191</v>
      </c>
      <c r="AB21" s="161">
        <v>384</v>
      </c>
      <c r="AC21" s="162">
        <f t="shared" si="13"/>
        <v>0.82353950416059019</v>
      </c>
      <c r="AD21" s="161">
        <v>304</v>
      </c>
      <c r="AE21" s="162">
        <f t="shared" si="14"/>
        <v>0.78615945589490288</v>
      </c>
      <c r="AF21" s="161">
        <v>645</v>
      </c>
      <c r="AG21" s="162">
        <f t="shared" si="15"/>
        <v>0.68160923184224709</v>
      </c>
      <c r="AH21" s="161">
        <v>495</v>
      </c>
      <c r="AI21" s="162">
        <f t="shared" si="16"/>
        <v>0.96545805621111347</v>
      </c>
      <c r="AJ21" s="161">
        <v>150</v>
      </c>
      <c r="AK21" s="162">
        <f t="shared" si="17"/>
        <v>0.34595691683195717</v>
      </c>
      <c r="AL21" s="161">
        <v>18</v>
      </c>
      <c r="AM21" s="162">
        <f t="shared" si="18"/>
        <v>8.2304526748971193E-2</v>
      </c>
      <c r="AN21" s="161">
        <v>12</v>
      </c>
      <c r="AO21" s="162">
        <f t="shared" si="19"/>
        <v>0.10291595197255575</v>
      </c>
      <c r="AP21" s="161">
        <v>6</v>
      </c>
      <c r="AQ21" s="162">
        <f t="shared" si="20"/>
        <v>5.8765915768854066E-2</v>
      </c>
      <c r="AR21" s="163">
        <v>103</v>
      </c>
      <c r="AS21" s="162">
        <f t="shared" ref="AS21:AS26" si="24">IFERROR(AR21/AR$5*100,"0")</f>
        <v>11.976744186046512</v>
      </c>
      <c r="AT21" s="163">
        <v>103</v>
      </c>
      <c r="AU21" s="164">
        <f t="shared" ref="AU21:AU26" si="25">IFERROR(AT21/AT$5*100,"0")</f>
        <v>12.247324613555291</v>
      </c>
      <c r="AV21" s="161">
        <v>0</v>
      </c>
      <c r="AW21" s="164">
        <f t="shared" ref="AW21:AW26" si="26">IFERROR(AV21/AV$5*100,"0")</f>
        <v>0</v>
      </c>
      <c r="AX21"/>
    </row>
    <row r="22" spans="1:50" ht="16.5">
      <c r="A22" s="123" t="s">
        <v>107</v>
      </c>
      <c r="B22" s="18">
        <v>1572</v>
      </c>
      <c r="C22" s="17">
        <f t="shared" si="0"/>
        <v>0.64277916119772815</v>
      </c>
      <c r="D22" s="160">
        <v>1214</v>
      </c>
      <c r="E22" s="17">
        <f t="shared" si="1"/>
        <v>0.9216519890677195</v>
      </c>
      <c r="F22" s="16">
        <v>358</v>
      </c>
      <c r="G22" s="17">
        <f t="shared" si="2"/>
        <v>0.31725494713894525</v>
      </c>
      <c r="H22" s="16">
        <v>1</v>
      </c>
      <c r="I22" s="17">
        <f>IFERROR(H22/H$5*100,"0")</f>
        <v>4.8851978505129456E-2</v>
      </c>
      <c r="J22" s="16">
        <v>1</v>
      </c>
      <c r="K22" s="17">
        <f>IFERROR(J22/J$5*100,"0")</f>
        <v>0.1287001287001287</v>
      </c>
      <c r="L22" s="16">
        <v>0</v>
      </c>
      <c r="M22" s="16">
        <v>0</v>
      </c>
      <c r="N22" s="16">
        <v>1</v>
      </c>
      <c r="O22" s="17">
        <f t="shared" si="6"/>
        <v>1.0843634786380394E-2</v>
      </c>
      <c r="P22" s="16">
        <v>0</v>
      </c>
      <c r="Q22" s="16">
        <v>0</v>
      </c>
      <c r="R22" s="16">
        <v>1</v>
      </c>
      <c r="S22" s="17">
        <f t="shared" si="8"/>
        <v>1.9470404984423675E-2</v>
      </c>
      <c r="T22" s="16">
        <v>47</v>
      </c>
      <c r="U22" s="17">
        <f t="shared" si="9"/>
        <v>0.15340426920817285</v>
      </c>
      <c r="V22" s="16">
        <v>36</v>
      </c>
      <c r="W22" s="17">
        <f t="shared" si="10"/>
        <v>0.21875189888801116</v>
      </c>
      <c r="X22" s="16">
        <v>11</v>
      </c>
      <c r="Y22" s="17">
        <f t="shared" si="11"/>
        <v>7.7568577674353004E-2</v>
      </c>
      <c r="Z22" s="161">
        <v>588</v>
      </c>
      <c r="AA22" s="162">
        <f t="shared" si="12"/>
        <v>0.68935601486570453</v>
      </c>
      <c r="AB22" s="161">
        <v>370</v>
      </c>
      <c r="AC22" s="162">
        <f t="shared" si="13"/>
        <v>0.79351462640473536</v>
      </c>
      <c r="AD22" s="161">
        <v>218</v>
      </c>
      <c r="AE22" s="162">
        <f t="shared" si="14"/>
        <v>0.56375908350358173</v>
      </c>
      <c r="AF22" s="161">
        <v>787</v>
      </c>
      <c r="AG22" s="162">
        <f t="shared" si="15"/>
        <v>0.83166893869743941</v>
      </c>
      <c r="AH22" s="16">
        <v>666</v>
      </c>
      <c r="AI22" s="162">
        <f t="shared" si="16"/>
        <v>1.2989799301749527</v>
      </c>
      <c r="AJ22" s="16">
        <v>121</v>
      </c>
      <c r="AK22" s="162">
        <f t="shared" si="17"/>
        <v>0.27907191291111211</v>
      </c>
      <c r="AL22" s="161">
        <v>17</v>
      </c>
      <c r="AM22" s="162">
        <f t="shared" si="18"/>
        <v>7.7732053040695026E-2</v>
      </c>
      <c r="AN22" s="161">
        <v>10</v>
      </c>
      <c r="AO22" s="162">
        <f t="shared" si="19"/>
        <v>8.5763293310463118E-2</v>
      </c>
      <c r="AP22" s="16">
        <v>7</v>
      </c>
      <c r="AQ22" s="162">
        <f t="shared" si="20"/>
        <v>6.8560235063663072E-2</v>
      </c>
      <c r="AR22" s="163">
        <v>131</v>
      </c>
      <c r="AS22" s="162">
        <f t="shared" si="24"/>
        <v>15.232558139534882</v>
      </c>
      <c r="AT22" s="163">
        <v>131</v>
      </c>
      <c r="AU22" s="164">
        <f t="shared" si="25"/>
        <v>15.576694411414982</v>
      </c>
      <c r="AV22" s="161">
        <v>0</v>
      </c>
      <c r="AW22" s="164">
        <f t="shared" si="26"/>
        <v>0</v>
      </c>
      <c r="AX22"/>
    </row>
    <row r="23" spans="1:50" ht="16.5">
      <c r="A23" s="123" t="s">
        <v>95</v>
      </c>
      <c r="B23" s="18">
        <v>1402</v>
      </c>
      <c r="C23" s="17">
        <f t="shared" si="0"/>
        <v>0.57326741984682883</v>
      </c>
      <c r="D23" s="160">
        <v>139</v>
      </c>
      <c r="E23" s="17">
        <f t="shared" si="1"/>
        <v>0.10552687518979653</v>
      </c>
      <c r="F23" s="16">
        <v>1263</v>
      </c>
      <c r="G23" s="17">
        <f t="shared" si="2"/>
        <v>1.1192541850181226</v>
      </c>
      <c r="H23" s="16">
        <v>39</v>
      </c>
      <c r="I23" s="17">
        <f>IFERROR(H23/H$5*100,"0")</f>
        <v>1.9052271617000489</v>
      </c>
      <c r="J23" s="16">
        <v>6</v>
      </c>
      <c r="K23" s="17">
        <f>IFERROR(J23/J$5*100,"0")</f>
        <v>0.77220077220077221</v>
      </c>
      <c r="L23" s="16">
        <v>33</v>
      </c>
      <c r="M23" s="17">
        <f>IFERROR(L23/L$5*100,"0")</f>
        <v>2.5984251968503935</v>
      </c>
      <c r="N23" s="16">
        <v>165</v>
      </c>
      <c r="O23" s="17">
        <f t="shared" si="6"/>
        <v>1.7891997397527653</v>
      </c>
      <c r="P23" s="16">
        <v>18</v>
      </c>
      <c r="Q23" s="17">
        <f t="shared" ref="Q23:Q39" si="27">IFERROR(P23/P$5*100,"0")</f>
        <v>0.44052863436123352</v>
      </c>
      <c r="R23" s="16">
        <v>147</v>
      </c>
      <c r="S23" s="17">
        <f t="shared" si="8"/>
        <v>2.8621495327102804</v>
      </c>
      <c r="T23" s="160">
        <v>293</v>
      </c>
      <c r="U23" s="17">
        <f t="shared" si="9"/>
        <v>0.95632874208499241</v>
      </c>
      <c r="V23" s="160">
        <v>27</v>
      </c>
      <c r="W23" s="17">
        <f t="shared" si="10"/>
        <v>0.16406392416600837</v>
      </c>
      <c r="X23" s="160">
        <v>266</v>
      </c>
      <c r="Y23" s="17">
        <f t="shared" si="11"/>
        <v>1.8757492419434454</v>
      </c>
      <c r="Z23" s="161">
        <v>638</v>
      </c>
      <c r="AA23" s="162">
        <f t="shared" si="12"/>
        <v>0.74797472361278827</v>
      </c>
      <c r="AB23" s="161">
        <v>54</v>
      </c>
      <c r="AC23" s="162">
        <f t="shared" si="13"/>
        <v>0.11581024277258301</v>
      </c>
      <c r="AD23" s="16">
        <v>584</v>
      </c>
      <c r="AE23" s="162">
        <f t="shared" si="14"/>
        <v>1.5102536915875766</v>
      </c>
      <c r="AF23" s="161">
        <v>248</v>
      </c>
      <c r="AG23" s="162">
        <f t="shared" si="15"/>
        <v>0.26207610774709655</v>
      </c>
      <c r="AH23" s="16">
        <v>27</v>
      </c>
      <c r="AI23" s="162">
        <f t="shared" si="16"/>
        <v>5.2661348520606194E-2</v>
      </c>
      <c r="AJ23" s="16">
        <v>221</v>
      </c>
      <c r="AK23" s="162">
        <f t="shared" si="17"/>
        <v>0.50970985746575026</v>
      </c>
      <c r="AL23" s="161">
        <v>15</v>
      </c>
      <c r="AM23" s="162">
        <f t="shared" si="18"/>
        <v>6.858710562414265E-2</v>
      </c>
      <c r="AN23" s="161">
        <v>3</v>
      </c>
      <c r="AO23" s="162">
        <f t="shared" si="19"/>
        <v>2.5728987993138937E-2</v>
      </c>
      <c r="AP23" s="16">
        <v>12</v>
      </c>
      <c r="AQ23" s="162">
        <f t="shared" si="20"/>
        <v>0.11753183153770813</v>
      </c>
      <c r="AR23" s="163">
        <v>4</v>
      </c>
      <c r="AS23" s="162">
        <f t="shared" si="24"/>
        <v>0.46511627906976744</v>
      </c>
      <c r="AT23" s="163">
        <v>4</v>
      </c>
      <c r="AU23" s="164">
        <f t="shared" si="25"/>
        <v>0.47562425683709864</v>
      </c>
      <c r="AV23" s="161">
        <v>0</v>
      </c>
      <c r="AW23" s="164">
        <f t="shared" si="26"/>
        <v>0</v>
      </c>
      <c r="AX23"/>
    </row>
    <row r="24" spans="1:50" ht="16.5">
      <c r="A24" s="123" t="s">
        <v>99</v>
      </c>
      <c r="B24" s="18">
        <v>1369</v>
      </c>
      <c r="C24" s="17">
        <f t="shared" si="0"/>
        <v>0.55977396417283065</v>
      </c>
      <c r="D24" s="160">
        <v>269</v>
      </c>
      <c r="E24" s="17">
        <f t="shared" si="1"/>
        <v>0.20422107500759185</v>
      </c>
      <c r="F24" s="16">
        <v>1100</v>
      </c>
      <c r="G24" s="17">
        <f t="shared" si="2"/>
        <v>0.97480570349955253</v>
      </c>
      <c r="H24" s="16">
        <v>159</v>
      </c>
      <c r="I24" s="17">
        <f>IFERROR(H24/H$5*100,"0")</f>
        <v>7.7674645823155837</v>
      </c>
      <c r="J24" s="16">
        <v>33</v>
      </c>
      <c r="K24" s="17">
        <f>IFERROR(J24/J$5*100,"0")</f>
        <v>4.2471042471042466</v>
      </c>
      <c r="L24" s="16">
        <v>126</v>
      </c>
      <c r="M24" s="17">
        <f>IFERROR(L24/L$5*100,"0")</f>
        <v>9.9212598425196852</v>
      </c>
      <c r="N24" s="16">
        <v>1104</v>
      </c>
      <c r="O24" s="17">
        <f t="shared" si="6"/>
        <v>11.971372804163956</v>
      </c>
      <c r="P24" s="160">
        <v>216</v>
      </c>
      <c r="Q24" s="17">
        <f t="shared" si="27"/>
        <v>5.286343612334802</v>
      </c>
      <c r="R24" s="160">
        <v>888</v>
      </c>
      <c r="S24" s="17">
        <f t="shared" si="8"/>
        <v>17.289719626168225</v>
      </c>
      <c r="T24" s="160">
        <v>52</v>
      </c>
      <c r="U24" s="17">
        <f t="shared" si="9"/>
        <v>0.16972387231542529</v>
      </c>
      <c r="V24" s="160">
        <v>8</v>
      </c>
      <c r="W24" s="17">
        <f t="shared" si="10"/>
        <v>4.8611533086224706E-2</v>
      </c>
      <c r="X24" s="160">
        <v>44</v>
      </c>
      <c r="Y24" s="17">
        <f t="shared" si="11"/>
        <v>0.31027431069741201</v>
      </c>
      <c r="Z24" s="161">
        <v>38</v>
      </c>
      <c r="AA24" s="162">
        <f t="shared" si="12"/>
        <v>4.4550218647783628E-2</v>
      </c>
      <c r="AB24" s="16">
        <v>8</v>
      </c>
      <c r="AC24" s="162">
        <f t="shared" si="13"/>
        <v>1.7157073003345628E-2</v>
      </c>
      <c r="AD24" s="16">
        <v>30</v>
      </c>
      <c r="AE24" s="162">
        <f t="shared" si="14"/>
        <v>7.7581525252786471E-2</v>
      </c>
      <c r="AF24" s="161">
        <v>14</v>
      </c>
      <c r="AG24" s="162">
        <f t="shared" si="15"/>
        <v>1.4794618985723191E-2</v>
      </c>
      <c r="AH24" s="16">
        <v>3</v>
      </c>
      <c r="AI24" s="162">
        <f t="shared" si="16"/>
        <v>5.8512609467340215E-3</v>
      </c>
      <c r="AJ24" s="16">
        <v>11</v>
      </c>
      <c r="AK24" s="162">
        <f t="shared" si="17"/>
        <v>2.5370173901010193E-2</v>
      </c>
      <c r="AL24" s="161">
        <v>1</v>
      </c>
      <c r="AM24" s="162">
        <f t="shared" si="18"/>
        <v>4.5724737082761778E-3</v>
      </c>
      <c r="AN24" s="16">
        <v>0</v>
      </c>
      <c r="AO24" s="16">
        <v>0</v>
      </c>
      <c r="AP24" s="16">
        <v>1</v>
      </c>
      <c r="AQ24" s="162">
        <f t="shared" si="20"/>
        <v>9.7943192948090098E-3</v>
      </c>
      <c r="AR24" s="161">
        <v>1</v>
      </c>
      <c r="AS24" s="162">
        <f t="shared" si="24"/>
        <v>0.11627906976744186</v>
      </c>
      <c r="AT24" s="161">
        <v>1</v>
      </c>
      <c r="AU24" s="164">
        <f t="shared" si="25"/>
        <v>0.11890606420927466</v>
      </c>
      <c r="AV24" s="161">
        <v>0</v>
      </c>
      <c r="AW24" s="164">
        <f t="shared" si="26"/>
        <v>0</v>
      </c>
      <c r="AX24"/>
    </row>
    <row r="25" spans="1:50" ht="16.5">
      <c r="A25" s="123" t="s">
        <v>104</v>
      </c>
      <c r="B25" s="18">
        <v>1358</v>
      </c>
      <c r="C25" s="17">
        <f t="shared" si="0"/>
        <v>0.5552761456148313</v>
      </c>
      <c r="D25" s="160">
        <v>856</v>
      </c>
      <c r="E25" s="17">
        <f t="shared" si="1"/>
        <v>0.64986334649255995</v>
      </c>
      <c r="F25" s="16">
        <v>502</v>
      </c>
      <c r="G25" s="17">
        <f t="shared" si="2"/>
        <v>0.44486587559706847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12</v>
      </c>
      <c r="O25" s="17">
        <f t="shared" si="6"/>
        <v>0.13012361743656475</v>
      </c>
      <c r="P25" s="160">
        <v>11</v>
      </c>
      <c r="Q25" s="17">
        <f t="shared" si="27"/>
        <v>0.26921194322075376</v>
      </c>
      <c r="R25" s="160">
        <v>1</v>
      </c>
      <c r="S25" s="17">
        <f t="shared" si="8"/>
        <v>1.9470404984423675E-2</v>
      </c>
      <c r="T25" s="160">
        <v>95</v>
      </c>
      <c r="U25" s="17">
        <f t="shared" si="9"/>
        <v>0.31007245903779618</v>
      </c>
      <c r="V25" s="160">
        <v>51</v>
      </c>
      <c r="W25" s="17">
        <f t="shared" si="10"/>
        <v>0.30989852342468249</v>
      </c>
      <c r="X25" s="160">
        <v>44</v>
      </c>
      <c r="Y25" s="17">
        <f t="shared" si="11"/>
        <v>0.31027431069741201</v>
      </c>
      <c r="Z25" s="161">
        <v>447</v>
      </c>
      <c r="AA25" s="162">
        <f t="shared" si="12"/>
        <v>0.52405125619892845</v>
      </c>
      <c r="AB25" s="16">
        <v>279</v>
      </c>
      <c r="AC25" s="162">
        <f t="shared" si="13"/>
        <v>0.5983529209916788</v>
      </c>
      <c r="AD25" s="16">
        <v>168</v>
      </c>
      <c r="AE25" s="162">
        <f t="shared" si="14"/>
        <v>0.43445654141560425</v>
      </c>
      <c r="AF25" s="161">
        <v>665</v>
      </c>
      <c r="AG25" s="162">
        <f t="shared" si="15"/>
        <v>0.70274440182185172</v>
      </c>
      <c r="AH25" s="16">
        <v>425</v>
      </c>
      <c r="AI25" s="162">
        <f t="shared" si="16"/>
        <v>0.82892863412065299</v>
      </c>
      <c r="AJ25" s="16">
        <v>240</v>
      </c>
      <c r="AK25" s="162">
        <f t="shared" si="17"/>
        <v>0.55353106693113152</v>
      </c>
      <c r="AL25" s="161">
        <v>134</v>
      </c>
      <c r="AM25" s="162">
        <f t="shared" si="18"/>
        <v>0.61271147690900774</v>
      </c>
      <c r="AN25" s="16">
        <v>85</v>
      </c>
      <c r="AO25" s="162">
        <f t="shared" ref="AO25:AO35" si="28">IFERROR(AN25/AN$5*100,"0")</f>
        <v>0.72898799313893659</v>
      </c>
      <c r="AP25" s="16">
        <v>49</v>
      </c>
      <c r="AQ25" s="162">
        <f t="shared" si="20"/>
        <v>0.47992164544564153</v>
      </c>
      <c r="AR25" s="163">
        <v>5</v>
      </c>
      <c r="AS25" s="162">
        <f t="shared" si="24"/>
        <v>0.58139534883720934</v>
      </c>
      <c r="AT25" s="163">
        <v>5</v>
      </c>
      <c r="AU25" s="164">
        <f t="shared" si="25"/>
        <v>0.59453032104637338</v>
      </c>
      <c r="AV25" s="161">
        <v>0</v>
      </c>
      <c r="AW25" s="164">
        <f t="shared" si="26"/>
        <v>0</v>
      </c>
      <c r="AX25"/>
    </row>
    <row r="26" spans="1:50" ht="16.5">
      <c r="A26" s="123" t="s">
        <v>101</v>
      </c>
      <c r="B26" s="18">
        <v>1245</v>
      </c>
      <c r="C26" s="17">
        <f t="shared" si="0"/>
        <v>0.50907128224629239</v>
      </c>
      <c r="D26" s="160">
        <v>1063</v>
      </c>
      <c r="E26" s="17">
        <f t="shared" si="1"/>
        <v>0.80701488004858801</v>
      </c>
      <c r="F26" s="16">
        <v>182</v>
      </c>
      <c r="G26" s="17">
        <f t="shared" si="2"/>
        <v>0.16128603457901686</v>
      </c>
      <c r="H26" s="16">
        <v>1</v>
      </c>
      <c r="I26" s="17">
        <f>IFERROR(H26/H$5*100,"0")</f>
        <v>4.8851978505129456E-2</v>
      </c>
      <c r="J26" s="16">
        <v>1</v>
      </c>
      <c r="K26" s="17">
        <f>IFERROR(J26/J$5*100,"0")</f>
        <v>0.1287001287001287</v>
      </c>
      <c r="L26" s="16">
        <v>0</v>
      </c>
      <c r="M26" s="16">
        <v>0</v>
      </c>
      <c r="N26" s="16">
        <v>183</v>
      </c>
      <c r="O26" s="17">
        <f t="shared" si="6"/>
        <v>1.9843851659076122</v>
      </c>
      <c r="P26" s="160">
        <v>160</v>
      </c>
      <c r="Q26" s="17">
        <f t="shared" si="27"/>
        <v>3.9158100832109639</v>
      </c>
      <c r="R26" s="160">
        <v>23</v>
      </c>
      <c r="S26" s="17">
        <f t="shared" si="8"/>
        <v>0.44781931464174451</v>
      </c>
      <c r="T26" s="160">
        <v>292</v>
      </c>
      <c r="U26" s="17">
        <f t="shared" si="9"/>
        <v>0.95306482146354199</v>
      </c>
      <c r="V26" s="160">
        <v>257</v>
      </c>
      <c r="W26" s="17">
        <f t="shared" si="10"/>
        <v>1.5616455003949687</v>
      </c>
      <c r="X26" s="160">
        <v>35</v>
      </c>
      <c r="Y26" s="17">
        <f t="shared" si="11"/>
        <v>0.2468091107820323</v>
      </c>
      <c r="Z26" s="161">
        <v>465</v>
      </c>
      <c r="AA26" s="162">
        <f t="shared" si="12"/>
        <v>0.54515399134787856</v>
      </c>
      <c r="AB26" s="16">
        <v>408</v>
      </c>
      <c r="AC26" s="162">
        <f t="shared" si="13"/>
        <v>0.875010723170627</v>
      </c>
      <c r="AD26" s="16">
        <v>57</v>
      </c>
      <c r="AE26" s="162">
        <f t="shared" si="14"/>
        <v>0.1474048979802943</v>
      </c>
      <c r="AF26" s="161">
        <v>264</v>
      </c>
      <c r="AG26" s="162">
        <f t="shared" si="15"/>
        <v>0.27898424373078023</v>
      </c>
      <c r="AH26" s="16">
        <v>203</v>
      </c>
      <c r="AI26" s="162">
        <f t="shared" si="16"/>
        <v>0.39593532406233545</v>
      </c>
      <c r="AJ26" s="16">
        <v>61</v>
      </c>
      <c r="AK26" s="162">
        <f t="shared" si="17"/>
        <v>0.14068914617832926</v>
      </c>
      <c r="AL26" s="161">
        <v>21</v>
      </c>
      <c r="AM26" s="162">
        <f t="shared" si="18"/>
        <v>9.6021947873799723E-2</v>
      </c>
      <c r="AN26" s="16">
        <v>15</v>
      </c>
      <c r="AO26" s="162">
        <f t="shared" si="28"/>
        <v>0.1286449399656947</v>
      </c>
      <c r="AP26" s="16">
        <v>6</v>
      </c>
      <c r="AQ26" s="162">
        <f t="shared" si="20"/>
        <v>5.8765915768854066E-2</v>
      </c>
      <c r="AR26" s="163">
        <v>19</v>
      </c>
      <c r="AS26" s="162">
        <f t="shared" si="24"/>
        <v>2.2093023255813953</v>
      </c>
      <c r="AT26" s="161">
        <v>19</v>
      </c>
      <c r="AU26" s="164">
        <f t="shared" si="25"/>
        <v>2.2592152199762188</v>
      </c>
      <c r="AV26" s="161">
        <v>0</v>
      </c>
      <c r="AW26" s="164">
        <f t="shared" si="26"/>
        <v>0</v>
      </c>
      <c r="AX26"/>
    </row>
    <row r="27" spans="1:50" ht="16.5">
      <c r="A27" s="123" t="s">
        <v>312</v>
      </c>
      <c r="B27" s="18">
        <v>1169</v>
      </c>
      <c r="C27" s="17">
        <f t="shared" si="0"/>
        <v>0.47799544493647855</v>
      </c>
      <c r="D27" s="160">
        <v>147</v>
      </c>
      <c r="E27" s="17">
        <f t="shared" si="1"/>
        <v>0.11160036440935317</v>
      </c>
      <c r="F27" s="16">
        <v>1022</v>
      </c>
      <c r="G27" s="17">
        <f t="shared" si="2"/>
        <v>0.90568311725140238</v>
      </c>
      <c r="H27" s="16">
        <v>4</v>
      </c>
      <c r="I27" s="17">
        <f>IFERROR(H27/H$5*100,"0")</f>
        <v>0.19540791402051783</v>
      </c>
      <c r="J27" s="16">
        <v>1</v>
      </c>
      <c r="K27" s="17">
        <f>IFERROR(J27/J$5*100,"0")</f>
        <v>0.1287001287001287</v>
      </c>
      <c r="L27" s="16">
        <v>3</v>
      </c>
      <c r="M27" s="17">
        <f>IFERROR(L27/L$5*100,"0")</f>
        <v>0.23622047244094488</v>
      </c>
      <c r="N27" s="16">
        <v>44</v>
      </c>
      <c r="O27" s="17">
        <f t="shared" si="6"/>
        <v>0.47711993060073732</v>
      </c>
      <c r="P27" s="16">
        <v>2</v>
      </c>
      <c r="Q27" s="17">
        <f t="shared" si="27"/>
        <v>4.8947626040137054E-2</v>
      </c>
      <c r="R27" s="16">
        <v>42</v>
      </c>
      <c r="S27" s="17">
        <f t="shared" si="8"/>
        <v>0.81775700934579432</v>
      </c>
      <c r="T27" s="160">
        <v>147</v>
      </c>
      <c r="U27" s="17">
        <f t="shared" si="9"/>
        <v>0.47979633135322147</v>
      </c>
      <c r="V27" s="160">
        <v>14</v>
      </c>
      <c r="W27" s="17">
        <f t="shared" si="10"/>
        <v>8.5070182900893243E-2</v>
      </c>
      <c r="X27" s="160">
        <v>133</v>
      </c>
      <c r="Y27" s="17">
        <f t="shared" si="11"/>
        <v>0.93787462097172269</v>
      </c>
      <c r="Z27" s="161">
        <v>566</v>
      </c>
      <c r="AA27" s="162">
        <f t="shared" si="12"/>
        <v>0.66356378301698771</v>
      </c>
      <c r="AB27" s="161">
        <v>67</v>
      </c>
      <c r="AC27" s="162">
        <f t="shared" si="13"/>
        <v>0.14369048640301965</v>
      </c>
      <c r="AD27" s="16">
        <v>499</v>
      </c>
      <c r="AE27" s="162">
        <f t="shared" si="14"/>
        <v>1.290439370038015</v>
      </c>
      <c r="AF27" s="161">
        <v>386</v>
      </c>
      <c r="AG27" s="162">
        <f t="shared" si="15"/>
        <v>0.40790878060636804</v>
      </c>
      <c r="AH27" s="16">
        <v>58</v>
      </c>
      <c r="AI27" s="162">
        <f t="shared" si="16"/>
        <v>0.11312437830352441</v>
      </c>
      <c r="AJ27" s="16">
        <v>328</v>
      </c>
      <c r="AK27" s="162">
        <f t="shared" si="17"/>
        <v>0.75649245813921306</v>
      </c>
      <c r="AL27" s="161">
        <v>22</v>
      </c>
      <c r="AM27" s="162">
        <f t="shared" si="18"/>
        <v>0.1005944215820759</v>
      </c>
      <c r="AN27" s="161">
        <v>5</v>
      </c>
      <c r="AO27" s="162">
        <f t="shared" si="28"/>
        <v>4.2881646655231559E-2</v>
      </c>
      <c r="AP27" s="16">
        <v>17</v>
      </c>
      <c r="AQ27" s="162">
        <f t="shared" si="20"/>
        <v>0.16650342801175316</v>
      </c>
      <c r="AR27" s="163">
        <v>0</v>
      </c>
      <c r="AS27" s="163">
        <v>0</v>
      </c>
      <c r="AT27" s="163">
        <v>0</v>
      </c>
      <c r="AU27" s="163">
        <v>0</v>
      </c>
      <c r="AV27" s="163">
        <v>0</v>
      </c>
      <c r="AW27" s="163">
        <v>0</v>
      </c>
      <c r="AX27"/>
    </row>
    <row r="28" spans="1:50" ht="16.5">
      <c r="A28" s="123" t="s">
        <v>100</v>
      </c>
      <c r="B28" s="18">
        <v>1164</v>
      </c>
      <c r="C28" s="17">
        <f t="shared" si="0"/>
        <v>0.47595098195556973</v>
      </c>
      <c r="D28" s="160">
        <v>363</v>
      </c>
      <c r="E28" s="17">
        <f t="shared" si="1"/>
        <v>0.27558457333738234</v>
      </c>
      <c r="F28" s="16">
        <v>801</v>
      </c>
      <c r="G28" s="17">
        <f t="shared" si="2"/>
        <v>0.7098357895483105</v>
      </c>
      <c r="H28" s="16">
        <v>6</v>
      </c>
      <c r="I28" s="17">
        <f>IFERROR(H28/H$5*100,"0")</f>
        <v>0.29311187103077674</v>
      </c>
      <c r="J28" s="16">
        <v>2</v>
      </c>
      <c r="K28" s="17">
        <f>IFERROR(J28/J$5*100,"0")</f>
        <v>0.2574002574002574</v>
      </c>
      <c r="L28" s="16">
        <v>4</v>
      </c>
      <c r="M28" s="17">
        <f>IFERROR(L28/L$5*100,"0")</f>
        <v>0.31496062992125984</v>
      </c>
      <c r="N28" s="16">
        <v>50</v>
      </c>
      <c r="O28" s="17">
        <f t="shared" si="6"/>
        <v>0.5421817393190197</v>
      </c>
      <c r="P28" s="16">
        <v>8</v>
      </c>
      <c r="Q28" s="17">
        <f t="shared" si="27"/>
        <v>0.19579050416054822</v>
      </c>
      <c r="R28" s="16">
        <v>42</v>
      </c>
      <c r="S28" s="17">
        <f t="shared" si="8"/>
        <v>0.81775700934579432</v>
      </c>
      <c r="T28" s="16">
        <v>251</v>
      </c>
      <c r="U28" s="17">
        <f t="shared" si="9"/>
        <v>0.81924407598407201</v>
      </c>
      <c r="V28" s="16">
        <v>57</v>
      </c>
      <c r="W28" s="17">
        <f t="shared" si="10"/>
        <v>0.34635717323935106</v>
      </c>
      <c r="X28" s="16">
        <v>194</v>
      </c>
      <c r="Y28" s="17">
        <f t="shared" si="11"/>
        <v>1.3680276426204074</v>
      </c>
      <c r="Z28" s="161">
        <v>456</v>
      </c>
      <c r="AA28" s="162">
        <f t="shared" si="12"/>
        <v>0.53460262377340351</v>
      </c>
      <c r="AB28" s="16">
        <v>106</v>
      </c>
      <c r="AC28" s="162">
        <f t="shared" si="13"/>
        <v>0.22733121729432959</v>
      </c>
      <c r="AD28" s="16">
        <v>350</v>
      </c>
      <c r="AE28" s="162">
        <f t="shared" si="14"/>
        <v>0.90511779461584208</v>
      </c>
      <c r="AF28" s="161">
        <v>352</v>
      </c>
      <c r="AG28" s="162">
        <f t="shared" si="15"/>
        <v>0.37197899164104026</v>
      </c>
      <c r="AH28" s="16">
        <v>154</v>
      </c>
      <c r="AI28" s="162">
        <f t="shared" si="16"/>
        <v>0.30036472859901309</v>
      </c>
      <c r="AJ28" s="16">
        <v>198</v>
      </c>
      <c r="AK28" s="162">
        <f t="shared" si="17"/>
        <v>0.4566631302181835</v>
      </c>
      <c r="AL28" s="161">
        <v>45</v>
      </c>
      <c r="AM28" s="162">
        <f t="shared" si="18"/>
        <v>0.20576131687242799</v>
      </c>
      <c r="AN28" s="16">
        <v>32</v>
      </c>
      <c r="AO28" s="162">
        <f t="shared" si="28"/>
        <v>0.27444253859348194</v>
      </c>
      <c r="AP28" s="16">
        <v>13</v>
      </c>
      <c r="AQ28" s="162">
        <f t="shared" si="20"/>
        <v>0.12732615083251714</v>
      </c>
      <c r="AR28" s="163">
        <v>4</v>
      </c>
      <c r="AS28" s="162">
        <f>IFERROR(AR28/AR$5*100,"0")</f>
        <v>0.46511627906976744</v>
      </c>
      <c r="AT28" s="163">
        <v>4</v>
      </c>
      <c r="AU28" s="164">
        <f>IFERROR(AT28/AT$5*100,"0")</f>
        <v>0.47562425683709864</v>
      </c>
      <c r="AV28" s="161">
        <v>0</v>
      </c>
      <c r="AW28" s="164">
        <f>IFERROR(AV28/AV$5*100,"0")</f>
        <v>0</v>
      </c>
      <c r="AX28"/>
    </row>
    <row r="29" spans="1:50" ht="16.5">
      <c r="A29" s="123" t="s">
        <v>103</v>
      </c>
      <c r="B29" s="18">
        <v>1043</v>
      </c>
      <c r="C29" s="17">
        <f t="shared" si="0"/>
        <v>0.42647497781757671</v>
      </c>
      <c r="D29" s="160">
        <v>914</v>
      </c>
      <c r="E29" s="17">
        <f t="shared" si="1"/>
        <v>0.69389614333434557</v>
      </c>
      <c r="F29" s="16">
        <v>129</v>
      </c>
      <c r="G29" s="17">
        <f t="shared" si="2"/>
        <v>0.11431812341040207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2</v>
      </c>
      <c r="O29" s="17">
        <f t="shared" si="6"/>
        <v>2.1687269572760789E-2</v>
      </c>
      <c r="P29" s="160">
        <v>2</v>
      </c>
      <c r="Q29" s="17">
        <f t="shared" si="27"/>
        <v>4.8947626040137054E-2</v>
      </c>
      <c r="R29" s="160">
        <v>0</v>
      </c>
      <c r="S29" s="160">
        <v>0</v>
      </c>
      <c r="T29" s="160">
        <v>85</v>
      </c>
      <c r="U29" s="17">
        <f t="shared" si="9"/>
        <v>0.27743325282329134</v>
      </c>
      <c r="V29" s="160">
        <v>78</v>
      </c>
      <c r="W29" s="17">
        <f t="shared" si="10"/>
        <v>0.47396244759069089</v>
      </c>
      <c r="X29" s="160">
        <v>7</v>
      </c>
      <c r="Y29" s="17">
        <f t="shared" si="11"/>
        <v>4.9361822156406457E-2</v>
      </c>
      <c r="Z29" s="161">
        <v>681</v>
      </c>
      <c r="AA29" s="162">
        <f t="shared" si="12"/>
        <v>0.79838681313528015</v>
      </c>
      <c r="AB29" s="16">
        <v>591</v>
      </c>
      <c r="AC29" s="162">
        <f t="shared" si="13"/>
        <v>1.2674787681221584</v>
      </c>
      <c r="AD29" s="16">
        <v>90</v>
      </c>
      <c r="AE29" s="162">
        <f t="shared" si="14"/>
        <v>0.23274457575835938</v>
      </c>
      <c r="AF29" s="161">
        <v>235</v>
      </c>
      <c r="AG29" s="162">
        <f t="shared" si="15"/>
        <v>0.24833824726035358</v>
      </c>
      <c r="AH29" s="16">
        <v>204</v>
      </c>
      <c r="AI29" s="162">
        <f t="shared" si="16"/>
        <v>0.39788574437791346</v>
      </c>
      <c r="AJ29" s="16">
        <v>31</v>
      </c>
      <c r="AK29" s="162">
        <f t="shared" si="17"/>
        <v>7.1497762811937829E-2</v>
      </c>
      <c r="AL29" s="161">
        <v>9</v>
      </c>
      <c r="AM29" s="162">
        <f t="shared" si="18"/>
        <v>4.1152263374485597E-2</v>
      </c>
      <c r="AN29" s="16">
        <v>8</v>
      </c>
      <c r="AO29" s="162">
        <f t="shared" si="28"/>
        <v>6.8610634648370486E-2</v>
      </c>
      <c r="AP29" s="16">
        <v>1</v>
      </c>
      <c r="AQ29" s="162">
        <f t="shared" si="20"/>
        <v>9.7943192948090098E-3</v>
      </c>
      <c r="AR29" s="163">
        <v>31</v>
      </c>
      <c r="AS29" s="162">
        <f>IFERROR(AR29/AR$5*100,"0")</f>
        <v>3.6046511627906979</v>
      </c>
      <c r="AT29" s="161">
        <v>31</v>
      </c>
      <c r="AU29" s="164">
        <f>IFERROR(AT29/AT$5*100,"0")</f>
        <v>3.6860879904875148</v>
      </c>
      <c r="AV29" s="161">
        <v>0</v>
      </c>
      <c r="AW29" s="164">
        <f>IFERROR(AV29/AV$5*100,"0")</f>
        <v>0</v>
      </c>
      <c r="AX29"/>
    </row>
    <row r="30" spans="1:50" ht="16.5">
      <c r="A30" s="123" t="s">
        <v>96</v>
      </c>
      <c r="B30" s="18">
        <v>867</v>
      </c>
      <c r="C30" s="17">
        <f t="shared" si="0"/>
        <v>0.35450988088958674</v>
      </c>
      <c r="D30" s="160">
        <v>567</v>
      </c>
      <c r="E30" s="17">
        <f t="shared" si="1"/>
        <v>0.43045854843607656</v>
      </c>
      <c r="F30" s="16">
        <v>300</v>
      </c>
      <c r="G30" s="17">
        <f t="shared" si="2"/>
        <v>0.26585610095442341</v>
      </c>
      <c r="H30" s="16">
        <v>2</v>
      </c>
      <c r="I30" s="17">
        <f>IFERROR(H30/H$5*100,"0")</f>
        <v>9.7703957010258913E-2</v>
      </c>
      <c r="J30" s="16">
        <v>2</v>
      </c>
      <c r="K30" s="17">
        <f>IFERROR(J30/J$5*100,"0")</f>
        <v>0.2574002574002574</v>
      </c>
      <c r="L30" s="16">
        <v>0</v>
      </c>
      <c r="M30" s="16">
        <v>0</v>
      </c>
      <c r="N30" s="16">
        <v>3</v>
      </c>
      <c r="O30" s="17">
        <f t="shared" si="6"/>
        <v>3.2530904359141188E-2</v>
      </c>
      <c r="P30" s="16">
        <v>1</v>
      </c>
      <c r="Q30" s="17">
        <f t="shared" si="27"/>
        <v>2.4473813020068527E-2</v>
      </c>
      <c r="R30" s="16">
        <v>2</v>
      </c>
      <c r="S30" s="17">
        <f t="shared" ref="S30:S39" si="29">IFERROR(R30/R$5*100,"0")</f>
        <v>3.8940809968847349E-2</v>
      </c>
      <c r="T30" s="16">
        <v>11</v>
      </c>
      <c r="U30" s="17">
        <f t="shared" si="9"/>
        <v>3.5903126835955347E-2</v>
      </c>
      <c r="V30" s="16">
        <v>7</v>
      </c>
      <c r="W30" s="17">
        <f t="shared" si="10"/>
        <v>4.2535091450446622E-2</v>
      </c>
      <c r="X30" s="16">
        <v>4</v>
      </c>
      <c r="Y30" s="17">
        <f t="shared" si="11"/>
        <v>2.820675551794655E-2</v>
      </c>
      <c r="Z30" s="161">
        <v>106</v>
      </c>
      <c r="AA30" s="162">
        <f t="shared" si="12"/>
        <v>0.12427166254381748</v>
      </c>
      <c r="AB30" s="16">
        <v>68</v>
      </c>
      <c r="AC30" s="162">
        <f t="shared" si="13"/>
        <v>0.14583512052843786</v>
      </c>
      <c r="AD30" s="16">
        <v>38</v>
      </c>
      <c r="AE30" s="162">
        <f t="shared" si="14"/>
        <v>9.826993198686286E-2</v>
      </c>
      <c r="AF30" s="161">
        <v>533</v>
      </c>
      <c r="AG30" s="162">
        <f t="shared" si="15"/>
        <v>0.56325227995646154</v>
      </c>
      <c r="AH30" s="16">
        <v>343</v>
      </c>
      <c r="AI30" s="162">
        <f t="shared" si="16"/>
        <v>0.66899416824325642</v>
      </c>
      <c r="AJ30" s="16">
        <v>190</v>
      </c>
      <c r="AK30" s="162">
        <f t="shared" si="17"/>
        <v>0.43821209465381245</v>
      </c>
      <c r="AL30" s="161">
        <v>178</v>
      </c>
      <c r="AM30" s="162">
        <f t="shared" si="18"/>
        <v>0.81390032007315949</v>
      </c>
      <c r="AN30" s="161">
        <v>113</v>
      </c>
      <c r="AO30" s="162">
        <f t="shared" si="28"/>
        <v>0.96912521440823318</v>
      </c>
      <c r="AP30" s="16">
        <v>65</v>
      </c>
      <c r="AQ30" s="162">
        <f t="shared" si="20"/>
        <v>0.63663075416258574</v>
      </c>
      <c r="AR30" s="163">
        <v>34</v>
      </c>
      <c r="AS30" s="162">
        <f>IFERROR(AR30/AR$5*100,"0")</f>
        <v>3.9534883720930232</v>
      </c>
      <c r="AT30" s="163">
        <v>33</v>
      </c>
      <c r="AU30" s="164">
        <f>IFERROR(AT30/AT$5*100,"0")</f>
        <v>3.9239001189060643</v>
      </c>
      <c r="AV30" s="161">
        <v>1</v>
      </c>
      <c r="AW30" s="164">
        <f>IFERROR(AV30/AV$5*100,"0")</f>
        <v>5.2631578947368416</v>
      </c>
      <c r="AX30"/>
    </row>
    <row r="31" spans="1:50" ht="16.5">
      <c r="A31" s="123" t="s">
        <v>98</v>
      </c>
      <c r="B31" s="18">
        <v>768</v>
      </c>
      <c r="C31" s="17">
        <f t="shared" si="0"/>
        <v>0.31402951386759242</v>
      </c>
      <c r="D31" s="160">
        <v>492</v>
      </c>
      <c r="E31" s="17">
        <f t="shared" si="1"/>
        <v>0.37351958700273308</v>
      </c>
      <c r="F31" s="16">
        <v>276</v>
      </c>
      <c r="G31" s="17">
        <f t="shared" si="2"/>
        <v>0.24458761287806954</v>
      </c>
      <c r="H31" s="16">
        <v>1</v>
      </c>
      <c r="I31" s="17">
        <f>IFERROR(H31/H$5*100,"0")</f>
        <v>4.8851978505129456E-2</v>
      </c>
      <c r="J31" s="16">
        <v>1</v>
      </c>
      <c r="K31" s="17">
        <f>IFERROR(J31/J$5*100,"0")</f>
        <v>0.1287001287001287</v>
      </c>
      <c r="L31" s="16">
        <v>0</v>
      </c>
      <c r="M31" s="16">
        <v>0</v>
      </c>
      <c r="N31" s="16">
        <v>24</v>
      </c>
      <c r="O31" s="17">
        <f t="shared" si="6"/>
        <v>0.26024723487312951</v>
      </c>
      <c r="P31" s="16">
        <v>16</v>
      </c>
      <c r="Q31" s="17">
        <f t="shared" si="27"/>
        <v>0.39158100832109644</v>
      </c>
      <c r="R31" s="16">
        <v>8</v>
      </c>
      <c r="S31" s="17">
        <f t="shared" si="29"/>
        <v>0.1557632398753894</v>
      </c>
      <c r="T31" s="160">
        <v>96</v>
      </c>
      <c r="U31" s="17">
        <f t="shared" si="9"/>
        <v>0.31333637965924671</v>
      </c>
      <c r="V31" s="160">
        <v>77</v>
      </c>
      <c r="W31" s="17">
        <f t="shared" si="10"/>
        <v>0.46788600595491275</v>
      </c>
      <c r="X31" s="160">
        <v>19</v>
      </c>
      <c r="Y31" s="17">
        <f t="shared" si="11"/>
        <v>0.13398208871024608</v>
      </c>
      <c r="Z31" s="161">
        <v>242</v>
      </c>
      <c r="AA31" s="162">
        <f t="shared" si="12"/>
        <v>0.28371455033588522</v>
      </c>
      <c r="AB31" s="16">
        <v>163</v>
      </c>
      <c r="AC31" s="162">
        <f t="shared" si="13"/>
        <v>0.34957536244316723</v>
      </c>
      <c r="AD31" s="16">
        <v>79</v>
      </c>
      <c r="AE31" s="162">
        <f t="shared" si="14"/>
        <v>0.20429801649900436</v>
      </c>
      <c r="AF31" s="161">
        <v>321</v>
      </c>
      <c r="AG31" s="162">
        <f t="shared" si="15"/>
        <v>0.33921947817265319</v>
      </c>
      <c r="AH31" s="16">
        <v>187</v>
      </c>
      <c r="AI31" s="162">
        <f t="shared" si="16"/>
        <v>0.3647285990130873</v>
      </c>
      <c r="AJ31" s="16">
        <v>134</v>
      </c>
      <c r="AK31" s="162">
        <f t="shared" si="17"/>
        <v>0.30905484570321512</v>
      </c>
      <c r="AL31" s="161">
        <v>84</v>
      </c>
      <c r="AM31" s="162">
        <f t="shared" si="18"/>
        <v>0.38408779149519889</v>
      </c>
      <c r="AN31" s="16">
        <v>48</v>
      </c>
      <c r="AO31" s="162">
        <f t="shared" si="28"/>
        <v>0.411663807890223</v>
      </c>
      <c r="AP31" s="16">
        <v>36</v>
      </c>
      <c r="AQ31" s="162">
        <f t="shared" si="20"/>
        <v>0.35259549461312439</v>
      </c>
      <c r="AR31" s="163">
        <v>0</v>
      </c>
      <c r="AS31" s="163">
        <v>0</v>
      </c>
      <c r="AT31" s="163">
        <v>0</v>
      </c>
      <c r="AU31" s="163">
        <v>0</v>
      </c>
      <c r="AV31" s="163">
        <v>0</v>
      </c>
      <c r="AW31" s="163">
        <v>0</v>
      </c>
      <c r="AX31"/>
    </row>
    <row r="32" spans="1:50" ht="16.5">
      <c r="A32" s="123" t="s">
        <v>106</v>
      </c>
      <c r="B32" s="18">
        <v>766</v>
      </c>
      <c r="C32" s="17">
        <f t="shared" si="0"/>
        <v>0.3132117286752289</v>
      </c>
      <c r="D32" s="160">
        <v>471</v>
      </c>
      <c r="E32" s="17">
        <f t="shared" si="1"/>
        <v>0.3575766778013969</v>
      </c>
      <c r="F32" s="16">
        <v>295</v>
      </c>
      <c r="G32" s="17">
        <f t="shared" si="2"/>
        <v>0.26142516593851634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2</v>
      </c>
      <c r="O32" s="17">
        <f t="shared" si="6"/>
        <v>2.1687269572760789E-2</v>
      </c>
      <c r="P32" s="160">
        <v>1</v>
      </c>
      <c r="Q32" s="17">
        <f t="shared" si="27"/>
        <v>2.4473813020068527E-2</v>
      </c>
      <c r="R32" s="160">
        <v>1</v>
      </c>
      <c r="S32" s="17">
        <f t="shared" si="29"/>
        <v>1.9470404984423675E-2</v>
      </c>
      <c r="T32" s="160">
        <v>87</v>
      </c>
      <c r="U32" s="17">
        <f t="shared" si="9"/>
        <v>0.2839610940661923</v>
      </c>
      <c r="V32" s="160">
        <v>58</v>
      </c>
      <c r="W32" s="17">
        <f t="shared" si="10"/>
        <v>0.35243361487512909</v>
      </c>
      <c r="X32" s="160">
        <v>29</v>
      </c>
      <c r="Y32" s="17">
        <f t="shared" si="11"/>
        <v>0.20449897750511251</v>
      </c>
      <c r="Z32" s="161">
        <v>326</v>
      </c>
      <c r="AA32" s="162">
        <f t="shared" si="12"/>
        <v>0.38219398103098584</v>
      </c>
      <c r="AB32" s="16">
        <v>211</v>
      </c>
      <c r="AC32" s="162">
        <f t="shared" si="13"/>
        <v>0.45251780046324092</v>
      </c>
      <c r="AD32" s="16">
        <v>115</v>
      </c>
      <c r="AE32" s="162">
        <f t="shared" si="14"/>
        <v>0.2973958468023481</v>
      </c>
      <c r="AF32" s="161">
        <v>325</v>
      </c>
      <c r="AG32" s="162">
        <f t="shared" si="15"/>
        <v>0.34344651216857414</v>
      </c>
      <c r="AH32" s="16">
        <v>185</v>
      </c>
      <c r="AI32" s="162">
        <f t="shared" si="16"/>
        <v>0.36082775838193132</v>
      </c>
      <c r="AJ32" s="16">
        <v>140</v>
      </c>
      <c r="AK32" s="162">
        <f t="shared" si="17"/>
        <v>0.32289312237649337</v>
      </c>
      <c r="AL32" s="161">
        <v>26</v>
      </c>
      <c r="AM32" s="162">
        <f t="shared" si="18"/>
        <v>0.1188843164151806</v>
      </c>
      <c r="AN32" s="16">
        <v>16</v>
      </c>
      <c r="AO32" s="162">
        <f t="shared" si="28"/>
        <v>0.13722126929674097</v>
      </c>
      <c r="AP32" s="16">
        <v>10</v>
      </c>
      <c r="AQ32" s="162">
        <f t="shared" si="20"/>
        <v>9.7943192948090105E-2</v>
      </c>
      <c r="AR32" s="163">
        <v>0</v>
      </c>
      <c r="AS32" s="163">
        <v>0</v>
      </c>
      <c r="AT32" s="163">
        <v>0</v>
      </c>
      <c r="AU32" s="163">
        <v>0</v>
      </c>
      <c r="AV32" s="163">
        <v>0</v>
      </c>
      <c r="AW32" s="163">
        <v>0</v>
      </c>
      <c r="AX32"/>
    </row>
    <row r="33" spans="1:50" ht="16.5">
      <c r="A33" s="123" t="s">
        <v>217</v>
      </c>
      <c r="B33" s="18">
        <v>670</v>
      </c>
      <c r="C33" s="17">
        <f t="shared" si="0"/>
        <v>0.27395803944177982</v>
      </c>
      <c r="D33" s="160">
        <v>343</v>
      </c>
      <c r="E33" s="17">
        <f t="shared" si="1"/>
        <v>0.26040085028849075</v>
      </c>
      <c r="F33" s="16">
        <v>327</v>
      </c>
      <c r="G33" s="17">
        <f t="shared" si="2"/>
        <v>0.28978315004032151</v>
      </c>
      <c r="H33" s="16">
        <v>1</v>
      </c>
      <c r="I33" s="17">
        <f>IFERROR(H33/H$5*100,"0")</f>
        <v>4.8851978505129456E-2</v>
      </c>
      <c r="J33" s="16">
        <v>1</v>
      </c>
      <c r="K33" s="17">
        <f>IFERROR(J33/J$5*100,"0")</f>
        <v>0.1287001287001287</v>
      </c>
      <c r="L33" s="16">
        <v>0</v>
      </c>
      <c r="M33" s="16">
        <v>0</v>
      </c>
      <c r="N33" s="16">
        <v>8</v>
      </c>
      <c r="O33" s="17">
        <f t="shared" si="6"/>
        <v>8.6749078291043155E-2</v>
      </c>
      <c r="P33" s="16">
        <v>4</v>
      </c>
      <c r="Q33" s="17">
        <f t="shared" si="27"/>
        <v>9.7895252080274109E-2</v>
      </c>
      <c r="R33" s="16">
        <v>4</v>
      </c>
      <c r="S33" s="17">
        <f t="shared" si="29"/>
        <v>7.7881619937694699E-2</v>
      </c>
      <c r="T33" s="160">
        <v>61</v>
      </c>
      <c r="U33" s="17">
        <f t="shared" si="9"/>
        <v>0.19909915790847968</v>
      </c>
      <c r="V33" s="160">
        <v>25</v>
      </c>
      <c r="W33" s="17">
        <f t="shared" si="10"/>
        <v>0.1519110408944522</v>
      </c>
      <c r="X33" s="160">
        <v>36</v>
      </c>
      <c r="Y33" s="17">
        <f t="shared" si="11"/>
        <v>0.25386079966151892</v>
      </c>
      <c r="Z33" s="161">
        <v>285</v>
      </c>
      <c r="AA33" s="162">
        <f t="shared" si="12"/>
        <v>0.33412663985837721</v>
      </c>
      <c r="AB33" s="16">
        <v>152</v>
      </c>
      <c r="AC33" s="162">
        <f t="shared" si="13"/>
        <v>0.32598438706356697</v>
      </c>
      <c r="AD33" s="16">
        <v>133</v>
      </c>
      <c r="AE33" s="162">
        <f t="shared" si="14"/>
        <v>0.34394476195402002</v>
      </c>
      <c r="AF33" s="161">
        <v>278</v>
      </c>
      <c r="AG33" s="162">
        <f t="shared" si="15"/>
        <v>0.29377886271650339</v>
      </c>
      <c r="AH33" s="16">
        <v>136</v>
      </c>
      <c r="AI33" s="162">
        <f t="shared" si="16"/>
        <v>0.26525716291860896</v>
      </c>
      <c r="AJ33" s="16">
        <v>142</v>
      </c>
      <c r="AK33" s="162">
        <f t="shared" si="17"/>
        <v>0.32750588126758617</v>
      </c>
      <c r="AL33" s="161">
        <v>36</v>
      </c>
      <c r="AM33" s="162">
        <f t="shared" si="18"/>
        <v>0.16460905349794239</v>
      </c>
      <c r="AN33" s="16">
        <v>24</v>
      </c>
      <c r="AO33" s="162">
        <f t="shared" si="28"/>
        <v>0.2058319039451115</v>
      </c>
      <c r="AP33" s="16">
        <v>12</v>
      </c>
      <c r="AQ33" s="162">
        <f t="shared" si="20"/>
        <v>0.11753183153770813</v>
      </c>
      <c r="AR33" s="163">
        <v>1</v>
      </c>
      <c r="AS33" s="162">
        <f>IFERROR(AR33/AR$5*100,"0")</f>
        <v>0.11627906976744186</v>
      </c>
      <c r="AT33" s="163">
        <v>1</v>
      </c>
      <c r="AU33" s="164">
        <f>IFERROR(AT33/AT$5*100,"0")</f>
        <v>0.11890606420927466</v>
      </c>
      <c r="AV33" s="161">
        <v>0</v>
      </c>
      <c r="AW33" s="164">
        <f>IFERROR(AV33/AV$5*100,"0")</f>
        <v>0</v>
      </c>
      <c r="AX33"/>
    </row>
    <row r="34" spans="1:50" ht="16.5">
      <c r="A34" s="123" t="s">
        <v>97</v>
      </c>
      <c r="B34" s="18">
        <v>636</v>
      </c>
      <c r="C34" s="17">
        <f t="shared" si="0"/>
        <v>0.26005569117159993</v>
      </c>
      <c r="D34" s="160">
        <v>488</v>
      </c>
      <c r="E34" s="17">
        <f t="shared" si="1"/>
        <v>0.37048284239295476</v>
      </c>
      <c r="F34" s="16">
        <v>148</v>
      </c>
      <c r="G34" s="17">
        <f t="shared" si="2"/>
        <v>0.13115567647084889</v>
      </c>
      <c r="H34" s="16">
        <v>2</v>
      </c>
      <c r="I34" s="17">
        <f>IFERROR(H34/H$5*100,"0")</f>
        <v>9.7703957010258913E-2</v>
      </c>
      <c r="J34" s="16">
        <v>2</v>
      </c>
      <c r="K34" s="17">
        <f>IFERROR(J34/J$5*100,"0")</f>
        <v>0.2574002574002574</v>
      </c>
      <c r="L34" s="16">
        <v>0</v>
      </c>
      <c r="M34" s="16">
        <v>0</v>
      </c>
      <c r="N34" s="16">
        <v>38</v>
      </c>
      <c r="O34" s="17">
        <f t="shared" si="6"/>
        <v>0.41205812188245505</v>
      </c>
      <c r="P34" s="160">
        <v>33</v>
      </c>
      <c r="Q34" s="17">
        <f t="shared" si="27"/>
        <v>0.80763582966226144</v>
      </c>
      <c r="R34" s="160">
        <v>5</v>
      </c>
      <c r="S34" s="17">
        <f t="shared" si="29"/>
        <v>9.7352024922118377E-2</v>
      </c>
      <c r="T34" s="160">
        <v>88</v>
      </c>
      <c r="U34" s="17">
        <f t="shared" si="9"/>
        <v>0.28722501468764278</v>
      </c>
      <c r="V34" s="160">
        <v>77</v>
      </c>
      <c r="W34" s="17">
        <f t="shared" si="10"/>
        <v>0.46788600595491275</v>
      </c>
      <c r="X34" s="160">
        <v>11</v>
      </c>
      <c r="Y34" s="17">
        <f t="shared" si="11"/>
        <v>7.7568577674353004E-2</v>
      </c>
      <c r="Z34" s="161">
        <v>184</v>
      </c>
      <c r="AA34" s="162">
        <f t="shared" si="12"/>
        <v>0.21571684818926809</v>
      </c>
      <c r="AB34" s="16">
        <v>130</v>
      </c>
      <c r="AC34" s="162">
        <f t="shared" si="13"/>
        <v>0.27880243630436646</v>
      </c>
      <c r="AD34" s="16">
        <v>54</v>
      </c>
      <c r="AE34" s="162">
        <f t="shared" si="14"/>
        <v>0.13964674545501565</v>
      </c>
      <c r="AF34" s="161">
        <v>280</v>
      </c>
      <c r="AG34" s="162">
        <f t="shared" si="15"/>
        <v>0.29589237971446386</v>
      </c>
      <c r="AH34" s="16">
        <v>208</v>
      </c>
      <c r="AI34" s="162">
        <f t="shared" si="16"/>
        <v>0.40568742564022547</v>
      </c>
      <c r="AJ34" s="16">
        <v>72</v>
      </c>
      <c r="AK34" s="162">
        <f t="shared" si="17"/>
        <v>0.16605932007933946</v>
      </c>
      <c r="AL34" s="161">
        <v>42</v>
      </c>
      <c r="AM34" s="162">
        <f t="shared" si="18"/>
        <v>0.19204389574759945</v>
      </c>
      <c r="AN34" s="16">
        <v>36</v>
      </c>
      <c r="AO34" s="162">
        <f t="shared" si="28"/>
        <v>0.30874785591766724</v>
      </c>
      <c r="AP34" s="16">
        <v>6</v>
      </c>
      <c r="AQ34" s="162">
        <f t="shared" si="20"/>
        <v>5.8765915768854066E-2</v>
      </c>
      <c r="AR34" s="163">
        <v>2</v>
      </c>
      <c r="AS34" s="162">
        <f>IFERROR(AR34/AR$5*100,"0")</f>
        <v>0.23255813953488372</v>
      </c>
      <c r="AT34" s="161">
        <v>2</v>
      </c>
      <c r="AU34" s="164">
        <f>IFERROR(AT34/AT$5*100,"0")</f>
        <v>0.23781212841854932</v>
      </c>
      <c r="AV34" s="161">
        <v>0</v>
      </c>
      <c r="AW34" s="164">
        <f>IFERROR(AV34/AV$5*100,"0")</f>
        <v>0</v>
      </c>
      <c r="AX34"/>
    </row>
    <row r="35" spans="1:50" ht="16.5">
      <c r="A35" s="123" t="s">
        <v>94</v>
      </c>
      <c r="B35" s="18">
        <v>593</v>
      </c>
      <c r="C35" s="17">
        <f t="shared" si="0"/>
        <v>0.24247330953578425</v>
      </c>
      <c r="D35" s="160">
        <v>417</v>
      </c>
      <c r="E35" s="17">
        <f t="shared" si="1"/>
        <v>0.31658062556938965</v>
      </c>
      <c r="F35" s="16">
        <v>176</v>
      </c>
      <c r="G35" s="17">
        <f t="shared" si="2"/>
        <v>0.1559689125599284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5</v>
      </c>
      <c r="O35" s="17">
        <f t="shared" si="6"/>
        <v>5.4218173931901974E-2</v>
      </c>
      <c r="P35" s="160">
        <v>3</v>
      </c>
      <c r="Q35" s="17">
        <f t="shared" si="27"/>
        <v>7.3421439060205582E-2</v>
      </c>
      <c r="R35" s="160">
        <v>2</v>
      </c>
      <c r="S35" s="17">
        <f t="shared" si="29"/>
        <v>3.8940809968847349E-2</v>
      </c>
      <c r="T35" s="160">
        <v>33</v>
      </c>
      <c r="U35" s="17">
        <f t="shared" si="9"/>
        <v>0.10770938050786605</v>
      </c>
      <c r="V35" s="160">
        <v>25</v>
      </c>
      <c r="W35" s="17">
        <f t="shared" si="10"/>
        <v>0.1519110408944522</v>
      </c>
      <c r="X35" s="160">
        <v>8</v>
      </c>
      <c r="Y35" s="17">
        <f t="shared" si="11"/>
        <v>5.6413511035893101E-2</v>
      </c>
      <c r="Z35" s="161">
        <v>166</v>
      </c>
      <c r="AA35" s="162">
        <f t="shared" si="12"/>
        <v>0.19461411304031795</v>
      </c>
      <c r="AB35" s="16">
        <v>123</v>
      </c>
      <c r="AC35" s="162">
        <f t="shared" si="13"/>
        <v>0.26378999742643905</v>
      </c>
      <c r="AD35" s="16">
        <v>43</v>
      </c>
      <c r="AE35" s="162">
        <f t="shared" si="14"/>
        <v>0.11120018619566059</v>
      </c>
      <c r="AF35" s="161">
        <v>315</v>
      </c>
      <c r="AG35" s="162">
        <f t="shared" si="15"/>
        <v>0.33287892717877182</v>
      </c>
      <c r="AH35" s="16">
        <v>208</v>
      </c>
      <c r="AI35" s="162">
        <f t="shared" si="16"/>
        <v>0.40568742564022547</v>
      </c>
      <c r="AJ35" s="16">
        <v>107</v>
      </c>
      <c r="AK35" s="162">
        <f t="shared" si="17"/>
        <v>0.24678260067346278</v>
      </c>
      <c r="AL35" s="161">
        <v>68</v>
      </c>
      <c r="AM35" s="162">
        <f t="shared" si="18"/>
        <v>0.3109282121627801</v>
      </c>
      <c r="AN35" s="16">
        <v>52</v>
      </c>
      <c r="AO35" s="162">
        <f t="shared" si="28"/>
        <v>0.44596912521440824</v>
      </c>
      <c r="AP35" s="16">
        <v>16</v>
      </c>
      <c r="AQ35" s="162">
        <f t="shared" si="20"/>
        <v>0.15670910871694416</v>
      </c>
      <c r="AR35" s="163">
        <v>6</v>
      </c>
      <c r="AS35" s="162">
        <f>IFERROR(AR35/AR$5*100,"0")</f>
        <v>0.69767441860465118</v>
      </c>
      <c r="AT35" s="161">
        <v>6</v>
      </c>
      <c r="AU35" s="164">
        <f>IFERROR(AT35/AT$5*100,"0")</f>
        <v>0.71343638525564801</v>
      </c>
      <c r="AV35" s="161">
        <v>0</v>
      </c>
      <c r="AW35" s="164">
        <f>IFERROR(AV35/AV$5*100,"0")</f>
        <v>0</v>
      </c>
      <c r="AX35"/>
    </row>
    <row r="36" spans="1:50" ht="16.5">
      <c r="A36" s="123" t="s">
        <v>356</v>
      </c>
      <c r="B36" s="18">
        <v>569</v>
      </c>
      <c r="C36" s="17">
        <f t="shared" si="0"/>
        <v>0.23265988722742198</v>
      </c>
      <c r="D36" s="160">
        <v>162</v>
      </c>
      <c r="E36" s="17">
        <f t="shared" si="1"/>
        <v>0.12298815669602187</v>
      </c>
      <c r="F36" s="16">
        <v>407</v>
      </c>
      <c r="G36" s="17">
        <f t="shared" si="2"/>
        <v>0.36067811029483443</v>
      </c>
      <c r="H36" s="16">
        <v>3</v>
      </c>
      <c r="I36" s="17">
        <f>IFERROR(H36/H$5*100,"0")</f>
        <v>0.14655593551538837</v>
      </c>
      <c r="J36" s="16">
        <v>0</v>
      </c>
      <c r="K36" s="16">
        <v>0</v>
      </c>
      <c r="L36" s="16">
        <v>3</v>
      </c>
      <c r="M36" s="17">
        <f>IFERROR(L36/L$5*100,"0")</f>
        <v>0.23622047244094488</v>
      </c>
      <c r="N36" s="16">
        <v>27</v>
      </c>
      <c r="O36" s="17">
        <f t="shared" si="6"/>
        <v>0.29277813923227064</v>
      </c>
      <c r="P36" s="16">
        <v>11</v>
      </c>
      <c r="Q36" s="17">
        <f t="shared" si="27"/>
        <v>0.26921194322075376</v>
      </c>
      <c r="R36" s="16">
        <v>16</v>
      </c>
      <c r="S36" s="17">
        <f t="shared" si="29"/>
        <v>0.3115264797507788</v>
      </c>
      <c r="T36" s="16">
        <v>215</v>
      </c>
      <c r="U36" s="17">
        <f t="shared" si="9"/>
        <v>0.70174293361185458</v>
      </c>
      <c r="V36" s="16">
        <v>69</v>
      </c>
      <c r="W36" s="17">
        <f t="shared" si="10"/>
        <v>0.41927447286868808</v>
      </c>
      <c r="X36" s="16">
        <v>146</v>
      </c>
      <c r="Y36" s="17">
        <f t="shared" si="11"/>
        <v>1.0295465764050489</v>
      </c>
      <c r="Z36" s="161">
        <v>261</v>
      </c>
      <c r="AA36" s="162">
        <f t="shared" si="12"/>
        <v>0.30598965965977704</v>
      </c>
      <c r="AB36" s="16">
        <v>68</v>
      </c>
      <c r="AC36" s="162">
        <f t="shared" si="13"/>
        <v>0.14583512052843786</v>
      </c>
      <c r="AD36" s="16">
        <v>193</v>
      </c>
      <c r="AE36" s="162">
        <f t="shared" si="14"/>
        <v>0.49910781245959296</v>
      </c>
      <c r="AF36" s="161">
        <v>62</v>
      </c>
      <c r="AG36" s="162">
        <f t="shared" si="15"/>
        <v>6.5519026936774138E-2</v>
      </c>
      <c r="AH36" s="161">
        <v>13</v>
      </c>
      <c r="AI36" s="162">
        <f t="shared" si="16"/>
        <v>2.5355464102514092E-2</v>
      </c>
      <c r="AJ36" s="161">
        <v>49</v>
      </c>
      <c r="AK36" s="162">
        <f t="shared" si="17"/>
        <v>0.11301259283177267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3">
        <v>1</v>
      </c>
      <c r="AS36" s="162">
        <f>IFERROR(AR36/AR$5*100,"0")</f>
        <v>0.11627906976744186</v>
      </c>
      <c r="AT36" s="161">
        <v>1</v>
      </c>
      <c r="AU36" s="164">
        <f>IFERROR(AT36/AT$5*100,"0")</f>
        <v>0.11890606420927466</v>
      </c>
      <c r="AV36" s="161">
        <v>0</v>
      </c>
      <c r="AW36" s="164">
        <f>IFERROR(AV36/AV$5*100,"0")</f>
        <v>0</v>
      </c>
      <c r="AX36"/>
    </row>
    <row r="37" spans="1:50" ht="16.5">
      <c r="A37" s="123" t="s">
        <v>91</v>
      </c>
      <c r="B37" s="18">
        <v>393</v>
      </c>
      <c r="C37" s="17">
        <f t="shared" si="0"/>
        <v>0.16069479029943204</v>
      </c>
      <c r="D37" s="160">
        <v>39</v>
      </c>
      <c r="E37" s="17">
        <f t="shared" si="1"/>
        <v>2.96082599453386E-2</v>
      </c>
      <c r="F37" s="16">
        <v>354</v>
      </c>
      <c r="G37" s="17">
        <f t="shared" si="2"/>
        <v>0.31371019912621961</v>
      </c>
      <c r="H37" s="16">
        <v>186</v>
      </c>
      <c r="I37" s="17">
        <f>IFERROR(H37/H$5*100,"0")</f>
        <v>9.0864680019540796</v>
      </c>
      <c r="J37" s="16">
        <v>26</v>
      </c>
      <c r="K37" s="17">
        <f>IFERROR(J37/J$5*100,"0")</f>
        <v>3.346203346203346</v>
      </c>
      <c r="L37" s="16">
        <v>160</v>
      </c>
      <c r="M37" s="17">
        <f>IFERROR(L37/L$5*100,"0")</f>
        <v>12.598425196850393</v>
      </c>
      <c r="N37" s="16">
        <v>207</v>
      </c>
      <c r="O37" s="17">
        <f t="shared" si="6"/>
        <v>2.2446324007807417</v>
      </c>
      <c r="P37" s="160">
        <v>13</v>
      </c>
      <c r="Q37" s="17">
        <f t="shared" si="27"/>
        <v>0.31815956926089084</v>
      </c>
      <c r="R37" s="160">
        <v>194</v>
      </c>
      <c r="S37" s="17">
        <f t="shared" si="29"/>
        <v>3.7772585669781931</v>
      </c>
      <c r="T37" s="160">
        <v>0</v>
      </c>
      <c r="U37" s="160">
        <v>0</v>
      </c>
      <c r="V37" s="160">
        <v>0</v>
      </c>
      <c r="W37" s="160">
        <v>0</v>
      </c>
      <c r="X37" s="160">
        <v>0</v>
      </c>
      <c r="Y37" s="160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0</v>
      </c>
      <c r="AF37" s="161">
        <v>0</v>
      </c>
      <c r="AG37" s="161">
        <v>0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</v>
      </c>
      <c r="AN37" s="161">
        <v>0</v>
      </c>
      <c r="AO37" s="161">
        <v>0</v>
      </c>
      <c r="AP37" s="161">
        <v>0</v>
      </c>
      <c r="AQ37" s="161">
        <v>0</v>
      </c>
      <c r="AR37" s="163">
        <v>0</v>
      </c>
      <c r="AS37" s="163">
        <v>0</v>
      </c>
      <c r="AT37" s="163">
        <v>0</v>
      </c>
      <c r="AU37" s="163">
        <v>0</v>
      </c>
      <c r="AV37" s="163">
        <v>0</v>
      </c>
      <c r="AW37" s="163">
        <v>0</v>
      </c>
      <c r="AX37"/>
    </row>
    <row r="38" spans="1:50" ht="16.5">
      <c r="A38" s="123" t="s">
        <v>324</v>
      </c>
      <c r="B38" s="18">
        <v>331</v>
      </c>
      <c r="C38" s="17">
        <f t="shared" si="0"/>
        <v>0.13534344933616285</v>
      </c>
      <c r="D38" s="160">
        <v>125</v>
      </c>
      <c r="E38" s="17">
        <f t="shared" ref="E38:E69" si="30">IFERROR(D38/D$5*100,"0")</f>
        <v>9.4898269055572429E-2</v>
      </c>
      <c r="F38" s="16">
        <v>206</v>
      </c>
      <c r="G38" s="17">
        <f t="shared" ref="G38:G69" si="31">IFERROR(F38/F$5*100,"0")</f>
        <v>0.18255452265537075</v>
      </c>
      <c r="H38" s="16">
        <v>11</v>
      </c>
      <c r="I38" s="17">
        <f>IFERROR(H38/H$5*100,"0")</f>
        <v>0.53737176355642402</v>
      </c>
      <c r="J38" s="16">
        <v>3</v>
      </c>
      <c r="K38" s="17">
        <f>IFERROR(J38/J$5*100,"0")</f>
        <v>0.38610038610038611</v>
      </c>
      <c r="L38" s="16">
        <v>8</v>
      </c>
      <c r="M38" s="17">
        <f>IFERROR(L38/L$5*100,"0")</f>
        <v>0.62992125984251968</v>
      </c>
      <c r="N38" s="16">
        <v>94</v>
      </c>
      <c r="O38" s="17">
        <f t="shared" si="6"/>
        <v>1.019301669919757</v>
      </c>
      <c r="P38" s="160">
        <v>7</v>
      </c>
      <c r="Q38" s="17">
        <f t="shared" si="27"/>
        <v>0.17131669114047968</v>
      </c>
      <c r="R38" s="160">
        <v>87</v>
      </c>
      <c r="S38" s="17">
        <f t="shared" si="29"/>
        <v>1.6939252336448596</v>
      </c>
      <c r="T38" s="160">
        <v>1</v>
      </c>
      <c r="U38" s="17">
        <f>IFERROR(T38/T$5*100,"0")</f>
        <v>3.2639206214504861E-3</v>
      </c>
      <c r="V38" s="160">
        <v>1</v>
      </c>
      <c r="W38" s="17">
        <f>IFERROR(V38/V$5*100,"0")</f>
        <v>6.0764416357780883E-3</v>
      </c>
      <c r="X38" s="160">
        <v>0</v>
      </c>
      <c r="Y38" s="160">
        <v>0</v>
      </c>
      <c r="Z38" s="161">
        <v>92</v>
      </c>
      <c r="AA38" s="162">
        <f t="shared" ref="AA38:AA79" si="32">IFERROR(Z38/Z$5*100,"0")</f>
        <v>0.10785842409463405</v>
      </c>
      <c r="AB38" s="16">
        <v>38</v>
      </c>
      <c r="AC38" s="162">
        <f t="shared" ref="AC38:AC70" si="33">IFERROR(AB38/AB$5*100,"0")</f>
        <v>8.1496096765891743E-2</v>
      </c>
      <c r="AD38" s="16">
        <v>54</v>
      </c>
      <c r="AE38" s="162">
        <f t="shared" ref="AE38:AE62" si="34">IFERROR(AD38/AD$5*100,"0")</f>
        <v>0.13964674545501565</v>
      </c>
      <c r="AF38" s="161">
        <v>130</v>
      </c>
      <c r="AG38" s="162">
        <f t="shared" ref="AG38:AG74" si="35">IFERROR(AF38/AF$5*100,"0")</f>
        <v>0.13737860486742964</v>
      </c>
      <c r="AH38" s="16">
        <v>73</v>
      </c>
      <c r="AI38" s="162">
        <f t="shared" ref="AI38:AI56" si="36">IFERROR(AH38/AH$5*100,"0")</f>
        <v>0.14238068303719451</v>
      </c>
      <c r="AJ38" s="16">
        <v>57</v>
      </c>
      <c r="AK38" s="162">
        <f t="shared" ref="AK38:AK68" si="37">IFERROR(AJ38/AJ$5*100,"0")</f>
        <v>0.13146362839614373</v>
      </c>
      <c r="AL38" s="161">
        <v>3</v>
      </c>
      <c r="AM38" s="162">
        <f t="shared" ref="AM38:AM46" si="38">IFERROR(AL38/AL$5*100,"0")</f>
        <v>1.3717421124828533E-2</v>
      </c>
      <c r="AN38" s="16">
        <v>3</v>
      </c>
      <c r="AO38" s="162">
        <f>IFERROR(AN38/AN$5*100,"0")</f>
        <v>2.5728987993138937E-2</v>
      </c>
      <c r="AP38" s="16">
        <v>0</v>
      </c>
      <c r="AQ38" s="16">
        <v>0</v>
      </c>
      <c r="AR38" s="163">
        <v>0</v>
      </c>
      <c r="AS38" s="163">
        <v>0</v>
      </c>
      <c r="AT38" s="163">
        <v>0</v>
      </c>
      <c r="AU38" s="163">
        <v>0</v>
      </c>
      <c r="AV38" s="163">
        <v>0</v>
      </c>
      <c r="AW38" s="163">
        <v>0</v>
      </c>
      <c r="AX38"/>
    </row>
    <row r="39" spans="1:50" ht="16.5">
      <c r="A39" s="123" t="s">
        <v>216</v>
      </c>
      <c r="B39" s="18">
        <v>232</v>
      </c>
      <c r="C39" s="17">
        <f t="shared" si="0"/>
        <v>9.486308231416854E-2</v>
      </c>
      <c r="D39" s="160">
        <v>174</v>
      </c>
      <c r="E39" s="17">
        <f t="shared" si="30"/>
        <v>0.13209839052535682</v>
      </c>
      <c r="F39" s="16">
        <v>58</v>
      </c>
      <c r="G39" s="17">
        <f t="shared" si="31"/>
        <v>5.1398846184521861E-2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4</v>
      </c>
      <c r="O39" s="17">
        <f t="shared" si="6"/>
        <v>4.3374539145521578E-2</v>
      </c>
      <c r="P39" s="160">
        <v>1</v>
      </c>
      <c r="Q39" s="17">
        <f t="shared" si="27"/>
        <v>2.4473813020068527E-2</v>
      </c>
      <c r="R39" s="160">
        <v>3</v>
      </c>
      <c r="S39" s="17">
        <f t="shared" si="29"/>
        <v>5.8411214953271021E-2</v>
      </c>
      <c r="T39" s="160">
        <v>72</v>
      </c>
      <c r="U39" s="17">
        <f>IFERROR(T39/T$5*100,"0")</f>
        <v>0.23500228474443502</v>
      </c>
      <c r="V39" s="160">
        <v>57</v>
      </c>
      <c r="W39" s="17">
        <f>IFERROR(V39/V$5*100,"0")</f>
        <v>0.34635717323935106</v>
      </c>
      <c r="X39" s="160">
        <v>15</v>
      </c>
      <c r="Y39" s="17">
        <f>IFERROR(X39/X$5*100,"0")</f>
        <v>0.10577533319229956</v>
      </c>
      <c r="Z39" s="161">
        <v>128</v>
      </c>
      <c r="AA39" s="162">
        <f t="shared" si="32"/>
        <v>0.15006389439253431</v>
      </c>
      <c r="AB39" s="16">
        <v>99</v>
      </c>
      <c r="AC39" s="162">
        <f t="shared" si="33"/>
        <v>0.21231877841640218</v>
      </c>
      <c r="AD39" s="16">
        <v>29</v>
      </c>
      <c r="AE39" s="162">
        <f t="shared" si="34"/>
        <v>7.4995474411026927E-2</v>
      </c>
      <c r="AF39" s="161">
        <v>27</v>
      </c>
      <c r="AG39" s="162">
        <f t="shared" si="35"/>
        <v>2.8532479472466156E-2</v>
      </c>
      <c r="AH39" s="16">
        <v>17</v>
      </c>
      <c r="AI39" s="162">
        <f t="shared" si="36"/>
        <v>3.315714536482612E-2</v>
      </c>
      <c r="AJ39" s="16">
        <v>10</v>
      </c>
      <c r="AK39" s="162">
        <f t="shared" si="37"/>
        <v>2.3063794455463811E-2</v>
      </c>
      <c r="AL39" s="161">
        <v>1</v>
      </c>
      <c r="AM39" s="162">
        <f t="shared" si="38"/>
        <v>4.5724737082761778E-3</v>
      </c>
      <c r="AN39" s="16">
        <v>0</v>
      </c>
      <c r="AO39" s="16">
        <v>0</v>
      </c>
      <c r="AP39" s="16">
        <v>1</v>
      </c>
      <c r="AQ39" s="162">
        <f>IFERROR(AP39/AP$5*100,"0")</f>
        <v>9.7943192948090098E-3</v>
      </c>
      <c r="AR39" s="163">
        <v>0</v>
      </c>
      <c r="AS39" s="163">
        <v>0</v>
      </c>
      <c r="AT39" s="163">
        <v>0</v>
      </c>
      <c r="AU39" s="163">
        <v>0</v>
      </c>
      <c r="AV39" s="163">
        <v>0</v>
      </c>
      <c r="AW39" s="163">
        <v>0</v>
      </c>
      <c r="AX39"/>
    </row>
    <row r="40" spans="1:50" ht="16.5">
      <c r="A40" s="123" t="s">
        <v>222</v>
      </c>
      <c r="B40" s="18">
        <v>206</v>
      </c>
      <c r="C40" s="17">
        <f t="shared" si="0"/>
        <v>8.4231874813442756E-2</v>
      </c>
      <c r="D40" s="160">
        <v>74</v>
      </c>
      <c r="E40" s="17">
        <f t="shared" si="30"/>
        <v>5.6179775280898882E-2</v>
      </c>
      <c r="F40" s="16">
        <v>132</v>
      </c>
      <c r="G40" s="17">
        <f t="shared" si="31"/>
        <v>0.1169766844199463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0">
        <v>18</v>
      </c>
      <c r="U40" s="17">
        <f>IFERROR(T40/T$5*100,"0")</f>
        <v>5.8750571186108755E-2</v>
      </c>
      <c r="V40" s="160">
        <v>4</v>
      </c>
      <c r="W40" s="17">
        <f>IFERROR(V40/V$5*100,"0")</f>
        <v>2.4305766543112353E-2</v>
      </c>
      <c r="X40" s="160">
        <v>14</v>
      </c>
      <c r="Y40" s="17">
        <f>IFERROR(X40/X$5*100,"0")</f>
        <v>9.8723644312812914E-2</v>
      </c>
      <c r="Z40" s="161">
        <v>119</v>
      </c>
      <c r="AA40" s="162">
        <f t="shared" si="32"/>
        <v>0.13951252681805923</v>
      </c>
      <c r="AB40" s="161">
        <v>41</v>
      </c>
      <c r="AC40" s="162">
        <f t="shared" si="33"/>
        <v>8.7929999142146359E-2</v>
      </c>
      <c r="AD40" s="16">
        <v>78</v>
      </c>
      <c r="AE40" s="162">
        <f t="shared" si="34"/>
        <v>0.20171196565724483</v>
      </c>
      <c r="AF40" s="161">
        <v>65</v>
      </c>
      <c r="AG40" s="162">
        <f t="shared" si="35"/>
        <v>6.8689302433714822E-2</v>
      </c>
      <c r="AH40" s="16">
        <v>25</v>
      </c>
      <c r="AI40" s="162">
        <f t="shared" si="36"/>
        <v>4.8760507889450175E-2</v>
      </c>
      <c r="AJ40" s="16">
        <v>40</v>
      </c>
      <c r="AK40" s="162">
        <f t="shared" si="37"/>
        <v>9.2255177821855244E-2</v>
      </c>
      <c r="AL40" s="161">
        <v>4</v>
      </c>
      <c r="AM40" s="162">
        <f t="shared" si="38"/>
        <v>1.8289894833104711E-2</v>
      </c>
      <c r="AN40" s="161">
        <v>4</v>
      </c>
      <c r="AO40" s="162">
        <f t="shared" ref="AO40:AO46" si="39">IFERROR(AN40/AN$5*100,"0")</f>
        <v>3.4305317324185243E-2</v>
      </c>
      <c r="AP40" s="16">
        <v>0</v>
      </c>
      <c r="AQ40" s="16">
        <v>0</v>
      </c>
      <c r="AR40" s="163">
        <v>0</v>
      </c>
      <c r="AS40" s="163">
        <v>0</v>
      </c>
      <c r="AT40" s="163">
        <v>0</v>
      </c>
      <c r="AU40" s="163">
        <v>0</v>
      </c>
      <c r="AV40" s="163">
        <v>0</v>
      </c>
      <c r="AW40" s="163">
        <v>0</v>
      </c>
      <c r="AX40"/>
    </row>
    <row r="41" spans="1:50" ht="16.5">
      <c r="A41" s="123" t="s">
        <v>92</v>
      </c>
      <c r="B41" s="18">
        <v>204</v>
      </c>
      <c r="C41" s="17">
        <f t="shared" si="0"/>
        <v>8.341408962107924E-2</v>
      </c>
      <c r="D41" s="160">
        <v>42</v>
      </c>
      <c r="E41" s="17">
        <f t="shared" si="30"/>
        <v>3.1885818402672336E-2</v>
      </c>
      <c r="F41" s="16">
        <v>162</v>
      </c>
      <c r="G41" s="17">
        <f t="shared" si="31"/>
        <v>0.14356229451538866</v>
      </c>
      <c r="H41" s="16">
        <v>6</v>
      </c>
      <c r="I41" s="17">
        <f>IFERROR(H41/H$5*100,"0")</f>
        <v>0.29311187103077674</v>
      </c>
      <c r="J41" s="16">
        <v>1</v>
      </c>
      <c r="K41" s="17">
        <f>IFERROR(J41/J$5*100,"0")</f>
        <v>0.1287001287001287</v>
      </c>
      <c r="L41" s="16">
        <v>5</v>
      </c>
      <c r="M41" s="17">
        <f>IFERROR(L41/L$5*100,"0")</f>
        <v>0.39370078740157477</v>
      </c>
      <c r="N41" s="16">
        <v>22</v>
      </c>
      <c r="O41" s="17">
        <f>IFERROR(N41/N$5*100,"0")</f>
        <v>0.23855996530036866</v>
      </c>
      <c r="P41" s="160">
        <v>5</v>
      </c>
      <c r="Q41" s="17">
        <f>IFERROR(P41/P$5*100,"0")</f>
        <v>0.12236906510034262</v>
      </c>
      <c r="R41" s="160">
        <v>17</v>
      </c>
      <c r="S41" s="17">
        <f>IFERROR(R41/R$5*100,"0")</f>
        <v>0.3309968847352025</v>
      </c>
      <c r="T41" s="160">
        <v>50</v>
      </c>
      <c r="U41" s="17">
        <f>IFERROR(T41/T$5*100,"0")</f>
        <v>0.16319603107252431</v>
      </c>
      <c r="V41" s="160">
        <v>6</v>
      </c>
      <c r="W41" s="17">
        <f>IFERROR(V41/V$5*100,"0")</f>
        <v>3.645864981466853E-2</v>
      </c>
      <c r="X41" s="160">
        <v>44</v>
      </c>
      <c r="Y41" s="17">
        <f>IFERROR(X41/X$5*100,"0")</f>
        <v>0.31027431069741201</v>
      </c>
      <c r="Z41" s="161">
        <v>75</v>
      </c>
      <c r="AA41" s="162">
        <f t="shared" si="32"/>
        <v>8.792806312062558E-2</v>
      </c>
      <c r="AB41" s="16">
        <v>15</v>
      </c>
      <c r="AC41" s="162">
        <f t="shared" si="33"/>
        <v>3.2169511881273052E-2</v>
      </c>
      <c r="AD41" s="16">
        <v>60</v>
      </c>
      <c r="AE41" s="162">
        <f t="shared" si="34"/>
        <v>0.15516305050557294</v>
      </c>
      <c r="AF41" s="161">
        <v>49</v>
      </c>
      <c r="AG41" s="162">
        <f t="shared" si="35"/>
        <v>5.1781166450031176E-2</v>
      </c>
      <c r="AH41" s="16">
        <v>13</v>
      </c>
      <c r="AI41" s="162">
        <f t="shared" si="36"/>
        <v>2.5355464102514092E-2</v>
      </c>
      <c r="AJ41" s="16">
        <v>36</v>
      </c>
      <c r="AK41" s="162">
        <f t="shared" si="37"/>
        <v>8.3029660039669731E-2</v>
      </c>
      <c r="AL41" s="161">
        <v>1</v>
      </c>
      <c r="AM41" s="162">
        <f t="shared" si="38"/>
        <v>4.5724737082761778E-3</v>
      </c>
      <c r="AN41" s="161">
        <v>1</v>
      </c>
      <c r="AO41" s="162">
        <f t="shared" si="39"/>
        <v>8.5763293310463107E-3</v>
      </c>
      <c r="AP41" s="161">
        <v>0</v>
      </c>
      <c r="AQ41" s="161">
        <v>0</v>
      </c>
      <c r="AR41" s="163">
        <v>1</v>
      </c>
      <c r="AS41" s="162">
        <f>IFERROR(AR41/AR$5*100,"0")</f>
        <v>0.11627906976744186</v>
      </c>
      <c r="AT41" s="161">
        <v>1</v>
      </c>
      <c r="AU41" s="164">
        <f>IFERROR(AT41/AT$5*100,"0")</f>
        <v>0.11890606420927466</v>
      </c>
      <c r="AV41" s="161">
        <v>0</v>
      </c>
      <c r="AW41" s="164">
        <f>IFERROR(AV41/AV$5*100,"0")</f>
        <v>0</v>
      </c>
      <c r="AX41"/>
    </row>
    <row r="42" spans="1:50" ht="16.5">
      <c r="A42" s="123" t="s">
        <v>88</v>
      </c>
      <c r="B42" s="18">
        <v>188</v>
      </c>
      <c r="C42" s="17">
        <f t="shared" si="0"/>
        <v>7.6871808082171061E-2</v>
      </c>
      <c r="D42" s="160">
        <v>73</v>
      </c>
      <c r="E42" s="17">
        <f t="shared" si="30"/>
        <v>5.5420589128454302E-2</v>
      </c>
      <c r="F42" s="16">
        <v>115</v>
      </c>
      <c r="G42" s="17">
        <f t="shared" si="31"/>
        <v>0.1019115053658623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9</v>
      </c>
      <c r="U42" s="17">
        <f>IFERROR(T42/T$5*100,"0")</f>
        <v>2.9375285593054377E-2</v>
      </c>
      <c r="V42" s="16">
        <v>4</v>
      </c>
      <c r="W42" s="17">
        <f>IFERROR(V42/V$5*100,"0")</f>
        <v>2.4305766543112353E-2</v>
      </c>
      <c r="X42" s="16">
        <v>5</v>
      </c>
      <c r="Y42" s="17">
        <f>IFERROR(X42/X$5*100,"0")</f>
        <v>3.525844439743319E-2</v>
      </c>
      <c r="Z42" s="161">
        <v>73</v>
      </c>
      <c r="AA42" s="162">
        <f t="shared" si="32"/>
        <v>8.5583314770742228E-2</v>
      </c>
      <c r="AB42" s="161">
        <v>34</v>
      </c>
      <c r="AC42" s="162">
        <f t="shared" si="33"/>
        <v>7.2917560264218931E-2</v>
      </c>
      <c r="AD42" s="161">
        <v>39</v>
      </c>
      <c r="AE42" s="162">
        <f t="shared" si="34"/>
        <v>0.10085598282862242</v>
      </c>
      <c r="AF42" s="161">
        <v>86</v>
      </c>
      <c r="AG42" s="162">
        <f t="shared" si="35"/>
        <v>9.0881230912299618E-2</v>
      </c>
      <c r="AH42" s="16">
        <v>28</v>
      </c>
      <c r="AI42" s="162">
        <f t="shared" si="36"/>
        <v>5.4611768836184196E-2</v>
      </c>
      <c r="AJ42" s="16">
        <v>58</v>
      </c>
      <c r="AK42" s="162">
        <f t="shared" si="37"/>
        <v>0.1337700078416901</v>
      </c>
      <c r="AL42" s="161">
        <v>20</v>
      </c>
      <c r="AM42" s="162">
        <f t="shared" si="38"/>
        <v>9.1449474165523542E-2</v>
      </c>
      <c r="AN42" s="16">
        <v>7</v>
      </c>
      <c r="AO42" s="162">
        <f t="shared" si="39"/>
        <v>6.0034305317324191E-2</v>
      </c>
      <c r="AP42" s="16">
        <v>13</v>
      </c>
      <c r="AQ42" s="162">
        <f>IFERROR(AP42/AP$5*100,"0")</f>
        <v>0.12732615083251714</v>
      </c>
      <c r="AR42" s="163">
        <v>0</v>
      </c>
      <c r="AS42" s="163">
        <v>0</v>
      </c>
      <c r="AT42" s="163">
        <v>0</v>
      </c>
      <c r="AU42" s="163">
        <v>0</v>
      </c>
      <c r="AV42" s="163">
        <v>0</v>
      </c>
      <c r="AW42" s="163">
        <v>0</v>
      </c>
      <c r="AX42"/>
    </row>
    <row r="43" spans="1:50" ht="16.5">
      <c r="A43" s="123" t="s">
        <v>89</v>
      </c>
      <c r="B43" s="18">
        <v>186</v>
      </c>
      <c r="C43" s="17">
        <f t="shared" si="0"/>
        <v>7.6054022889807532E-2</v>
      </c>
      <c r="D43" s="160">
        <v>150</v>
      </c>
      <c r="E43" s="17">
        <f t="shared" si="30"/>
        <v>0.11387792286668692</v>
      </c>
      <c r="F43" s="16">
        <v>36</v>
      </c>
      <c r="G43" s="17">
        <f t="shared" si="31"/>
        <v>3.1902732114530812E-2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0">
        <v>0</v>
      </c>
      <c r="U43" s="160">
        <v>0</v>
      </c>
      <c r="V43" s="160">
        <v>0</v>
      </c>
      <c r="W43" s="160">
        <v>0</v>
      </c>
      <c r="X43" s="160">
        <v>0</v>
      </c>
      <c r="Y43" s="160">
        <v>0</v>
      </c>
      <c r="Z43" s="161">
        <v>35</v>
      </c>
      <c r="AA43" s="162">
        <f t="shared" si="32"/>
        <v>4.1033096122958607E-2</v>
      </c>
      <c r="AB43" s="161">
        <v>29</v>
      </c>
      <c r="AC43" s="162">
        <f t="shared" si="33"/>
        <v>6.2194389637127909E-2</v>
      </c>
      <c r="AD43" s="16">
        <v>6</v>
      </c>
      <c r="AE43" s="162">
        <f t="shared" si="34"/>
        <v>1.5516305050557294E-2</v>
      </c>
      <c r="AF43" s="161">
        <v>100</v>
      </c>
      <c r="AG43" s="162">
        <f t="shared" si="35"/>
        <v>0.10567584989802281</v>
      </c>
      <c r="AH43" s="16">
        <v>79</v>
      </c>
      <c r="AI43" s="162">
        <f t="shared" si="36"/>
        <v>0.15408320493066258</v>
      </c>
      <c r="AJ43" s="16">
        <v>21</v>
      </c>
      <c r="AK43" s="162">
        <f t="shared" si="37"/>
        <v>4.8433968356474004E-2</v>
      </c>
      <c r="AL43" s="161">
        <v>48</v>
      </c>
      <c r="AM43" s="162">
        <f t="shared" si="38"/>
        <v>0.21947873799725653</v>
      </c>
      <c r="AN43" s="161">
        <v>39</v>
      </c>
      <c r="AO43" s="162">
        <f t="shared" si="39"/>
        <v>0.33447684391080618</v>
      </c>
      <c r="AP43" s="16">
        <v>9</v>
      </c>
      <c r="AQ43" s="162">
        <f>IFERROR(AP43/AP$5*100,"0")</f>
        <v>8.8148873653281098E-2</v>
      </c>
      <c r="AR43" s="163">
        <v>3</v>
      </c>
      <c r="AS43" s="162">
        <f>IFERROR(AR43/AR$5*100,"0")</f>
        <v>0.34883720930232559</v>
      </c>
      <c r="AT43" s="163">
        <v>3</v>
      </c>
      <c r="AU43" s="164">
        <f>IFERROR(AT43/AT$5*100,"0")</f>
        <v>0.356718192627824</v>
      </c>
      <c r="AV43" s="161">
        <v>0</v>
      </c>
      <c r="AW43" s="164">
        <f>IFERROR(AV43/AV$5*100,"0")</f>
        <v>0</v>
      </c>
      <c r="AX43"/>
    </row>
    <row r="44" spans="1:50" ht="16.5">
      <c r="A44" s="123" t="s">
        <v>93</v>
      </c>
      <c r="B44" s="18">
        <v>160</v>
      </c>
      <c r="C44" s="17">
        <f t="shared" si="0"/>
        <v>6.5422815389081748E-2</v>
      </c>
      <c r="D44" s="160">
        <v>112</v>
      </c>
      <c r="E44" s="17">
        <f t="shared" si="30"/>
        <v>8.5028849073792892E-2</v>
      </c>
      <c r="F44" s="16">
        <v>48</v>
      </c>
      <c r="G44" s="17">
        <f t="shared" si="31"/>
        <v>4.2536976152707746E-2</v>
      </c>
      <c r="H44" s="16">
        <v>5</v>
      </c>
      <c r="I44" s="17">
        <f>IFERROR(H44/H$5*100,"0")</f>
        <v>0.24425989252564728</v>
      </c>
      <c r="J44" s="16">
        <v>3</v>
      </c>
      <c r="K44" s="17">
        <f>IFERROR(J44/J$5*100,"0")</f>
        <v>0.38610038610038611</v>
      </c>
      <c r="L44" s="16">
        <v>2</v>
      </c>
      <c r="M44" s="17">
        <f>IFERROR(L44/L$5*100,"0")</f>
        <v>0.15748031496062992</v>
      </c>
      <c r="N44" s="16">
        <v>6</v>
      </c>
      <c r="O44" s="17">
        <f>IFERROR(N44/N$5*100,"0")</f>
        <v>6.5061808718282377E-2</v>
      </c>
      <c r="P44" s="160">
        <v>6</v>
      </c>
      <c r="Q44" s="17">
        <f>IFERROR(P44/P$5*100,"0")</f>
        <v>0.14684287812041116</v>
      </c>
      <c r="R44" s="160">
        <v>0</v>
      </c>
      <c r="S44" s="160">
        <v>0</v>
      </c>
      <c r="T44" s="160">
        <v>16</v>
      </c>
      <c r="U44" s="17">
        <f>IFERROR(T44/T$5*100,"0")</f>
        <v>5.2222729943207778E-2</v>
      </c>
      <c r="V44" s="160">
        <v>11</v>
      </c>
      <c r="W44" s="17">
        <f>IFERROR(V44/V$5*100,"0")</f>
        <v>6.6840857993558961E-2</v>
      </c>
      <c r="X44" s="160">
        <v>5</v>
      </c>
      <c r="Y44" s="17">
        <f>IFERROR(X44/X$5*100,"0")</f>
        <v>3.525844439743319E-2</v>
      </c>
      <c r="Z44" s="161">
        <v>50</v>
      </c>
      <c r="AA44" s="162">
        <f t="shared" si="32"/>
        <v>5.861870874708372E-2</v>
      </c>
      <c r="AB44" s="16">
        <v>37</v>
      </c>
      <c r="AC44" s="162">
        <f t="shared" si="33"/>
        <v>7.9351462640473533E-2</v>
      </c>
      <c r="AD44" s="16">
        <v>13</v>
      </c>
      <c r="AE44" s="162">
        <f t="shared" si="34"/>
        <v>3.3618660942874141E-2</v>
      </c>
      <c r="AF44" s="161">
        <v>65</v>
      </c>
      <c r="AG44" s="162">
        <f t="shared" si="35"/>
        <v>6.8689302433714822E-2</v>
      </c>
      <c r="AH44" s="16">
        <v>44</v>
      </c>
      <c r="AI44" s="162">
        <f t="shared" si="36"/>
        <v>8.5818493885432307E-2</v>
      </c>
      <c r="AJ44" s="16">
        <v>21</v>
      </c>
      <c r="AK44" s="162">
        <f t="shared" si="37"/>
        <v>4.8433968356474004E-2</v>
      </c>
      <c r="AL44" s="161">
        <v>17</v>
      </c>
      <c r="AM44" s="162">
        <f t="shared" si="38"/>
        <v>7.7732053040695026E-2</v>
      </c>
      <c r="AN44" s="16">
        <v>10</v>
      </c>
      <c r="AO44" s="162">
        <f t="shared" si="39"/>
        <v>8.5763293310463118E-2</v>
      </c>
      <c r="AP44" s="16">
        <v>7</v>
      </c>
      <c r="AQ44" s="162">
        <f>IFERROR(AP44/AP$5*100,"0")</f>
        <v>6.8560235063663072E-2</v>
      </c>
      <c r="AR44" s="163">
        <v>1</v>
      </c>
      <c r="AS44" s="162">
        <f>IFERROR(AR44/AR$5*100,"0")</f>
        <v>0.11627906976744186</v>
      </c>
      <c r="AT44" s="161">
        <v>1</v>
      </c>
      <c r="AU44" s="164">
        <f>IFERROR(AT44/AT$5*100,"0")</f>
        <v>0.11890606420927466</v>
      </c>
      <c r="AV44" s="161">
        <v>0</v>
      </c>
      <c r="AW44" s="164">
        <f>IFERROR(AV44/AV$5*100,"0")</f>
        <v>0</v>
      </c>
      <c r="AX44"/>
    </row>
    <row r="45" spans="1:50" ht="16.5">
      <c r="A45" s="123" t="s">
        <v>325</v>
      </c>
      <c r="B45" s="18">
        <v>151</v>
      </c>
      <c r="C45" s="17">
        <f t="shared" si="0"/>
        <v>6.1742782023445908E-2</v>
      </c>
      <c r="D45" s="160">
        <v>92</v>
      </c>
      <c r="E45" s="17">
        <f t="shared" si="30"/>
        <v>6.9845126024901311E-2</v>
      </c>
      <c r="F45" s="16">
        <v>59</v>
      </c>
      <c r="G45" s="17">
        <f t="shared" si="31"/>
        <v>5.2285033187703271E-2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4</v>
      </c>
      <c r="O45" s="17">
        <f>IFERROR(N45/N$5*100,"0")</f>
        <v>4.3374539145521578E-2</v>
      </c>
      <c r="P45" s="160">
        <v>3</v>
      </c>
      <c r="Q45" s="17">
        <f>IFERROR(P45/P$5*100,"0")</f>
        <v>7.3421439060205582E-2</v>
      </c>
      <c r="R45" s="160">
        <v>1</v>
      </c>
      <c r="S45" s="17">
        <f>IFERROR(R45/R$5*100,"0")</f>
        <v>1.9470404984423675E-2</v>
      </c>
      <c r="T45" s="160">
        <v>22</v>
      </c>
      <c r="U45" s="17">
        <f>IFERROR(T45/T$5*100,"0")</f>
        <v>7.1806253671910694E-2</v>
      </c>
      <c r="V45" s="160">
        <v>16</v>
      </c>
      <c r="W45" s="17">
        <f>IFERROR(V45/V$5*100,"0")</f>
        <v>9.7223066172449413E-2</v>
      </c>
      <c r="X45" s="160">
        <v>6</v>
      </c>
      <c r="Y45" s="17">
        <f>IFERROR(X45/X$5*100,"0")</f>
        <v>4.231013327691982E-2</v>
      </c>
      <c r="Z45" s="161">
        <v>53</v>
      </c>
      <c r="AA45" s="162">
        <f t="shared" si="32"/>
        <v>6.2135831271908741E-2</v>
      </c>
      <c r="AB45" s="16">
        <v>35</v>
      </c>
      <c r="AC45" s="162">
        <f t="shared" si="33"/>
        <v>7.5062194389637127E-2</v>
      </c>
      <c r="AD45" s="16">
        <v>18</v>
      </c>
      <c r="AE45" s="162">
        <f t="shared" si="34"/>
        <v>4.654891515167188E-2</v>
      </c>
      <c r="AF45" s="161">
        <v>59</v>
      </c>
      <c r="AG45" s="162">
        <f t="shared" si="35"/>
        <v>6.2348751439833455E-2</v>
      </c>
      <c r="AH45" s="16">
        <v>27</v>
      </c>
      <c r="AI45" s="162">
        <f t="shared" si="36"/>
        <v>5.2661348520606194E-2</v>
      </c>
      <c r="AJ45" s="16">
        <v>32</v>
      </c>
      <c r="AK45" s="162">
        <f t="shared" si="37"/>
        <v>7.3804142257484204E-2</v>
      </c>
      <c r="AL45" s="161">
        <v>13</v>
      </c>
      <c r="AM45" s="162">
        <f t="shared" si="38"/>
        <v>5.9442158207590301E-2</v>
      </c>
      <c r="AN45" s="16">
        <v>11</v>
      </c>
      <c r="AO45" s="162">
        <f t="shared" si="39"/>
        <v>9.4339622641509441E-2</v>
      </c>
      <c r="AP45" s="16">
        <v>2</v>
      </c>
      <c r="AQ45" s="162">
        <f>IFERROR(AP45/AP$5*100,"0")</f>
        <v>1.958863858961802E-2</v>
      </c>
      <c r="AR45" s="163">
        <v>0</v>
      </c>
      <c r="AS45" s="163">
        <v>0</v>
      </c>
      <c r="AT45" s="163">
        <v>0</v>
      </c>
      <c r="AU45" s="163">
        <v>0</v>
      </c>
      <c r="AV45" s="163">
        <v>0</v>
      </c>
      <c r="AW45" s="163">
        <v>0</v>
      </c>
      <c r="AX45"/>
    </row>
    <row r="46" spans="1:50" ht="16.5">
      <c r="A46" s="123" t="s">
        <v>85</v>
      </c>
      <c r="B46" s="18">
        <v>132</v>
      </c>
      <c r="C46" s="17">
        <f t="shared" si="0"/>
        <v>5.3973822695992449E-2</v>
      </c>
      <c r="D46" s="160">
        <v>70</v>
      </c>
      <c r="E46" s="17">
        <f t="shared" si="30"/>
        <v>5.3143030671120563E-2</v>
      </c>
      <c r="F46" s="16">
        <v>62</v>
      </c>
      <c r="G46" s="17">
        <f t="shared" si="31"/>
        <v>5.4943594197247501E-2</v>
      </c>
      <c r="H46" s="16">
        <v>18</v>
      </c>
      <c r="I46" s="17">
        <f>IFERROR(H46/H$5*100,"0")</f>
        <v>0.87933561309233021</v>
      </c>
      <c r="J46" s="16">
        <v>13</v>
      </c>
      <c r="K46" s="17">
        <f>IFERROR(J46/J$5*100,"0")</f>
        <v>1.673101673101673</v>
      </c>
      <c r="L46" s="16">
        <v>5</v>
      </c>
      <c r="M46" s="17">
        <f>IFERROR(L46/L$5*100,"0")</f>
        <v>0.39370078740157477</v>
      </c>
      <c r="N46" s="16">
        <v>6</v>
      </c>
      <c r="O46" s="17">
        <f>IFERROR(N46/N$5*100,"0")</f>
        <v>6.5061808718282377E-2</v>
      </c>
      <c r="P46" s="160">
        <v>3</v>
      </c>
      <c r="Q46" s="17">
        <f>IFERROR(P46/P$5*100,"0")</f>
        <v>7.3421439060205582E-2</v>
      </c>
      <c r="R46" s="160">
        <v>3</v>
      </c>
      <c r="S46" s="17">
        <f>IFERROR(R46/R$5*100,"0")</f>
        <v>5.8411214953271021E-2</v>
      </c>
      <c r="T46" s="160">
        <v>0</v>
      </c>
      <c r="U46" s="160">
        <v>0</v>
      </c>
      <c r="V46" s="160">
        <v>0</v>
      </c>
      <c r="W46" s="160">
        <v>0</v>
      </c>
      <c r="X46" s="160">
        <v>0</v>
      </c>
      <c r="Y46" s="160">
        <v>0</v>
      </c>
      <c r="Z46" s="161">
        <v>11</v>
      </c>
      <c r="AA46" s="162">
        <f t="shared" si="32"/>
        <v>1.2896115924358419E-2</v>
      </c>
      <c r="AB46" s="16">
        <v>5</v>
      </c>
      <c r="AC46" s="162">
        <f t="shared" si="33"/>
        <v>1.0723170627091019E-2</v>
      </c>
      <c r="AD46" s="16">
        <v>6</v>
      </c>
      <c r="AE46" s="162">
        <f t="shared" si="34"/>
        <v>1.5516305050557294E-2</v>
      </c>
      <c r="AF46" s="161">
        <v>49</v>
      </c>
      <c r="AG46" s="162">
        <f t="shared" si="35"/>
        <v>5.1781166450031176E-2</v>
      </c>
      <c r="AH46" s="16">
        <v>25</v>
      </c>
      <c r="AI46" s="162">
        <f t="shared" si="36"/>
        <v>4.8760507889450175E-2</v>
      </c>
      <c r="AJ46" s="16">
        <v>24</v>
      </c>
      <c r="AK46" s="162">
        <f t="shared" si="37"/>
        <v>5.5353106693113156E-2</v>
      </c>
      <c r="AL46" s="161">
        <v>48</v>
      </c>
      <c r="AM46" s="162">
        <f t="shared" si="38"/>
        <v>0.21947873799725653</v>
      </c>
      <c r="AN46" s="16">
        <v>24</v>
      </c>
      <c r="AO46" s="162">
        <f t="shared" si="39"/>
        <v>0.2058319039451115</v>
      </c>
      <c r="AP46" s="16">
        <v>24</v>
      </c>
      <c r="AQ46" s="162">
        <f>IFERROR(AP46/AP$5*100,"0")</f>
        <v>0.23506366307541626</v>
      </c>
      <c r="AR46" s="163">
        <v>0</v>
      </c>
      <c r="AS46" s="163">
        <v>0</v>
      </c>
      <c r="AT46" s="163">
        <v>0</v>
      </c>
      <c r="AU46" s="163">
        <v>0</v>
      </c>
      <c r="AV46" s="163">
        <v>0</v>
      </c>
      <c r="AW46" s="163">
        <v>0</v>
      </c>
      <c r="AX46"/>
    </row>
    <row r="47" spans="1:50" ht="16.5">
      <c r="A47" s="123" t="s">
        <v>84</v>
      </c>
      <c r="B47" s="18">
        <v>103</v>
      </c>
      <c r="C47" s="17">
        <f t="shared" si="0"/>
        <v>4.2115937406721378E-2</v>
      </c>
      <c r="D47" s="160">
        <v>101</v>
      </c>
      <c r="E47" s="17">
        <f t="shared" si="30"/>
        <v>7.6677801396902528E-2</v>
      </c>
      <c r="F47" s="16">
        <v>2</v>
      </c>
      <c r="G47" s="17">
        <f t="shared" si="31"/>
        <v>1.7723740063628228E-3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1">
        <v>28</v>
      </c>
      <c r="AA47" s="162">
        <f t="shared" si="32"/>
        <v>3.2826476898366881E-2</v>
      </c>
      <c r="AB47" s="161">
        <v>27</v>
      </c>
      <c r="AC47" s="162">
        <f t="shared" si="33"/>
        <v>5.7905121386291503E-2</v>
      </c>
      <c r="AD47" s="16">
        <v>1</v>
      </c>
      <c r="AE47" s="162">
        <f t="shared" si="34"/>
        <v>2.5860508417595491E-3</v>
      </c>
      <c r="AF47" s="161">
        <v>43</v>
      </c>
      <c r="AG47" s="162">
        <f t="shared" si="35"/>
        <v>4.5440615456149809E-2</v>
      </c>
      <c r="AH47" s="16">
        <v>42</v>
      </c>
      <c r="AI47" s="162">
        <f t="shared" si="36"/>
        <v>8.1917653254276301E-2</v>
      </c>
      <c r="AJ47" s="16">
        <v>1</v>
      </c>
      <c r="AK47" s="162">
        <f t="shared" si="37"/>
        <v>2.3063794455463814E-3</v>
      </c>
      <c r="AL47" s="161">
        <v>0</v>
      </c>
      <c r="AM47" s="161">
        <v>0</v>
      </c>
      <c r="AN47" s="161">
        <v>0</v>
      </c>
      <c r="AO47" s="161">
        <v>0</v>
      </c>
      <c r="AP47" s="161">
        <v>0</v>
      </c>
      <c r="AQ47" s="161">
        <v>0</v>
      </c>
      <c r="AR47" s="163">
        <v>32</v>
      </c>
      <c r="AS47" s="162">
        <f>IFERROR(AR47/AR$5*100,"0")</f>
        <v>3.7209302325581395</v>
      </c>
      <c r="AT47" s="161">
        <v>32</v>
      </c>
      <c r="AU47" s="164">
        <f>IFERROR(AT47/AT$5*100,"0")</f>
        <v>3.8049940546967891</v>
      </c>
      <c r="AV47" s="161">
        <v>0</v>
      </c>
      <c r="AW47" s="164">
        <f>IFERROR(AV47/AV$5*100,"0")</f>
        <v>0</v>
      </c>
      <c r="AX47"/>
    </row>
    <row r="48" spans="1:50" ht="16.5">
      <c r="A48" s="150" t="s">
        <v>446</v>
      </c>
      <c r="B48" s="18">
        <v>101</v>
      </c>
      <c r="C48" s="17">
        <f t="shared" si="0"/>
        <v>4.1298152214357856E-2</v>
      </c>
      <c r="D48" s="160">
        <v>67</v>
      </c>
      <c r="E48" s="17">
        <f t="shared" si="30"/>
        <v>5.0865472213786816E-2</v>
      </c>
      <c r="F48" s="18">
        <v>34</v>
      </c>
      <c r="G48" s="17">
        <f t="shared" si="31"/>
        <v>3.0130358108167984E-2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0">
        <v>2</v>
      </c>
      <c r="U48" s="17">
        <f t="shared" ref="U48:U55" si="40">IFERROR(T48/T$5*100,"0")</f>
        <v>6.5278412429009723E-3</v>
      </c>
      <c r="V48" s="160">
        <v>1</v>
      </c>
      <c r="W48" s="17">
        <f>IFERROR(V48/V$5*100,"0")</f>
        <v>6.0764416357780883E-3</v>
      </c>
      <c r="X48" s="160">
        <v>1</v>
      </c>
      <c r="Y48" s="17">
        <f>IFERROR(X48/X$5*100,"0")</f>
        <v>7.0516888794866376E-3</v>
      </c>
      <c r="Z48" s="161">
        <v>13</v>
      </c>
      <c r="AA48" s="162">
        <f t="shared" si="32"/>
        <v>1.5240864274241768E-2</v>
      </c>
      <c r="AB48" s="18">
        <v>6</v>
      </c>
      <c r="AC48" s="162">
        <f t="shared" si="33"/>
        <v>1.2867804752509222E-2</v>
      </c>
      <c r="AD48" s="18">
        <v>7</v>
      </c>
      <c r="AE48" s="162">
        <f t="shared" si="34"/>
        <v>1.8102355892316842E-2</v>
      </c>
      <c r="AF48" s="161">
        <v>74</v>
      </c>
      <c r="AG48" s="162">
        <f t="shared" si="35"/>
        <v>7.8200128924536885E-2</v>
      </c>
      <c r="AH48" s="16">
        <v>52</v>
      </c>
      <c r="AI48" s="162">
        <f t="shared" si="36"/>
        <v>0.10142185641005637</v>
      </c>
      <c r="AJ48" s="16">
        <v>22</v>
      </c>
      <c r="AK48" s="162">
        <f t="shared" si="37"/>
        <v>5.0740347802020386E-2</v>
      </c>
      <c r="AL48" s="161">
        <v>12</v>
      </c>
      <c r="AM48" s="162">
        <f t="shared" ref="AM48:AM57" si="41">IFERROR(AL48/AL$5*100,"0")</f>
        <v>5.4869684499314134E-2</v>
      </c>
      <c r="AN48" s="16">
        <v>8</v>
      </c>
      <c r="AO48" s="162">
        <f>IFERROR(AN48/AN$5*100,"0")</f>
        <v>6.8610634648370486E-2</v>
      </c>
      <c r="AP48" s="16">
        <v>4</v>
      </c>
      <c r="AQ48" s="162">
        <f t="shared" ref="AQ48:AQ55" si="42">IFERROR(AP48/AP$5*100,"0")</f>
        <v>3.9177277179236039E-2</v>
      </c>
      <c r="AR48" s="163">
        <v>0</v>
      </c>
      <c r="AS48" s="163">
        <v>0</v>
      </c>
      <c r="AT48" s="163">
        <v>0</v>
      </c>
      <c r="AU48" s="163">
        <v>0</v>
      </c>
      <c r="AV48" s="163">
        <v>0</v>
      </c>
      <c r="AW48" s="163">
        <v>0</v>
      </c>
      <c r="AX48"/>
    </row>
    <row r="49" spans="1:50" ht="16.5">
      <c r="A49" s="123" t="s">
        <v>87</v>
      </c>
      <c r="B49" s="18">
        <v>93</v>
      </c>
      <c r="C49" s="17">
        <f t="shared" si="0"/>
        <v>3.8027011444903766E-2</v>
      </c>
      <c r="D49" s="160">
        <v>45</v>
      </c>
      <c r="E49" s="17">
        <f t="shared" si="30"/>
        <v>3.4163376860006076E-2</v>
      </c>
      <c r="F49" s="16">
        <v>48</v>
      </c>
      <c r="G49" s="17">
        <f t="shared" si="31"/>
        <v>4.2536976152707746E-2</v>
      </c>
      <c r="H49" s="16">
        <v>1</v>
      </c>
      <c r="I49" s="17">
        <f>IFERROR(H49/H$5*100,"0")</f>
        <v>4.8851978505129456E-2</v>
      </c>
      <c r="J49" s="16">
        <v>1</v>
      </c>
      <c r="K49" s="17">
        <f>IFERROR(J49/J$5*100,"0")</f>
        <v>0.1287001287001287</v>
      </c>
      <c r="L49" s="16">
        <v>0</v>
      </c>
      <c r="M49" s="16">
        <v>0</v>
      </c>
      <c r="N49" s="16">
        <v>1</v>
      </c>
      <c r="O49" s="17">
        <f>IFERROR(N49/N$5*100,"0")</f>
        <v>1.0843634786380394E-2</v>
      </c>
      <c r="P49" s="160">
        <v>0</v>
      </c>
      <c r="Q49" s="160">
        <v>0</v>
      </c>
      <c r="R49" s="160">
        <v>1</v>
      </c>
      <c r="S49" s="17">
        <f>IFERROR(R49/R$5*100,"0")</f>
        <v>1.9470404984423675E-2</v>
      </c>
      <c r="T49" s="160">
        <v>4</v>
      </c>
      <c r="U49" s="17">
        <f t="shared" si="40"/>
        <v>1.3055682485801945E-2</v>
      </c>
      <c r="V49" s="160">
        <v>1</v>
      </c>
      <c r="W49" s="17">
        <f>IFERROR(V49/V$5*100,"0")</f>
        <v>6.0764416357780883E-3</v>
      </c>
      <c r="X49" s="160">
        <v>3</v>
      </c>
      <c r="Y49" s="17">
        <f>IFERROR(X49/X$5*100,"0")</f>
        <v>2.115506663845991E-2</v>
      </c>
      <c r="Z49" s="161">
        <v>29</v>
      </c>
      <c r="AA49" s="162">
        <f t="shared" si="32"/>
        <v>3.3998851073308557E-2</v>
      </c>
      <c r="AB49" s="16">
        <v>16</v>
      </c>
      <c r="AC49" s="162">
        <f t="shared" si="33"/>
        <v>3.4314146006691255E-2</v>
      </c>
      <c r="AD49" s="16">
        <v>13</v>
      </c>
      <c r="AE49" s="162">
        <f t="shared" si="34"/>
        <v>3.3618660942874141E-2</v>
      </c>
      <c r="AF49" s="161">
        <v>28</v>
      </c>
      <c r="AG49" s="162">
        <f t="shared" si="35"/>
        <v>2.9589237971446383E-2</v>
      </c>
      <c r="AH49" s="16">
        <v>14</v>
      </c>
      <c r="AI49" s="162">
        <f t="shared" si="36"/>
        <v>2.7305884418092098E-2</v>
      </c>
      <c r="AJ49" s="16">
        <v>14</v>
      </c>
      <c r="AK49" s="162">
        <f t="shared" si="37"/>
        <v>3.2289312237649338E-2</v>
      </c>
      <c r="AL49" s="161">
        <v>30</v>
      </c>
      <c r="AM49" s="162">
        <f t="shared" si="41"/>
        <v>0.1371742112482853</v>
      </c>
      <c r="AN49" s="16">
        <v>13</v>
      </c>
      <c r="AO49" s="162">
        <f>IFERROR(AN49/AN$5*100,"0")</f>
        <v>0.11149228130360206</v>
      </c>
      <c r="AP49" s="16">
        <v>17</v>
      </c>
      <c r="AQ49" s="162">
        <f t="shared" si="42"/>
        <v>0.16650342801175316</v>
      </c>
      <c r="AR49" s="163">
        <v>0</v>
      </c>
      <c r="AS49" s="163">
        <v>0</v>
      </c>
      <c r="AT49" s="163">
        <v>0</v>
      </c>
      <c r="AU49" s="163">
        <v>0</v>
      </c>
      <c r="AV49" s="163">
        <v>0</v>
      </c>
      <c r="AW49" s="163">
        <v>0</v>
      </c>
      <c r="AX49"/>
    </row>
    <row r="50" spans="1:50" ht="16.5">
      <c r="A50" s="123" t="s">
        <v>366</v>
      </c>
      <c r="B50" s="18">
        <v>92</v>
      </c>
      <c r="C50" s="17">
        <f t="shared" si="0"/>
        <v>3.7618118848722001E-2</v>
      </c>
      <c r="D50" s="160">
        <v>61</v>
      </c>
      <c r="E50" s="17">
        <f t="shared" si="30"/>
        <v>4.6310355299119345E-2</v>
      </c>
      <c r="F50" s="16">
        <v>31</v>
      </c>
      <c r="G50" s="17">
        <f t="shared" si="31"/>
        <v>2.7471797098623751E-2</v>
      </c>
      <c r="H50" s="16">
        <v>12</v>
      </c>
      <c r="I50" s="17">
        <f>IFERROR(H50/H$5*100,"0")</f>
        <v>0.58622374206155348</v>
      </c>
      <c r="J50" s="16">
        <v>8</v>
      </c>
      <c r="K50" s="17">
        <f>IFERROR(J50/J$5*100,"0")</f>
        <v>1.0296010296010296</v>
      </c>
      <c r="L50" s="16">
        <v>4</v>
      </c>
      <c r="M50" s="17">
        <f>IFERROR(L50/L$5*100,"0")</f>
        <v>0.31496062992125984</v>
      </c>
      <c r="N50" s="16">
        <v>2</v>
      </c>
      <c r="O50" s="17">
        <f>IFERROR(N50/N$5*100,"0")</f>
        <v>2.1687269572760789E-2</v>
      </c>
      <c r="P50" s="160">
        <v>0</v>
      </c>
      <c r="Q50" s="160">
        <v>0</v>
      </c>
      <c r="R50" s="160">
        <v>2</v>
      </c>
      <c r="S50" s="17">
        <f>IFERROR(R50/R$5*100,"0")</f>
        <v>3.8940809968847349E-2</v>
      </c>
      <c r="T50" s="160">
        <v>1</v>
      </c>
      <c r="U50" s="17">
        <f t="shared" si="40"/>
        <v>3.2639206214504861E-3</v>
      </c>
      <c r="V50" s="160">
        <v>1</v>
      </c>
      <c r="W50" s="17">
        <f>IFERROR(V50/V$5*100,"0")</f>
        <v>6.0764416357780883E-3</v>
      </c>
      <c r="X50" s="160">
        <v>0</v>
      </c>
      <c r="Y50" s="160">
        <v>0</v>
      </c>
      <c r="Z50" s="161">
        <v>21</v>
      </c>
      <c r="AA50" s="162">
        <f t="shared" si="32"/>
        <v>2.4619857673775163E-2</v>
      </c>
      <c r="AB50" s="16">
        <v>18</v>
      </c>
      <c r="AC50" s="162">
        <f t="shared" si="33"/>
        <v>3.8603414257527668E-2</v>
      </c>
      <c r="AD50" s="16">
        <v>3</v>
      </c>
      <c r="AE50" s="162">
        <f t="shared" si="34"/>
        <v>7.7581525252786469E-3</v>
      </c>
      <c r="AF50" s="161">
        <v>31</v>
      </c>
      <c r="AG50" s="162">
        <f t="shared" si="35"/>
        <v>3.2759513468387069E-2</v>
      </c>
      <c r="AH50" s="16">
        <v>20</v>
      </c>
      <c r="AI50" s="162">
        <f t="shared" si="36"/>
        <v>3.9008406311560141E-2</v>
      </c>
      <c r="AJ50" s="16">
        <v>11</v>
      </c>
      <c r="AK50" s="162">
        <f t="shared" si="37"/>
        <v>2.5370173901010193E-2</v>
      </c>
      <c r="AL50" s="161">
        <v>24</v>
      </c>
      <c r="AM50" s="162">
        <f t="shared" si="41"/>
        <v>0.10973936899862827</v>
      </c>
      <c r="AN50" s="16">
        <v>13</v>
      </c>
      <c r="AO50" s="162">
        <f>IFERROR(AN50/AN$5*100,"0")</f>
        <v>0.11149228130360206</v>
      </c>
      <c r="AP50" s="16">
        <v>11</v>
      </c>
      <c r="AQ50" s="162">
        <f t="shared" si="42"/>
        <v>0.10773751224289912</v>
      </c>
      <c r="AR50" s="163">
        <v>1</v>
      </c>
      <c r="AS50" s="162">
        <f>IFERROR(AR50/AR$5*100,"0")</f>
        <v>0.11627906976744186</v>
      </c>
      <c r="AT50" s="163">
        <v>1</v>
      </c>
      <c r="AU50" s="164">
        <f>IFERROR(AT50/AT$5*100,"0")</f>
        <v>0.11890606420927466</v>
      </c>
      <c r="AV50" s="161">
        <v>0</v>
      </c>
      <c r="AW50" s="164">
        <f>IFERROR(AV50/AV$5*100,"0")</f>
        <v>0</v>
      </c>
      <c r="AX50"/>
    </row>
    <row r="51" spans="1:50" ht="16.5">
      <c r="A51" s="123" t="s">
        <v>90</v>
      </c>
      <c r="B51" s="18">
        <v>92</v>
      </c>
      <c r="C51" s="17">
        <v>3.7618118848722001E-2</v>
      </c>
      <c r="D51" s="18">
        <v>4</v>
      </c>
      <c r="E51" s="17">
        <f t="shared" si="30"/>
        <v>3.0367446097783178E-3</v>
      </c>
      <c r="F51" s="18">
        <v>88</v>
      </c>
      <c r="G51" s="17">
        <f t="shared" si="31"/>
        <v>7.7984456279964198E-2</v>
      </c>
      <c r="H51" s="18">
        <v>11</v>
      </c>
      <c r="I51" s="17">
        <f>IFERROR(H51/H$5*100,"0")</f>
        <v>0.53737176355642402</v>
      </c>
      <c r="J51" s="18">
        <v>0</v>
      </c>
      <c r="K51" s="18">
        <v>0</v>
      </c>
      <c r="L51" s="18">
        <v>11</v>
      </c>
      <c r="M51" s="17">
        <f>IFERROR(L51/L$5*100,"0")</f>
        <v>0.86614173228346458</v>
      </c>
      <c r="N51" s="18">
        <v>28</v>
      </c>
      <c r="O51" s="17">
        <f>IFERROR(N51/N$5*100,"0")</f>
        <v>0.30362177401865104</v>
      </c>
      <c r="P51" s="18">
        <v>2</v>
      </c>
      <c r="Q51" s="17">
        <f>IFERROR(P51/P$5*100,"0")</f>
        <v>4.8947626040137054E-2</v>
      </c>
      <c r="R51" s="18">
        <v>26</v>
      </c>
      <c r="S51" s="17">
        <f>IFERROR(R51/R$5*100,"0")</f>
        <v>0.50623052959501558</v>
      </c>
      <c r="T51" s="18">
        <v>14</v>
      </c>
      <c r="U51" s="17">
        <f t="shared" si="40"/>
        <v>4.5694888700306809E-2</v>
      </c>
      <c r="V51" s="18">
        <v>0</v>
      </c>
      <c r="W51" s="18">
        <v>0</v>
      </c>
      <c r="X51" s="18">
        <v>14</v>
      </c>
      <c r="Y51" s="17">
        <f>IFERROR(X51/X$5*100,"0")</f>
        <v>9.8723644312812914E-2</v>
      </c>
      <c r="Z51" s="18">
        <v>31</v>
      </c>
      <c r="AA51" s="162">
        <f t="shared" si="32"/>
        <v>3.6343599423191909E-2</v>
      </c>
      <c r="AB51" s="18">
        <v>1</v>
      </c>
      <c r="AC51" s="162">
        <f t="shared" si="33"/>
        <v>2.1446341254182035E-3</v>
      </c>
      <c r="AD51" s="18">
        <v>30</v>
      </c>
      <c r="AE51" s="162">
        <f t="shared" si="34"/>
        <v>7.7581525252786471E-2</v>
      </c>
      <c r="AF51" s="18">
        <v>7</v>
      </c>
      <c r="AG51" s="162">
        <f t="shared" si="35"/>
        <v>7.3973094928615956E-3</v>
      </c>
      <c r="AH51" s="18">
        <v>1</v>
      </c>
      <c r="AI51" s="162">
        <f t="shared" si="36"/>
        <v>1.9504203155780069E-3</v>
      </c>
      <c r="AJ51" s="18">
        <v>6</v>
      </c>
      <c r="AK51" s="162">
        <f t="shared" si="37"/>
        <v>1.3838276673278289E-2</v>
      </c>
      <c r="AL51" s="18">
        <v>1</v>
      </c>
      <c r="AM51" s="162">
        <f t="shared" si="41"/>
        <v>4.5724737082761778E-3</v>
      </c>
      <c r="AN51" s="18">
        <v>0</v>
      </c>
      <c r="AO51" s="18">
        <v>0</v>
      </c>
      <c r="AP51" s="18">
        <v>1</v>
      </c>
      <c r="AQ51" s="162">
        <f t="shared" si="42"/>
        <v>9.7943192948090098E-3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/>
    </row>
    <row r="52" spans="1:50" ht="16.5">
      <c r="A52" s="123" t="s">
        <v>370</v>
      </c>
      <c r="B52" s="18">
        <v>81</v>
      </c>
      <c r="C52" s="17">
        <f t="shared" ref="C52:C83" si="43">IFERROR(B52/B$5*100,"0")</f>
        <v>3.3120300290722632E-2</v>
      </c>
      <c r="D52" s="160">
        <v>62</v>
      </c>
      <c r="E52" s="17">
        <f t="shared" si="30"/>
        <v>4.7069541451563925E-2</v>
      </c>
      <c r="F52" s="16">
        <v>19</v>
      </c>
      <c r="G52" s="17">
        <f t="shared" si="31"/>
        <v>1.6837553060446816E-2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4</v>
      </c>
      <c r="O52" s="17">
        <f>IFERROR(N52/N$5*100,"0")</f>
        <v>4.3374539145521578E-2</v>
      </c>
      <c r="P52" s="160">
        <v>3</v>
      </c>
      <c r="Q52" s="17">
        <f>IFERROR(P52/P$5*100,"0")</f>
        <v>7.3421439060205582E-2</v>
      </c>
      <c r="R52" s="160">
        <v>1</v>
      </c>
      <c r="S52" s="17">
        <f>IFERROR(R52/R$5*100,"0")</f>
        <v>1.9470404984423675E-2</v>
      </c>
      <c r="T52" s="160">
        <v>8</v>
      </c>
      <c r="U52" s="17">
        <f t="shared" si="40"/>
        <v>2.6111364971603889E-2</v>
      </c>
      <c r="V52" s="160">
        <v>4</v>
      </c>
      <c r="W52" s="17">
        <f>IFERROR(V52/V$5*100,"0")</f>
        <v>2.4305766543112353E-2</v>
      </c>
      <c r="X52" s="160">
        <v>4</v>
      </c>
      <c r="Y52" s="17">
        <f>IFERROR(X52/X$5*100,"0")</f>
        <v>2.820675551794655E-2</v>
      </c>
      <c r="Z52" s="161">
        <v>26</v>
      </c>
      <c r="AA52" s="162">
        <f t="shared" si="32"/>
        <v>3.0481728548483536E-2</v>
      </c>
      <c r="AB52" s="16">
        <v>22</v>
      </c>
      <c r="AC52" s="162">
        <f t="shared" si="33"/>
        <v>4.7181950759200481E-2</v>
      </c>
      <c r="AD52" s="16">
        <v>4</v>
      </c>
      <c r="AE52" s="162">
        <f t="shared" si="34"/>
        <v>1.0344203367038196E-2</v>
      </c>
      <c r="AF52" s="161">
        <v>36</v>
      </c>
      <c r="AG52" s="162">
        <f t="shared" si="35"/>
        <v>3.8043305963288206E-2</v>
      </c>
      <c r="AH52" s="16">
        <v>29</v>
      </c>
      <c r="AI52" s="162">
        <f t="shared" si="36"/>
        <v>5.6562189151762206E-2</v>
      </c>
      <c r="AJ52" s="16">
        <v>7</v>
      </c>
      <c r="AK52" s="162">
        <f t="shared" si="37"/>
        <v>1.6144656118824669E-2</v>
      </c>
      <c r="AL52" s="161">
        <v>6</v>
      </c>
      <c r="AM52" s="162">
        <f t="shared" si="41"/>
        <v>2.7434842249657067E-2</v>
      </c>
      <c r="AN52" s="16">
        <v>3</v>
      </c>
      <c r="AO52" s="162">
        <f>IFERROR(AN52/AN$5*100,"0")</f>
        <v>2.5728987993138937E-2</v>
      </c>
      <c r="AP52" s="16">
        <v>3</v>
      </c>
      <c r="AQ52" s="162">
        <f t="shared" si="42"/>
        <v>2.9382957884427033E-2</v>
      </c>
      <c r="AR52" s="163">
        <v>1</v>
      </c>
      <c r="AS52" s="162">
        <f>IFERROR(AR52/AR$5*100,"0")</f>
        <v>0.11627906976744186</v>
      </c>
      <c r="AT52" s="161">
        <v>1</v>
      </c>
      <c r="AU52" s="164">
        <f>IFERROR(AT52/AT$5*100,"0")</f>
        <v>0.11890606420927466</v>
      </c>
      <c r="AV52" s="161">
        <v>0</v>
      </c>
      <c r="AW52" s="164">
        <f>IFERROR(AV52/AV$5*100,"0")</f>
        <v>0</v>
      </c>
      <c r="AX52"/>
    </row>
    <row r="53" spans="1:50" ht="16.5">
      <c r="A53" s="123" t="s">
        <v>86</v>
      </c>
      <c r="B53" s="18">
        <v>68</v>
      </c>
      <c r="C53" s="17">
        <f t="shared" si="43"/>
        <v>2.7804696540359747E-2</v>
      </c>
      <c r="D53" s="160">
        <v>51</v>
      </c>
      <c r="E53" s="17">
        <f t="shared" si="30"/>
        <v>3.8718493774673554E-2</v>
      </c>
      <c r="F53" s="18">
        <v>17</v>
      </c>
      <c r="G53" s="17">
        <f t="shared" si="31"/>
        <v>1.5065179054083992E-2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</v>
      </c>
      <c r="O53" s="17">
        <f>IFERROR(N53/N$5*100,"0")</f>
        <v>1.0843634786380394E-2</v>
      </c>
      <c r="P53" s="160">
        <v>0</v>
      </c>
      <c r="Q53" s="160">
        <v>0</v>
      </c>
      <c r="R53" s="160">
        <v>1</v>
      </c>
      <c r="S53" s="17">
        <f>IFERROR(R53/R$5*100,"0")</f>
        <v>1.9470404984423675E-2</v>
      </c>
      <c r="T53" s="160">
        <v>2</v>
      </c>
      <c r="U53" s="17">
        <f t="shared" si="40"/>
        <v>6.5278412429009723E-3</v>
      </c>
      <c r="V53" s="160">
        <v>2</v>
      </c>
      <c r="W53" s="17">
        <f>IFERROR(V53/V$5*100,"0")</f>
        <v>1.2152883271556177E-2</v>
      </c>
      <c r="X53" s="160">
        <v>0</v>
      </c>
      <c r="Y53" s="160">
        <v>0</v>
      </c>
      <c r="Z53" s="161">
        <v>17</v>
      </c>
      <c r="AA53" s="162">
        <f t="shared" si="32"/>
        <v>1.9930360974008462E-2</v>
      </c>
      <c r="AB53" s="18">
        <v>15</v>
      </c>
      <c r="AC53" s="162">
        <f t="shared" si="33"/>
        <v>3.2169511881273052E-2</v>
      </c>
      <c r="AD53" s="18">
        <v>2</v>
      </c>
      <c r="AE53" s="162">
        <f t="shared" si="34"/>
        <v>5.1721016835190982E-3</v>
      </c>
      <c r="AF53" s="161">
        <v>39</v>
      </c>
      <c r="AG53" s="162">
        <f t="shared" si="35"/>
        <v>4.1213581460228896E-2</v>
      </c>
      <c r="AH53" s="16">
        <v>26</v>
      </c>
      <c r="AI53" s="162">
        <f t="shared" si="36"/>
        <v>5.0710928205028184E-2</v>
      </c>
      <c r="AJ53" s="16">
        <v>13</v>
      </c>
      <c r="AK53" s="162">
        <f t="shared" si="37"/>
        <v>2.9982932792102956E-2</v>
      </c>
      <c r="AL53" s="161">
        <v>6</v>
      </c>
      <c r="AM53" s="162">
        <f t="shared" si="41"/>
        <v>2.7434842249657067E-2</v>
      </c>
      <c r="AN53" s="18">
        <v>5</v>
      </c>
      <c r="AO53" s="162">
        <f>IFERROR(AN53/AN$5*100,"0")</f>
        <v>4.2881646655231559E-2</v>
      </c>
      <c r="AP53" s="18">
        <v>1</v>
      </c>
      <c r="AQ53" s="162">
        <f t="shared" si="42"/>
        <v>9.7943192948090098E-3</v>
      </c>
      <c r="AR53" s="163">
        <v>3</v>
      </c>
      <c r="AS53" s="162">
        <f>IFERROR(AR53/AR$5*100,"0")</f>
        <v>0.34883720930232559</v>
      </c>
      <c r="AT53" s="163">
        <v>3</v>
      </c>
      <c r="AU53" s="164">
        <f>IFERROR(AT53/AT$5*100,"0")</f>
        <v>0.356718192627824</v>
      </c>
      <c r="AV53" s="161">
        <v>0</v>
      </c>
      <c r="AW53" s="164">
        <f>IFERROR(AV53/AV$5*100,"0")</f>
        <v>0</v>
      </c>
      <c r="AX53"/>
    </row>
    <row r="54" spans="1:50" ht="16.5">
      <c r="A54" s="123" t="s">
        <v>80</v>
      </c>
      <c r="B54" s="18">
        <v>65</v>
      </c>
      <c r="C54" s="17">
        <f t="shared" si="43"/>
        <v>2.657801875181446E-2</v>
      </c>
      <c r="D54" s="160">
        <v>32</v>
      </c>
      <c r="E54" s="17">
        <f t="shared" si="30"/>
        <v>2.4293956878226542E-2</v>
      </c>
      <c r="F54" s="16">
        <v>33</v>
      </c>
      <c r="G54" s="17">
        <f t="shared" si="31"/>
        <v>2.9244171104986574E-2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0">
        <v>6</v>
      </c>
      <c r="U54" s="17">
        <f t="shared" si="40"/>
        <v>1.9583523728702919E-2</v>
      </c>
      <c r="V54" s="160">
        <v>2</v>
      </c>
      <c r="W54" s="17">
        <f>IFERROR(V54/V$5*100,"0")</f>
        <v>1.2152883271556177E-2</v>
      </c>
      <c r="X54" s="160">
        <v>4</v>
      </c>
      <c r="Y54" s="17">
        <f>IFERROR(X54/X$5*100,"0")</f>
        <v>2.820675551794655E-2</v>
      </c>
      <c r="Z54" s="161">
        <v>24</v>
      </c>
      <c r="AA54" s="162">
        <f t="shared" si="32"/>
        <v>2.8136980198600187E-2</v>
      </c>
      <c r="AB54" s="16">
        <v>14</v>
      </c>
      <c r="AC54" s="162">
        <f t="shared" si="33"/>
        <v>3.0024877755854849E-2</v>
      </c>
      <c r="AD54" s="16">
        <v>10</v>
      </c>
      <c r="AE54" s="162">
        <f t="shared" si="34"/>
        <v>2.586050841759549E-2</v>
      </c>
      <c r="AF54" s="161">
        <v>31</v>
      </c>
      <c r="AG54" s="162">
        <f t="shared" si="35"/>
        <v>3.2759513468387069E-2</v>
      </c>
      <c r="AH54" s="16">
        <v>13</v>
      </c>
      <c r="AI54" s="162">
        <f t="shared" si="36"/>
        <v>2.5355464102514092E-2</v>
      </c>
      <c r="AJ54" s="16">
        <v>18</v>
      </c>
      <c r="AK54" s="162">
        <f t="shared" si="37"/>
        <v>4.1514830019834865E-2</v>
      </c>
      <c r="AL54" s="161">
        <v>4</v>
      </c>
      <c r="AM54" s="162">
        <f t="shared" si="41"/>
        <v>1.8289894833104711E-2</v>
      </c>
      <c r="AN54" s="16">
        <v>3</v>
      </c>
      <c r="AO54" s="162">
        <f>IFERROR(AN54/AN$5*100,"0")</f>
        <v>2.5728987993138937E-2</v>
      </c>
      <c r="AP54" s="16">
        <v>1</v>
      </c>
      <c r="AQ54" s="162">
        <f t="shared" si="42"/>
        <v>9.7943192948090098E-3</v>
      </c>
      <c r="AR54" s="163">
        <v>0</v>
      </c>
      <c r="AS54" s="163">
        <v>0</v>
      </c>
      <c r="AT54" s="163">
        <v>0</v>
      </c>
      <c r="AU54" s="163">
        <v>0</v>
      </c>
      <c r="AV54" s="163">
        <v>0</v>
      </c>
      <c r="AW54" s="163">
        <v>0</v>
      </c>
      <c r="AX54"/>
    </row>
    <row r="55" spans="1:50" ht="16.5">
      <c r="A55" s="123" t="s">
        <v>83</v>
      </c>
      <c r="B55" s="18">
        <v>54</v>
      </c>
      <c r="C55" s="17">
        <f t="shared" si="43"/>
        <v>2.208020019381509E-2</v>
      </c>
      <c r="D55" s="160">
        <v>34</v>
      </c>
      <c r="E55" s="17">
        <f t="shared" si="30"/>
        <v>2.5812329183115698E-2</v>
      </c>
      <c r="F55" s="16">
        <v>20</v>
      </c>
      <c r="G55" s="17">
        <f t="shared" si="31"/>
        <v>1.7723740063628226E-2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0">
        <v>1</v>
      </c>
      <c r="U55" s="17">
        <f t="shared" si="40"/>
        <v>3.2639206214504861E-3</v>
      </c>
      <c r="V55" s="160">
        <v>0</v>
      </c>
      <c r="W55" s="160">
        <v>0</v>
      </c>
      <c r="X55" s="160">
        <v>1</v>
      </c>
      <c r="Y55" s="17">
        <f>IFERROR(X55/X$5*100,"0")</f>
        <v>7.0516888794866376E-3</v>
      </c>
      <c r="Z55" s="161">
        <v>16</v>
      </c>
      <c r="AA55" s="162">
        <f t="shared" si="32"/>
        <v>1.8757986799066789E-2</v>
      </c>
      <c r="AB55" s="16">
        <v>12</v>
      </c>
      <c r="AC55" s="162">
        <f t="shared" si="33"/>
        <v>2.5735609505018443E-2</v>
      </c>
      <c r="AD55" s="16">
        <v>4</v>
      </c>
      <c r="AE55" s="162">
        <f t="shared" si="34"/>
        <v>1.0344203367038196E-2</v>
      </c>
      <c r="AF55" s="161">
        <v>34</v>
      </c>
      <c r="AG55" s="162">
        <f t="shared" si="35"/>
        <v>3.5929788965327752E-2</v>
      </c>
      <c r="AH55" s="16">
        <v>21</v>
      </c>
      <c r="AI55" s="162">
        <f t="shared" si="36"/>
        <v>4.0958826627138151E-2</v>
      </c>
      <c r="AJ55" s="16">
        <v>13</v>
      </c>
      <c r="AK55" s="162">
        <f t="shared" si="37"/>
        <v>2.9982932792102956E-2</v>
      </c>
      <c r="AL55" s="161">
        <v>2</v>
      </c>
      <c r="AM55" s="162">
        <f t="shared" si="41"/>
        <v>9.1449474165523556E-3</v>
      </c>
      <c r="AN55" s="16">
        <v>0</v>
      </c>
      <c r="AO55" s="16">
        <v>0</v>
      </c>
      <c r="AP55" s="16">
        <v>2</v>
      </c>
      <c r="AQ55" s="162">
        <f t="shared" si="42"/>
        <v>1.958863858961802E-2</v>
      </c>
      <c r="AR55" s="163">
        <v>1</v>
      </c>
      <c r="AS55" s="162">
        <f>IFERROR(AR55/AR$5*100,"0")</f>
        <v>0.11627906976744186</v>
      </c>
      <c r="AT55" s="161">
        <v>1</v>
      </c>
      <c r="AU55" s="164">
        <f>IFERROR(AT55/AT$5*100,"0")</f>
        <v>0.11890606420927466</v>
      </c>
      <c r="AV55" s="161">
        <v>0</v>
      </c>
      <c r="AW55" s="164">
        <f>IFERROR(AV55/AV$5*100,"0")</f>
        <v>0</v>
      </c>
      <c r="AX55"/>
    </row>
    <row r="56" spans="1:50" ht="16.5">
      <c r="A56" s="123" t="s">
        <v>78</v>
      </c>
      <c r="B56" s="18">
        <v>30</v>
      </c>
      <c r="C56" s="17">
        <f t="shared" si="43"/>
        <v>1.2266777885452829E-2</v>
      </c>
      <c r="D56" s="160">
        <v>15</v>
      </c>
      <c r="E56" s="17">
        <f t="shared" si="30"/>
        <v>1.1387792286668691E-2</v>
      </c>
      <c r="F56" s="16">
        <v>15</v>
      </c>
      <c r="G56" s="17">
        <f t="shared" si="31"/>
        <v>1.329280504772117E-2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0">
        <v>0</v>
      </c>
      <c r="U56" s="160">
        <v>0</v>
      </c>
      <c r="V56" s="160">
        <v>0</v>
      </c>
      <c r="W56" s="160">
        <v>0</v>
      </c>
      <c r="X56" s="160">
        <v>0</v>
      </c>
      <c r="Y56" s="160">
        <v>0</v>
      </c>
      <c r="Z56" s="161">
        <v>10</v>
      </c>
      <c r="AA56" s="162">
        <f t="shared" si="32"/>
        <v>1.1723741749416743E-2</v>
      </c>
      <c r="AB56" s="16">
        <v>3</v>
      </c>
      <c r="AC56" s="162">
        <f t="shared" si="33"/>
        <v>6.4339023762546108E-3</v>
      </c>
      <c r="AD56" s="16">
        <v>7</v>
      </c>
      <c r="AE56" s="162">
        <f t="shared" si="34"/>
        <v>1.8102355892316842E-2</v>
      </c>
      <c r="AF56" s="161">
        <v>17</v>
      </c>
      <c r="AG56" s="162">
        <f t="shared" si="35"/>
        <v>1.7964894482663876E-2</v>
      </c>
      <c r="AH56" s="16">
        <v>9</v>
      </c>
      <c r="AI56" s="162">
        <f t="shared" si="36"/>
        <v>1.7553782840202065E-2</v>
      </c>
      <c r="AJ56" s="16">
        <v>8</v>
      </c>
      <c r="AK56" s="162">
        <f t="shared" si="37"/>
        <v>1.8451035564371051E-2</v>
      </c>
      <c r="AL56" s="161">
        <v>2</v>
      </c>
      <c r="AM56" s="162">
        <f t="shared" si="41"/>
        <v>9.1449474165523556E-3</v>
      </c>
      <c r="AN56" s="161">
        <v>2</v>
      </c>
      <c r="AO56" s="162">
        <f>IFERROR(AN56/AN$5*100,"0")</f>
        <v>1.7152658662092621E-2</v>
      </c>
      <c r="AP56" s="161">
        <v>0</v>
      </c>
      <c r="AQ56" s="161">
        <v>0</v>
      </c>
      <c r="AR56" s="163">
        <v>1</v>
      </c>
      <c r="AS56" s="162">
        <f>IFERROR(AR56/AR$5*100,"0")</f>
        <v>0.11627906976744186</v>
      </c>
      <c r="AT56" s="163">
        <v>1</v>
      </c>
      <c r="AU56" s="164">
        <f>IFERROR(AT56/AT$5*100,"0")</f>
        <v>0.11890606420927466</v>
      </c>
      <c r="AV56" s="161">
        <v>0</v>
      </c>
      <c r="AW56" s="164">
        <f>IFERROR(AV56/AV$5*100,"0")</f>
        <v>0</v>
      </c>
      <c r="AX56"/>
    </row>
    <row r="57" spans="1:50" ht="16.5">
      <c r="A57" s="123" t="s">
        <v>81</v>
      </c>
      <c r="B57" s="18">
        <v>30</v>
      </c>
      <c r="C57" s="17">
        <f t="shared" si="43"/>
        <v>1.2266777885452829E-2</v>
      </c>
      <c r="D57" s="160">
        <v>16</v>
      </c>
      <c r="E57" s="17">
        <f t="shared" si="30"/>
        <v>1.2146978439113271E-2</v>
      </c>
      <c r="F57" s="16">
        <v>14</v>
      </c>
      <c r="G57" s="17">
        <f t="shared" si="31"/>
        <v>1.240661804453976E-2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3</v>
      </c>
      <c r="O57" s="17">
        <f>IFERROR(N57/N$5*100,"0")</f>
        <v>3.2530904359141188E-2</v>
      </c>
      <c r="P57" s="160">
        <v>2</v>
      </c>
      <c r="Q57" s="17">
        <f>IFERROR(P57/P$5*100,"0")</f>
        <v>4.8947626040137054E-2</v>
      </c>
      <c r="R57" s="160">
        <v>1</v>
      </c>
      <c r="S57" s="17">
        <f>IFERROR(R57/R$5*100,"0")</f>
        <v>1.9470404984423675E-2</v>
      </c>
      <c r="T57" s="160">
        <v>12</v>
      </c>
      <c r="U57" s="17">
        <f>IFERROR(T57/T$5*100,"0")</f>
        <v>3.9167047457405839E-2</v>
      </c>
      <c r="V57" s="160">
        <v>10</v>
      </c>
      <c r="W57" s="17">
        <f>IFERROR(V57/V$5*100,"0")</f>
        <v>6.0764416357780883E-2</v>
      </c>
      <c r="X57" s="160">
        <v>2</v>
      </c>
      <c r="Y57" s="17">
        <f>IFERROR(X57/X$5*100,"0")</f>
        <v>1.4103377758973275E-2</v>
      </c>
      <c r="Z57" s="161">
        <v>10</v>
      </c>
      <c r="AA57" s="162">
        <f t="shared" si="32"/>
        <v>1.1723741749416743E-2</v>
      </c>
      <c r="AB57" s="16">
        <v>4</v>
      </c>
      <c r="AC57" s="162">
        <f t="shared" si="33"/>
        <v>8.5785365016728139E-3</v>
      </c>
      <c r="AD57" s="16">
        <v>6</v>
      </c>
      <c r="AE57" s="162">
        <f t="shared" si="34"/>
        <v>1.5516305050557294E-2</v>
      </c>
      <c r="AF57" s="161">
        <v>3</v>
      </c>
      <c r="AG57" s="162">
        <f t="shared" si="35"/>
        <v>3.1702754969406845E-3</v>
      </c>
      <c r="AH57" s="16">
        <v>0</v>
      </c>
      <c r="AI57" s="16">
        <v>0</v>
      </c>
      <c r="AJ57" s="16">
        <v>3</v>
      </c>
      <c r="AK57" s="162">
        <f t="shared" si="37"/>
        <v>6.9191383366391445E-3</v>
      </c>
      <c r="AL57" s="161">
        <v>2</v>
      </c>
      <c r="AM57" s="162">
        <f t="shared" si="41"/>
        <v>9.1449474165523556E-3</v>
      </c>
      <c r="AN57" s="16">
        <v>0</v>
      </c>
      <c r="AO57" s="16">
        <v>0</v>
      </c>
      <c r="AP57" s="16">
        <v>2</v>
      </c>
      <c r="AQ57" s="162">
        <f>IFERROR(AP57/AP$5*100,"0")</f>
        <v>1.958863858961802E-2</v>
      </c>
      <c r="AR57" s="163">
        <v>0</v>
      </c>
      <c r="AS57" s="163">
        <v>0</v>
      </c>
      <c r="AT57" s="163">
        <v>0</v>
      </c>
      <c r="AU57" s="163">
        <v>0</v>
      </c>
      <c r="AV57" s="163">
        <v>0</v>
      </c>
      <c r="AW57" s="163">
        <v>0</v>
      </c>
      <c r="AX57"/>
    </row>
    <row r="58" spans="1:50" ht="16.5">
      <c r="A58" s="123" t="s">
        <v>71</v>
      </c>
      <c r="B58" s="18">
        <v>28</v>
      </c>
      <c r="C58" s="17">
        <f t="shared" si="43"/>
        <v>1.1448992693089306E-2</v>
      </c>
      <c r="D58" s="160">
        <v>13</v>
      </c>
      <c r="E58" s="17">
        <f t="shared" si="30"/>
        <v>9.8694199817795335E-3</v>
      </c>
      <c r="F58" s="16">
        <v>15</v>
      </c>
      <c r="G58" s="17">
        <f t="shared" si="31"/>
        <v>1.329280504772117E-2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0">
        <v>1</v>
      </c>
      <c r="U58" s="17">
        <f>IFERROR(T58/T$5*100,"0")</f>
        <v>3.2639206214504861E-3</v>
      </c>
      <c r="V58" s="160">
        <v>1</v>
      </c>
      <c r="W58" s="17">
        <f>IFERROR(V58/V$5*100,"0")</f>
        <v>6.0764416357780883E-3</v>
      </c>
      <c r="X58" s="160">
        <v>0</v>
      </c>
      <c r="Y58" s="160">
        <v>0</v>
      </c>
      <c r="Z58" s="161">
        <v>14</v>
      </c>
      <c r="AA58" s="162">
        <f t="shared" si="32"/>
        <v>1.6413238449183441E-2</v>
      </c>
      <c r="AB58" s="161">
        <v>7</v>
      </c>
      <c r="AC58" s="162">
        <f t="shared" si="33"/>
        <v>1.5012438877927425E-2</v>
      </c>
      <c r="AD58" s="16">
        <v>7</v>
      </c>
      <c r="AE58" s="162">
        <f t="shared" si="34"/>
        <v>1.8102355892316842E-2</v>
      </c>
      <c r="AF58" s="161">
        <v>13</v>
      </c>
      <c r="AG58" s="162">
        <f t="shared" si="35"/>
        <v>1.3737860486742965E-2</v>
      </c>
      <c r="AH58" s="16">
        <v>5</v>
      </c>
      <c r="AI58" s="162">
        <f>IFERROR(AH58/AH$5*100,"0")</f>
        <v>9.7521015778900353E-3</v>
      </c>
      <c r="AJ58" s="16">
        <v>8</v>
      </c>
      <c r="AK58" s="162">
        <f t="shared" si="37"/>
        <v>1.8451035564371051E-2</v>
      </c>
      <c r="AL58" s="161">
        <v>0</v>
      </c>
      <c r="AM58" s="161">
        <v>0</v>
      </c>
      <c r="AN58" s="161">
        <v>0</v>
      </c>
      <c r="AO58" s="161">
        <v>0</v>
      </c>
      <c r="AP58" s="161">
        <v>0</v>
      </c>
      <c r="AQ58" s="161">
        <v>0</v>
      </c>
      <c r="AR58" s="163">
        <v>0</v>
      </c>
      <c r="AS58" s="163">
        <v>0</v>
      </c>
      <c r="AT58" s="163">
        <v>0</v>
      </c>
      <c r="AU58" s="163">
        <v>0</v>
      </c>
      <c r="AV58" s="163">
        <v>0</v>
      </c>
      <c r="AW58" s="163">
        <v>0</v>
      </c>
      <c r="AX58"/>
    </row>
    <row r="59" spans="1:50" ht="16.5">
      <c r="A59" s="123" t="s">
        <v>219</v>
      </c>
      <c r="B59" s="18">
        <v>26</v>
      </c>
      <c r="C59" s="17">
        <f t="shared" si="43"/>
        <v>1.0631207500725784E-2</v>
      </c>
      <c r="D59" s="160">
        <v>16</v>
      </c>
      <c r="E59" s="17">
        <f t="shared" si="30"/>
        <v>1.2146978439113271E-2</v>
      </c>
      <c r="F59" s="16">
        <v>10</v>
      </c>
      <c r="G59" s="17">
        <f t="shared" si="31"/>
        <v>8.861870031814113E-3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0">
        <v>0</v>
      </c>
      <c r="U59" s="160">
        <v>0</v>
      </c>
      <c r="V59" s="160">
        <v>0</v>
      </c>
      <c r="W59" s="160">
        <v>0</v>
      </c>
      <c r="X59" s="160">
        <v>0</v>
      </c>
      <c r="Y59" s="160">
        <v>0</v>
      </c>
      <c r="Z59" s="161">
        <v>10</v>
      </c>
      <c r="AA59" s="162">
        <f t="shared" si="32"/>
        <v>1.1723741749416743E-2</v>
      </c>
      <c r="AB59" s="161">
        <v>5</v>
      </c>
      <c r="AC59" s="162">
        <f t="shared" si="33"/>
        <v>1.0723170627091019E-2</v>
      </c>
      <c r="AD59" s="16">
        <v>5</v>
      </c>
      <c r="AE59" s="162">
        <f t="shared" si="34"/>
        <v>1.2930254208797745E-2</v>
      </c>
      <c r="AF59" s="161">
        <v>13</v>
      </c>
      <c r="AG59" s="162">
        <f t="shared" si="35"/>
        <v>1.3737860486742965E-2</v>
      </c>
      <c r="AH59" s="16">
        <v>8</v>
      </c>
      <c r="AI59" s="162">
        <f>IFERROR(AH59/AH$5*100,"0")</f>
        <v>1.5603362524624055E-2</v>
      </c>
      <c r="AJ59" s="16">
        <v>5</v>
      </c>
      <c r="AK59" s="162">
        <f t="shared" si="37"/>
        <v>1.1531897227731906E-2</v>
      </c>
      <c r="AL59" s="161">
        <v>0</v>
      </c>
      <c r="AM59" s="161">
        <v>0</v>
      </c>
      <c r="AN59" s="161">
        <v>0</v>
      </c>
      <c r="AO59" s="161">
        <v>0</v>
      </c>
      <c r="AP59" s="161">
        <v>0</v>
      </c>
      <c r="AQ59" s="161">
        <v>0</v>
      </c>
      <c r="AR59" s="163">
        <v>3</v>
      </c>
      <c r="AS59" s="162">
        <f>IFERROR(AR59/AR$5*100,"0")</f>
        <v>0.34883720930232559</v>
      </c>
      <c r="AT59" s="163">
        <v>3</v>
      </c>
      <c r="AU59" s="164">
        <f>IFERROR(AT59/AT$5*100,"0")</f>
        <v>0.356718192627824</v>
      </c>
      <c r="AV59" s="161">
        <v>0</v>
      </c>
      <c r="AW59" s="164">
        <f>IFERROR(AV59/AV$5*100,"0")</f>
        <v>0</v>
      </c>
      <c r="AX59"/>
    </row>
    <row r="60" spans="1:50" ht="16.5">
      <c r="A60" s="123" t="s">
        <v>74</v>
      </c>
      <c r="B60" s="18">
        <v>24</v>
      </c>
      <c r="C60" s="17">
        <f t="shared" si="43"/>
        <v>9.8134223083622633E-3</v>
      </c>
      <c r="D60" s="160">
        <v>14</v>
      </c>
      <c r="E60" s="17">
        <f t="shared" si="30"/>
        <v>1.0628606134224112E-2</v>
      </c>
      <c r="F60" s="16">
        <v>10</v>
      </c>
      <c r="G60" s="17">
        <f t="shared" si="31"/>
        <v>8.861870031814113E-3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7">
        <f>IFERROR(N60/N$5*100,"0")</f>
        <v>1.0843634786380394E-2</v>
      </c>
      <c r="P60" s="160">
        <v>1</v>
      </c>
      <c r="Q60" s="17">
        <f>IFERROR(P60/P$5*100,"0")</f>
        <v>2.4473813020068527E-2</v>
      </c>
      <c r="R60" s="160">
        <v>0</v>
      </c>
      <c r="S60" s="160">
        <v>0</v>
      </c>
      <c r="T60" s="160">
        <v>2</v>
      </c>
      <c r="U60" s="17">
        <f>IFERROR(T60/T$5*100,"0")</f>
        <v>6.5278412429009723E-3</v>
      </c>
      <c r="V60" s="160">
        <v>2</v>
      </c>
      <c r="W60" s="17">
        <f>IFERROR(V60/V$5*100,"0")</f>
        <v>1.2152883271556177E-2</v>
      </c>
      <c r="X60" s="160">
        <v>0</v>
      </c>
      <c r="Y60" s="160">
        <v>0</v>
      </c>
      <c r="Z60" s="161">
        <v>7</v>
      </c>
      <c r="AA60" s="162">
        <f t="shared" si="32"/>
        <v>8.2066192245917203E-3</v>
      </c>
      <c r="AB60" s="16">
        <v>4</v>
      </c>
      <c r="AC60" s="162">
        <f t="shared" si="33"/>
        <v>8.5785365016728139E-3</v>
      </c>
      <c r="AD60" s="16">
        <v>3</v>
      </c>
      <c r="AE60" s="162">
        <f t="shared" si="34"/>
        <v>7.7581525252786469E-3</v>
      </c>
      <c r="AF60" s="161">
        <v>11</v>
      </c>
      <c r="AG60" s="162">
        <f t="shared" si="35"/>
        <v>1.1624343488782508E-2</v>
      </c>
      <c r="AH60" s="16">
        <v>5</v>
      </c>
      <c r="AI60" s="162">
        <f>IFERROR(AH60/AH$5*100,"0")</f>
        <v>9.7521015778900353E-3</v>
      </c>
      <c r="AJ60" s="16">
        <v>6</v>
      </c>
      <c r="AK60" s="162">
        <f t="shared" si="37"/>
        <v>1.3838276673278289E-2</v>
      </c>
      <c r="AL60" s="161">
        <v>3</v>
      </c>
      <c r="AM60" s="162">
        <f>IFERROR(AL60/AL$5*100,"0")</f>
        <v>1.3717421124828533E-2</v>
      </c>
      <c r="AN60" s="161">
        <v>2</v>
      </c>
      <c r="AO60" s="162">
        <f>IFERROR(AN60/AN$5*100,"0")</f>
        <v>1.7152658662092621E-2</v>
      </c>
      <c r="AP60" s="161">
        <v>1</v>
      </c>
      <c r="AQ60" s="162">
        <f>IFERROR(AP60/AP$5*100,"0")</f>
        <v>9.7943192948090098E-3</v>
      </c>
      <c r="AR60" s="163">
        <v>0</v>
      </c>
      <c r="AS60" s="163">
        <v>0</v>
      </c>
      <c r="AT60" s="163">
        <v>0</v>
      </c>
      <c r="AU60" s="163">
        <v>0</v>
      </c>
      <c r="AV60" s="163">
        <v>0</v>
      </c>
      <c r="AW60" s="163">
        <v>0</v>
      </c>
      <c r="AX60"/>
    </row>
    <row r="61" spans="1:50" ht="16.5">
      <c r="A61" s="123" t="s">
        <v>371</v>
      </c>
      <c r="B61" s="18">
        <v>23</v>
      </c>
      <c r="C61" s="17">
        <f t="shared" si="43"/>
        <v>9.4045297121805004E-3</v>
      </c>
      <c r="D61" s="160">
        <v>20</v>
      </c>
      <c r="E61" s="17">
        <f t="shared" si="30"/>
        <v>1.518372304889159E-2</v>
      </c>
      <c r="F61" s="16">
        <v>3</v>
      </c>
      <c r="G61" s="17">
        <f t="shared" si="31"/>
        <v>2.6585610095442342E-3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0">
        <v>0</v>
      </c>
      <c r="U61" s="160">
        <v>0</v>
      </c>
      <c r="V61" s="160">
        <v>0</v>
      </c>
      <c r="W61" s="160">
        <v>0</v>
      </c>
      <c r="X61" s="160">
        <v>0</v>
      </c>
      <c r="Y61" s="160">
        <v>0</v>
      </c>
      <c r="Z61" s="161">
        <v>3</v>
      </c>
      <c r="AA61" s="162">
        <f t="shared" si="32"/>
        <v>3.5171225248250234E-3</v>
      </c>
      <c r="AB61" s="161">
        <v>2</v>
      </c>
      <c r="AC61" s="162">
        <f t="shared" si="33"/>
        <v>4.2892682508364069E-3</v>
      </c>
      <c r="AD61" s="161">
        <v>1</v>
      </c>
      <c r="AE61" s="162">
        <f t="shared" si="34"/>
        <v>2.5860508417595491E-3</v>
      </c>
      <c r="AF61" s="161">
        <v>15</v>
      </c>
      <c r="AG61" s="162">
        <f t="shared" si="35"/>
        <v>1.585137748470342E-2</v>
      </c>
      <c r="AH61" s="16">
        <v>14</v>
      </c>
      <c r="AI61" s="162">
        <f>IFERROR(AH61/AH$5*100,"0")</f>
        <v>2.7305884418092098E-2</v>
      </c>
      <c r="AJ61" s="16">
        <v>1</v>
      </c>
      <c r="AK61" s="162">
        <f t="shared" si="37"/>
        <v>2.3063794455463814E-3</v>
      </c>
      <c r="AL61" s="161">
        <v>5</v>
      </c>
      <c r="AM61" s="162">
        <f>IFERROR(AL61/AL$5*100,"0")</f>
        <v>2.2862368541380886E-2</v>
      </c>
      <c r="AN61" s="161">
        <v>4</v>
      </c>
      <c r="AO61" s="162">
        <f>IFERROR(AN61/AN$5*100,"0")</f>
        <v>3.4305317324185243E-2</v>
      </c>
      <c r="AP61" s="161">
        <v>1</v>
      </c>
      <c r="AQ61" s="162">
        <f>IFERROR(AP61/AP$5*100,"0")</f>
        <v>9.7943192948090098E-3</v>
      </c>
      <c r="AR61" s="163">
        <v>0</v>
      </c>
      <c r="AS61" s="163">
        <v>0</v>
      </c>
      <c r="AT61" s="163">
        <v>0</v>
      </c>
      <c r="AU61" s="163">
        <v>0</v>
      </c>
      <c r="AV61" s="163">
        <v>0</v>
      </c>
      <c r="AW61" s="163">
        <v>0</v>
      </c>
      <c r="AX61"/>
    </row>
    <row r="62" spans="1:50" ht="16.5">
      <c r="A62" s="123" t="s">
        <v>361</v>
      </c>
      <c r="B62" s="18">
        <v>23</v>
      </c>
      <c r="C62" s="17">
        <f t="shared" si="43"/>
        <v>9.4045297121805004E-3</v>
      </c>
      <c r="D62" s="160">
        <v>16</v>
      </c>
      <c r="E62" s="17">
        <f t="shared" si="30"/>
        <v>1.2146978439113271E-2</v>
      </c>
      <c r="F62" s="16">
        <v>7</v>
      </c>
      <c r="G62" s="17">
        <f t="shared" si="31"/>
        <v>6.2033090222698801E-3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8</v>
      </c>
      <c r="O62" s="17">
        <f>IFERROR(N62/N$5*100,"0")</f>
        <v>8.6749078291043155E-2</v>
      </c>
      <c r="P62" s="16">
        <v>8</v>
      </c>
      <c r="Q62" s="17">
        <f>IFERROR(P62/P$5*100,"0")</f>
        <v>0.19579050416054822</v>
      </c>
      <c r="R62" s="16">
        <v>0</v>
      </c>
      <c r="S62" s="16">
        <v>0</v>
      </c>
      <c r="T62" s="160">
        <v>8</v>
      </c>
      <c r="U62" s="17">
        <f>IFERROR(T62/T$5*100,"0")</f>
        <v>2.6111364971603889E-2</v>
      </c>
      <c r="V62" s="160">
        <v>4</v>
      </c>
      <c r="W62" s="17">
        <f>IFERROR(V62/V$5*100,"0")</f>
        <v>2.4305766543112353E-2</v>
      </c>
      <c r="X62" s="160">
        <v>4</v>
      </c>
      <c r="Y62" s="17">
        <f>IFERROR(X62/X$5*100,"0")</f>
        <v>2.820675551794655E-2</v>
      </c>
      <c r="Z62" s="161">
        <v>2</v>
      </c>
      <c r="AA62" s="162">
        <f t="shared" si="32"/>
        <v>2.3447483498833487E-3</v>
      </c>
      <c r="AB62" s="161">
        <v>1</v>
      </c>
      <c r="AC62" s="162">
        <f t="shared" si="33"/>
        <v>2.1446341254182035E-3</v>
      </c>
      <c r="AD62" s="16">
        <v>1</v>
      </c>
      <c r="AE62" s="162">
        <f t="shared" si="34"/>
        <v>2.5860508417595491E-3</v>
      </c>
      <c r="AF62" s="161">
        <v>2</v>
      </c>
      <c r="AG62" s="162">
        <f t="shared" si="35"/>
        <v>2.1135169979604558E-3</v>
      </c>
      <c r="AH62" s="16">
        <v>0</v>
      </c>
      <c r="AI62" s="16">
        <v>0</v>
      </c>
      <c r="AJ62" s="16">
        <v>2</v>
      </c>
      <c r="AK62" s="162">
        <f t="shared" si="37"/>
        <v>4.6127588910927627E-3</v>
      </c>
      <c r="AL62" s="161">
        <v>3</v>
      </c>
      <c r="AM62" s="162">
        <f>IFERROR(AL62/AL$5*100,"0")</f>
        <v>1.3717421124828533E-2</v>
      </c>
      <c r="AN62" s="161">
        <v>3</v>
      </c>
      <c r="AO62" s="162">
        <f>IFERROR(AN62/AN$5*100,"0")</f>
        <v>2.5728987993138937E-2</v>
      </c>
      <c r="AP62" s="16">
        <v>0</v>
      </c>
      <c r="AQ62" s="16">
        <v>0</v>
      </c>
      <c r="AR62" s="163">
        <v>0</v>
      </c>
      <c r="AS62" s="163">
        <v>0</v>
      </c>
      <c r="AT62" s="163">
        <v>0</v>
      </c>
      <c r="AU62" s="163">
        <v>0</v>
      </c>
      <c r="AV62" s="163">
        <v>0</v>
      </c>
      <c r="AW62" s="163">
        <v>0</v>
      </c>
      <c r="AX62"/>
    </row>
    <row r="63" spans="1:50" ht="16.5">
      <c r="A63" s="123" t="s">
        <v>82</v>
      </c>
      <c r="B63" s="18">
        <v>21</v>
      </c>
      <c r="C63" s="17">
        <f t="shared" si="43"/>
        <v>8.5867445198169797E-3</v>
      </c>
      <c r="D63" s="160">
        <v>15</v>
      </c>
      <c r="E63" s="17">
        <f t="shared" si="30"/>
        <v>1.1387792286668691E-2</v>
      </c>
      <c r="F63" s="16">
        <v>6</v>
      </c>
      <c r="G63" s="17">
        <f t="shared" si="31"/>
        <v>5.3171220190884683E-3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0">
        <v>3</v>
      </c>
      <c r="U63" s="17">
        <f>IFERROR(T63/T$5*100,"0")</f>
        <v>9.7917618643514597E-3</v>
      </c>
      <c r="V63" s="160">
        <v>0</v>
      </c>
      <c r="W63" s="160">
        <v>0</v>
      </c>
      <c r="X63" s="160">
        <v>3</v>
      </c>
      <c r="Y63" s="17">
        <f>IFERROR(X63/X$5*100,"0")</f>
        <v>2.115506663845991E-2</v>
      </c>
      <c r="Z63" s="161">
        <v>13</v>
      </c>
      <c r="AA63" s="162">
        <f t="shared" si="32"/>
        <v>1.5240864274241768E-2</v>
      </c>
      <c r="AB63" s="16">
        <v>13</v>
      </c>
      <c r="AC63" s="162">
        <f t="shared" si="33"/>
        <v>2.7880243630436646E-2</v>
      </c>
      <c r="AD63" s="16">
        <v>0</v>
      </c>
      <c r="AE63" s="16">
        <v>0</v>
      </c>
      <c r="AF63" s="161">
        <v>5</v>
      </c>
      <c r="AG63" s="162">
        <f t="shared" si="35"/>
        <v>5.2837924949011399E-3</v>
      </c>
      <c r="AH63" s="16">
        <v>2</v>
      </c>
      <c r="AI63" s="162">
        <f t="shared" ref="AI63:AI72" si="44">IFERROR(AH63/AH$5*100,"0")</f>
        <v>3.9008406311560138E-3</v>
      </c>
      <c r="AJ63" s="16">
        <v>3</v>
      </c>
      <c r="AK63" s="162">
        <f t="shared" si="37"/>
        <v>6.9191383366391445E-3</v>
      </c>
      <c r="AL63" s="161">
        <v>0</v>
      </c>
      <c r="AM63" s="161">
        <v>0</v>
      </c>
      <c r="AN63" s="161">
        <v>0</v>
      </c>
      <c r="AO63" s="161">
        <v>0</v>
      </c>
      <c r="AP63" s="161">
        <v>0</v>
      </c>
      <c r="AQ63" s="161">
        <v>0</v>
      </c>
      <c r="AR63" s="163">
        <v>0</v>
      </c>
      <c r="AS63" s="163">
        <v>0</v>
      </c>
      <c r="AT63" s="163">
        <v>0</v>
      </c>
      <c r="AU63" s="163">
        <v>0</v>
      </c>
      <c r="AV63" s="163">
        <v>0</v>
      </c>
      <c r="AW63" s="163">
        <v>0</v>
      </c>
      <c r="AX63"/>
    </row>
    <row r="64" spans="1:50" ht="16.5">
      <c r="A64" s="123" t="s">
        <v>215</v>
      </c>
      <c r="B64" s="18">
        <v>18</v>
      </c>
      <c r="C64" s="17">
        <f t="shared" si="43"/>
        <v>7.3600667312716962E-3</v>
      </c>
      <c r="D64" s="160">
        <v>13</v>
      </c>
      <c r="E64" s="17">
        <f t="shared" si="30"/>
        <v>9.8694199817795335E-3</v>
      </c>
      <c r="F64" s="16">
        <v>5</v>
      </c>
      <c r="G64" s="17">
        <f t="shared" si="31"/>
        <v>4.4309350159070565E-3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1">
        <v>8</v>
      </c>
      <c r="AA64" s="162">
        <f t="shared" si="32"/>
        <v>9.3789933995333946E-3</v>
      </c>
      <c r="AB64" s="16">
        <v>4</v>
      </c>
      <c r="AC64" s="162">
        <f t="shared" si="33"/>
        <v>8.5785365016728139E-3</v>
      </c>
      <c r="AD64" s="16">
        <v>4</v>
      </c>
      <c r="AE64" s="162">
        <f>IFERROR(AD64/AD$5*100,"0")</f>
        <v>1.0344203367038196E-2</v>
      </c>
      <c r="AF64" s="161">
        <v>8</v>
      </c>
      <c r="AG64" s="162">
        <f t="shared" si="35"/>
        <v>8.4540679918418231E-3</v>
      </c>
      <c r="AH64" s="16">
        <v>7</v>
      </c>
      <c r="AI64" s="162">
        <f t="shared" si="44"/>
        <v>1.3652942209046049E-2</v>
      </c>
      <c r="AJ64" s="16">
        <v>1</v>
      </c>
      <c r="AK64" s="162">
        <f t="shared" si="37"/>
        <v>2.3063794455463814E-3</v>
      </c>
      <c r="AL64" s="161">
        <v>2</v>
      </c>
      <c r="AM64" s="162">
        <f>IFERROR(AL64/AL$5*100,"0")</f>
        <v>9.1449474165523556E-3</v>
      </c>
      <c r="AN64" s="16">
        <v>2</v>
      </c>
      <c r="AO64" s="162">
        <f>IFERROR(AN64/AN$5*100,"0")</f>
        <v>1.7152658662092621E-2</v>
      </c>
      <c r="AP64" s="16">
        <v>0</v>
      </c>
      <c r="AQ64" s="16">
        <v>0</v>
      </c>
      <c r="AR64" s="163">
        <v>0</v>
      </c>
      <c r="AS64" s="163">
        <v>0</v>
      </c>
      <c r="AT64" s="163">
        <v>0</v>
      </c>
      <c r="AU64" s="163">
        <v>0</v>
      </c>
      <c r="AV64" s="163">
        <v>0</v>
      </c>
      <c r="AW64" s="163">
        <v>0</v>
      </c>
      <c r="AX64"/>
    </row>
    <row r="65" spans="1:50" ht="16.5">
      <c r="A65" s="123" t="s">
        <v>64</v>
      </c>
      <c r="B65" s="18">
        <v>17</v>
      </c>
      <c r="C65" s="17">
        <f t="shared" si="43"/>
        <v>6.9511741350899367E-3</v>
      </c>
      <c r="D65" s="160">
        <v>14</v>
      </c>
      <c r="E65" s="17">
        <f t="shared" si="30"/>
        <v>1.0628606134224112E-2</v>
      </c>
      <c r="F65" s="16">
        <v>3</v>
      </c>
      <c r="G65" s="17">
        <f t="shared" si="31"/>
        <v>2.6585610095442342E-3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0">
        <v>0</v>
      </c>
      <c r="U65" s="160">
        <v>0</v>
      </c>
      <c r="V65" s="160">
        <v>0</v>
      </c>
      <c r="W65" s="160">
        <v>0</v>
      </c>
      <c r="X65" s="160">
        <v>0</v>
      </c>
      <c r="Y65" s="160">
        <v>0</v>
      </c>
      <c r="Z65" s="161">
        <v>2</v>
      </c>
      <c r="AA65" s="162">
        <f t="shared" si="32"/>
        <v>2.3447483498833487E-3</v>
      </c>
      <c r="AB65" s="16">
        <v>1</v>
      </c>
      <c r="AC65" s="162">
        <f t="shared" si="33"/>
        <v>2.1446341254182035E-3</v>
      </c>
      <c r="AD65" s="16">
        <v>1</v>
      </c>
      <c r="AE65" s="162">
        <f>IFERROR(AD65/AD$5*100,"0")</f>
        <v>2.5860508417595491E-3</v>
      </c>
      <c r="AF65" s="161">
        <v>7</v>
      </c>
      <c r="AG65" s="162">
        <f t="shared" si="35"/>
        <v>7.3973094928615956E-3</v>
      </c>
      <c r="AH65" s="161">
        <v>5</v>
      </c>
      <c r="AI65" s="162">
        <f t="shared" si="44"/>
        <v>9.7521015778900353E-3</v>
      </c>
      <c r="AJ65" s="161">
        <v>2</v>
      </c>
      <c r="AK65" s="162">
        <f t="shared" si="37"/>
        <v>4.6127588910927627E-3</v>
      </c>
      <c r="AL65" s="161">
        <v>8</v>
      </c>
      <c r="AM65" s="162">
        <f>IFERROR(AL65/AL$5*100,"0")</f>
        <v>3.6579789666209422E-2</v>
      </c>
      <c r="AN65" s="16">
        <v>8</v>
      </c>
      <c r="AO65" s="162">
        <f>IFERROR(AN65/AN$5*100,"0")</f>
        <v>6.8610634648370486E-2</v>
      </c>
      <c r="AP65" s="16">
        <v>0</v>
      </c>
      <c r="AQ65" s="16">
        <v>0</v>
      </c>
      <c r="AR65" s="163">
        <v>0</v>
      </c>
      <c r="AS65" s="163">
        <v>0</v>
      </c>
      <c r="AT65" s="163">
        <v>0</v>
      </c>
      <c r="AU65" s="163">
        <v>0</v>
      </c>
      <c r="AV65" s="163">
        <v>0</v>
      </c>
      <c r="AW65" s="163">
        <v>0</v>
      </c>
      <c r="AX65"/>
    </row>
    <row r="66" spans="1:50" ht="16.5">
      <c r="A66" s="123" t="s">
        <v>73</v>
      </c>
      <c r="B66" s="18">
        <v>14</v>
      </c>
      <c r="C66" s="17">
        <f t="shared" si="43"/>
        <v>5.7244963465446531E-3</v>
      </c>
      <c r="D66" s="160">
        <v>6</v>
      </c>
      <c r="E66" s="17">
        <f t="shared" si="30"/>
        <v>4.5551169146674769E-3</v>
      </c>
      <c r="F66" s="16">
        <v>8</v>
      </c>
      <c r="G66" s="17">
        <f t="shared" si="31"/>
        <v>7.0894960254512911E-3</v>
      </c>
      <c r="H66" s="16">
        <v>2</v>
      </c>
      <c r="I66" s="17">
        <f>IFERROR(H66/H$5*100,"0")</f>
        <v>9.7703957010258913E-2</v>
      </c>
      <c r="J66" s="16">
        <v>1</v>
      </c>
      <c r="K66" s="17">
        <f>IFERROR(J66/J$5*100,"0")</f>
        <v>0.1287001287001287</v>
      </c>
      <c r="L66" s="16">
        <v>1</v>
      </c>
      <c r="M66" s="17">
        <f>IFERROR(L66/L$5*100,"0")</f>
        <v>7.874015748031496E-2</v>
      </c>
      <c r="N66" s="16">
        <v>1</v>
      </c>
      <c r="O66" s="17">
        <f>IFERROR(N66/N$5*100,"0")</f>
        <v>1.0843634786380394E-2</v>
      </c>
      <c r="P66" s="16">
        <v>1</v>
      </c>
      <c r="Q66" s="17">
        <f>IFERROR(P66/P$5*100,"0")</f>
        <v>2.4473813020068527E-2</v>
      </c>
      <c r="R66" s="16">
        <v>0</v>
      </c>
      <c r="S66" s="16">
        <v>0</v>
      </c>
      <c r="T66" s="16">
        <v>1</v>
      </c>
      <c r="U66" s="17">
        <f>IFERROR(T66/T$5*100,"0")</f>
        <v>3.2639206214504861E-3</v>
      </c>
      <c r="V66" s="16">
        <v>1</v>
      </c>
      <c r="W66" s="17">
        <f>IFERROR(V66/V$5*100,"0")</f>
        <v>6.0764416357780883E-3</v>
      </c>
      <c r="X66" s="16">
        <v>0</v>
      </c>
      <c r="Y66" s="16">
        <v>0</v>
      </c>
      <c r="Z66" s="161">
        <v>3</v>
      </c>
      <c r="AA66" s="162">
        <f t="shared" si="32"/>
        <v>3.5171225248250234E-3</v>
      </c>
      <c r="AB66" s="16">
        <v>2</v>
      </c>
      <c r="AC66" s="162">
        <f t="shared" si="33"/>
        <v>4.2892682508364069E-3</v>
      </c>
      <c r="AD66" s="16">
        <v>1</v>
      </c>
      <c r="AE66" s="162">
        <f>IFERROR(AD66/AD$5*100,"0")</f>
        <v>2.5860508417595491E-3</v>
      </c>
      <c r="AF66" s="161">
        <v>7</v>
      </c>
      <c r="AG66" s="162">
        <f t="shared" si="35"/>
        <v>7.3973094928615956E-3</v>
      </c>
      <c r="AH66" s="161">
        <v>1</v>
      </c>
      <c r="AI66" s="162">
        <f t="shared" si="44"/>
        <v>1.9504203155780069E-3</v>
      </c>
      <c r="AJ66" s="161">
        <v>6</v>
      </c>
      <c r="AK66" s="162">
        <f t="shared" si="37"/>
        <v>1.3838276673278289E-2</v>
      </c>
      <c r="AL66" s="161">
        <v>0</v>
      </c>
      <c r="AM66" s="161">
        <v>0</v>
      </c>
      <c r="AN66" s="161">
        <v>0</v>
      </c>
      <c r="AO66" s="161">
        <v>0</v>
      </c>
      <c r="AP66" s="161">
        <v>0</v>
      </c>
      <c r="AQ66" s="161">
        <v>0</v>
      </c>
      <c r="AR66" s="163">
        <v>0</v>
      </c>
      <c r="AS66" s="163">
        <v>0</v>
      </c>
      <c r="AT66" s="163">
        <v>0</v>
      </c>
      <c r="AU66" s="163">
        <v>0</v>
      </c>
      <c r="AV66" s="163">
        <v>0</v>
      </c>
      <c r="AW66" s="163">
        <v>0</v>
      </c>
      <c r="AX66"/>
    </row>
    <row r="67" spans="1:50" ht="16.5">
      <c r="A67" s="123" t="s">
        <v>75</v>
      </c>
      <c r="B67" s="18">
        <v>13</v>
      </c>
      <c r="C67" s="17">
        <f t="shared" si="43"/>
        <v>5.315603750362892E-3</v>
      </c>
      <c r="D67" s="160">
        <v>12</v>
      </c>
      <c r="E67" s="17">
        <f t="shared" si="30"/>
        <v>9.1102338293349537E-3</v>
      </c>
      <c r="F67" s="16">
        <v>1</v>
      </c>
      <c r="G67" s="17">
        <f t="shared" si="31"/>
        <v>8.8618700318141138E-4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0">
        <v>0</v>
      </c>
      <c r="U67" s="160">
        <v>0</v>
      </c>
      <c r="V67" s="160">
        <v>0</v>
      </c>
      <c r="W67" s="160">
        <v>0</v>
      </c>
      <c r="X67" s="160">
        <v>0</v>
      </c>
      <c r="Y67" s="160">
        <v>0</v>
      </c>
      <c r="Z67" s="161">
        <v>2</v>
      </c>
      <c r="AA67" s="162">
        <f t="shared" si="32"/>
        <v>2.3447483498833487E-3</v>
      </c>
      <c r="AB67" s="161">
        <v>2</v>
      </c>
      <c r="AC67" s="162">
        <f t="shared" si="33"/>
        <v>4.2892682508364069E-3</v>
      </c>
      <c r="AD67" s="16">
        <v>0</v>
      </c>
      <c r="AE67" s="16">
        <v>0</v>
      </c>
      <c r="AF67" s="161">
        <v>10</v>
      </c>
      <c r="AG67" s="162">
        <f t="shared" si="35"/>
        <v>1.056758498980228E-2</v>
      </c>
      <c r="AH67" s="16">
        <v>9</v>
      </c>
      <c r="AI67" s="162">
        <f t="shared" si="44"/>
        <v>1.7553782840202065E-2</v>
      </c>
      <c r="AJ67" s="16">
        <v>1</v>
      </c>
      <c r="AK67" s="162">
        <f t="shared" si="37"/>
        <v>2.3063794455463814E-3</v>
      </c>
      <c r="AL67" s="161">
        <v>1</v>
      </c>
      <c r="AM67" s="162">
        <f>IFERROR(AL67/AL$5*100,"0")</f>
        <v>4.5724737082761778E-3</v>
      </c>
      <c r="AN67" s="161">
        <v>1</v>
      </c>
      <c r="AO67" s="162">
        <f>IFERROR(AN67/AN$5*100,"0")</f>
        <v>8.5763293310463107E-3</v>
      </c>
      <c r="AP67" s="16">
        <v>0</v>
      </c>
      <c r="AQ67" s="16">
        <v>0</v>
      </c>
      <c r="AR67" s="163">
        <v>0</v>
      </c>
      <c r="AS67" s="163">
        <v>0</v>
      </c>
      <c r="AT67" s="163">
        <v>0</v>
      </c>
      <c r="AU67" s="163">
        <v>0</v>
      </c>
      <c r="AV67" s="163">
        <v>0</v>
      </c>
      <c r="AW67" s="163">
        <v>0</v>
      </c>
      <c r="AX67"/>
    </row>
    <row r="68" spans="1:50" ht="16.5">
      <c r="A68" s="123" t="s">
        <v>59</v>
      </c>
      <c r="B68" s="18">
        <v>11</v>
      </c>
      <c r="C68" s="17">
        <f t="shared" si="43"/>
        <v>4.4978185579993704E-3</v>
      </c>
      <c r="D68" s="160">
        <v>10</v>
      </c>
      <c r="E68" s="17">
        <f t="shared" si="30"/>
        <v>7.591861524445795E-3</v>
      </c>
      <c r="F68" s="16">
        <v>1</v>
      </c>
      <c r="G68" s="17">
        <f t="shared" si="31"/>
        <v>8.8618700318141138E-4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0">
        <v>0</v>
      </c>
      <c r="U68" s="160">
        <v>0</v>
      </c>
      <c r="V68" s="160">
        <v>0</v>
      </c>
      <c r="W68" s="160">
        <v>0</v>
      </c>
      <c r="X68" s="160">
        <v>0</v>
      </c>
      <c r="Y68" s="160">
        <v>0</v>
      </c>
      <c r="Z68" s="161">
        <v>1</v>
      </c>
      <c r="AA68" s="162">
        <f t="shared" si="32"/>
        <v>1.1723741749416743E-3</v>
      </c>
      <c r="AB68" s="161">
        <v>1</v>
      </c>
      <c r="AC68" s="162">
        <f t="shared" si="33"/>
        <v>2.1446341254182035E-3</v>
      </c>
      <c r="AD68" s="16">
        <v>0</v>
      </c>
      <c r="AE68" s="16">
        <v>0</v>
      </c>
      <c r="AF68" s="161">
        <v>3</v>
      </c>
      <c r="AG68" s="162">
        <f t="shared" si="35"/>
        <v>3.1702754969406845E-3</v>
      </c>
      <c r="AH68" s="16">
        <v>2</v>
      </c>
      <c r="AI68" s="162">
        <f t="shared" si="44"/>
        <v>3.9008406311560138E-3</v>
      </c>
      <c r="AJ68" s="16">
        <v>1</v>
      </c>
      <c r="AK68" s="162">
        <f t="shared" si="37"/>
        <v>2.3063794455463814E-3</v>
      </c>
      <c r="AL68" s="161">
        <v>0</v>
      </c>
      <c r="AM68" s="161">
        <v>0</v>
      </c>
      <c r="AN68" s="161">
        <v>0</v>
      </c>
      <c r="AO68" s="161">
        <v>0</v>
      </c>
      <c r="AP68" s="161">
        <v>0</v>
      </c>
      <c r="AQ68" s="161">
        <v>0</v>
      </c>
      <c r="AR68" s="163">
        <v>7</v>
      </c>
      <c r="AS68" s="162">
        <f>IFERROR(AR68/AR$5*100,"0")</f>
        <v>0.81395348837209303</v>
      </c>
      <c r="AT68" s="163">
        <v>7</v>
      </c>
      <c r="AU68" s="164">
        <f>IFERROR(AT68/AT$5*100,"0")</f>
        <v>0.83234244946492275</v>
      </c>
      <c r="AV68" s="161">
        <v>0</v>
      </c>
      <c r="AW68" s="164">
        <f>IFERROR(AV68/AV$5*100,"0")</f>
        <v>0</v>
      </c>
      <c r="AX68"/>
    </row>
    <row r="69" spans="1:50" ht="16.5">
      <c r="A69" s="123" t="s">
        <v>68</v>
      </c>
      <c r="B69" s="18">
        <v>11</v>
      </c>
      <c r="C69" s="17">
        <f t="shared" si="43"/>
        <v>4.4978185579993704E-3</v>
      </c>
      <c r="D69" s="160">
        <v>7</v>
      </c>
      <c r="E69" s="17">
        <f t="shared" si="30"/>
        <v>5.3143030671120558E-3</v>
      </c>
      <c r="F69" s="16">
        <v>4</v>
      </c>
      <c r="G69" s="17">
        <f t="shared" si="31"/>
        <v>3.5447480127256455E-3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2</v>
      </c>
      <c r="O69" s="17">
        <f>IFERROR(N69/N$5*100,"0")</f>
        <v>2.1687269572760789E-2</v>
      </c>
      <c r="P69" s="16">
        <v>1</v>
      </c>
      <c r="Q69" s="17">
        <f>IFERROR(P69/P$5*100,"0")</f>
        <v>2.4473813020068527E-2</v>
      </c>
      <c r="R69" s="16">
        <v>1</v>
      </c>
      <c r="S69" s="17">
        <f>IFERROR(R69/R$5*100,"0")</f>
        <v>1.9470404984423675E-2</v>
      </c>
      <c r="T69" s="160">
        <v>2</v>
      </c>
      <c r="U69" s="17">
        <f>IFERROR(T69/T$5*100,"0")</f>
        <v>6.5278412429009723E-3</v>
      </c>
      <c r="V69" s="160">
        <v>1</v>
      </c>
      <c r="W69" s="17">
        <f>IFERROR(V69/V$5*100,"0")</f>
        <v>6.0764416357780883E-3</v>
      </c>
      <c r="X69" s="160">
        <v>1</v>
      </c>
      <c r="Y69" s="17">
        <f>IFERROR(X69/X$5*100,"0")</f>
        <v>7.0516888794866376E-3</v>
      </c>
      <c r="Z69" s="161">
        <v>3</v>
      </c>
      <c r="AA69" s="162">
        <f t="shared" si="32"/>
        <v>3.5171225248250234E-3</v>
      </c>
      <c r="AB69" s="161">
        <v>1</v>
      </c>
      <c r="AC69" s="162">
        <f t="shared" si="33"/>
        <v>2.1446341254182035E-3</v>
      </c>
      <c r="AD69" s="161">
        <v>2</v>
      </c>
      <c r="AE69" s="162">
        <f>IFERROR(AD69/AD$5*100,"0")</f>
        <v>5.1721016835190982E-3</v>
      </c>
      <c r="AF69" s="161">
        <v>4</v>
      </c>
      <c r="AG69" s="162">
        <f t="shared" si="35"/>
        <v>4.2270339959209115E-3</v>
      </c>
      <c r="AH69" s="16">
        <v>4</v>
      </c>
      <c r="AI69" s="162">
        <f t="shared" si="44"/>
        <v>7.8016812623120275E-3</v>
      </c>
      <c r="AJ69" s="16">
        <v>0</v>
      </c>
      <c r="AK69" s="16">
        <v>0</v>
      </c>
      <c r="AL69" s="161">
        <v>0</v>
      </c>
      <c r="AM69" s="161">
        <v>0</v>
      </c>
      <c r="AN69" s="161">
        <v>0</v>
      </c>
      <c r="AO69" s="161">
        <v>0</v>
      </c>
      <c r="AP69" s="161">
        <v>0</v>
      </c>
      <c r="AQ69" s="161">
        <v>0</v>
      </c>
      <c r="AR69" s="163">
        <v>0</v>
      </c>
      <c r="AS69" s="163">
        <v>0</v>
      </c>
      <c r="AT69" s="163">
        <v>0</v>
      </c>
      <c r="AU69" s="163">
        <v>0</v>
      </c>
      <c r="AV69" s="163">
        <v>0</v>
      </c>
      <c r="AW69" s="163">
        <v>0</v>
      </c>
      <c r="AX69"/>
    </row>
    <row r="70" spans="1:50" ht="16.5">
      <c r="A70" s="123" t="s">
        <v>50</v>
      </c>
      <c r="B70" s="18">
        <v>8</v>
      </c>
      <c r="C70" s="17">
        <f t="shared" si="43"/>
        <v>3.2711407694540873E-3</v>
      </c>
      <c r="D70" s="160">
        <v>7</v>
      </c>
      <c r="E70" s="17">
        <f t="shared" ref="E70:E78" si="45">IFERROR(D70/D$5*100,"0")</f>
        <v>5.3143030671120558E-3</v>
      </c>
      <c r="F70" s="16">
        <v>1</v>
      </c>
      <c r="G70" s="17">
        <f t="shared" ref="G70:G80" si="46">IFERROR(F70/F$5*100,"0")</f>
        <v>8.8618700318141138E-4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0">
        <v>4</v>
      </c>
      <c r="U70" s="17">
        <f>IFERROR(T70/T$5*100,"0")</f>
        <v>1.3055682485801945E-2</v>
      </c>
      <c r="V70" s="160">
        <v>4</v>
      </c>
      <c r="W70" s="17">
        <f>IFERROR(V70/V$5*100,"0")</f>
        <v>2.4305766543112353E-2</v>
      </c>
      <c r="X70" s="160">
        <v>0</v>
      </c>
      <c r="Y70" s="160">
        <v>0</v>
      </c>
      <c r="Z70" s="161">
        <v>1</v>
      </c>
      <c r="AA70" s="162">
        <f t="shared" si="32"/>
        <v>1.1723741749416743E-3</v>
      </c>
      <c r="AB70" s="16">
        <v>1</v>
      </c>
      <c r="AC70" s="162">
        <f t="shared" si="33"/>
        <v>2.1446341254182035E-3</v>
      </c>
      <c r="AD70" s="16">
        <v>0</v>
      </c>
      <c r="AE70" s="16">
        <v>0</v>
      </c>
      <c r="AF70" s="161">
        <v>2</v>
      </c>
      <c r="AG70" s="162">
        <f t="shared" si="35"/>
        <v>2.1135169979604558E-3</v>
      </c>
      <c r="AH70" s="16">
        <v>1</v>
      </c>
      <c r="AI70" s="162">
        <f t="shared" si="44"/>
        <v>1.9504203155780069E-3</v>
      </c>
      <c r="AJ70" s="16">
        <v>1</v>
      </c>
      <c r="AK70" s="162">
        <f>IFERROR(AJ70/AJ$5*100,"0")</f>
        <v>2.3063794455463814E-3</v>
      </c>
      <c r="AL70" s="161">
        <v>0</v>
      </c>
      <c r="AM70" s="161">
        <v>0</v>
      </c>
      <c r="AN70" s="161">
        <v>0</v>
      </c>
      <c r="AO70" s="161">
        <v>0</v>
      </c>
      <c r="AP70" s="161">
        <v>0</v>
      </c>
      <c r="AQ70" s="161">
        <v>0</v>
      </c>
      <c r="AR70" s="163">
        <v>1</v>
      </c>
      <c r="AS70" s="162">
        <f>IFERROR(AR70/AR$5*100,"0")</f>
        <v>0.11627906976744186</v>
      </c>
      <c r="AT70" s="163">
        <v>1</v>
      </c>
      <c r="AU70" s="164">
        <f>IFERROR(AT70/AT$5*100,"0")</f>
        <v>0.11890606420927466</v>
      </c>
      <c r="AV70" s="163">
        <v>0</v>
      </c>
      <c r="AW70" s="164">
        <f>IFERROR(AV70/AV$5*100,"0")</f>
        <v>0</v>
      </c>
      <c r="AX70"/>
    </row>
    <row r="71" spans="1:50" ht="16.5">
      <c r="A71" s="123" t="s">
        <v>72</v>
      </c>
      <c r="B71" s="18">
        <v>8</v>
      </c>
      <c r="C71" s="17">
        <f t="shared" si="43"/>
        <v>3.2711407694540873E-3</v>
      </c>
      <c r="D71" s="160">
        <v>2</v>
      </c>
      <c r="E71" s="17">
        <f t="shared" si="45"/>
        <v>1.5183723048891589E-3</v>
      </c>
      <c r="F71" s="16">
        <v>6</v>
      </c>
      <c r="G71" s="17">
        <f t="shared" si="46"/>
        <v>5.3171220190884683E-3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0">
        <v>1</v>
      </c>
      <c r="U71" s="17">
        <f>IFERROR(T71/T$5*100,"0")</f>
        <v>3.2639206214504861E-3</v>
      </c>
      <c r="V71" s="160">
        <v>0</v>
      </c>
      <c r="W71" s="160">
        <v>0</v>
      </c>
      <c r="X71" s="160">
        <v>1</v>
      </c>
      <c r="Y71" s="17">
        <f>IFERROR(X71/X$5*100,"0")</f>
        <v>7.0516888794866376E-3</v>
      </c>
      <c r="Z71" s="161">
        <v>3</v>
      </c>
      <c r="AA71" s="162">
        <f t="shared" si="32"/>
        <v>3.5171225248250234E-3</v>
      </c>
      <c r="AB71" s="16">
        <v>0</v>
      </c>
      <c r="AC71" s="16">
        <v>0</v>
      </c>
      <c r="AD71" s="16">
        <v>3</v>
      </c>
      <c r="AE71" s="162">
        <f>IFERROR(AD71/AD$5*100,"0")</f>
        <v>7.7581525252786469E-3</v>
      </c>
      <c r="AF71" s="161">
        <v>3</v>
      </c>
      <c r="AG71" s="162">
        <f t="shared" si="35"/>
        <v>3.1702754969406845E-3</v>
      </c>
      <c r="AH71" s="16">
        <v>1</v>
      </c>
      <c r="AI71" s="162">
        <f t="shared" si="44"/>
        <v>1.9504203155780069E-3</v>
      </c>
      <c r="AJ71" s="16">
        <v>2</v>
      </c>
      <c r="AK71" s="162">
        <f>IFERROR(AJ71/AJ$5*100,"0")</f>
        <v>4.6127588910927627E-3</v>
      </c>
      <c r="AL71" s="161">
        <v>1</v>
      </c>
      <c r="AM71" s="162">
        <f>IFERROR(AL71/AL$5*100,"0")</f>
        <v>4.5724737082761778E-3</v>
      </c>
      <c r="AN71" s="16">
        <v>1</v>
      </c>
      <c r="AO71" s="162">
        <f>IFERROR(AN71/AN$5*100,"0")</f>
        <v>8.5763293310463107E-3</v>
      </c>
      <c r="AP71" s="16">
        <v>0</v>
      </c>
      <c r="AQ71" s="16">
        <v>0</v>
      </c>
      <c r="AR71" s="163">
        <v>0</v>
      </c>
      <c r="AS71" s="163">
        <v>0</v>
      </c>
      <c r="AT71" s="163">
        <v>0</v>
      </c>
      <c r="AU71" s="163">
        <v>0</v>
      </c>
      <c r="AV71" s="163">
        <v>0</v>
      </c>
      <c r="AW71" s="163">
        <v>0</v>
      </c>
      <c r="AX71"/>
    </row>
    <row r="72" spans="1:50" ht="16.5">
      <c r="A72" s="123" t="s">
        <v>279</v>
      </c>
      <c r="B72" s="18">
        <v>7</v>
      </c>
      <c r="C72" s="17">
        <f t="shared" si="43"/>
        <v>2.8622481732723266E-3</v>
      </c>
      <c r="D72" s="160">
        <v>3</v>
      </c>
      <c r="E72" s="17">
        <f t="shared" si="45"/>
        <v>2.2775584573337384E-3</v>
      </c>
      <c r="F72" s="16">
        <v>4</v>
      </c>
      <c r="G72" s="17">
        <f t="shared" si="46"/>
        <v>3.5447480127256455E-3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0">
        <v>0</v>
      </c>
      <c r="U72" s="160">
        <v>0</v>
      </c>
      <c r="V72" s="160">
        <v>0</v>
      </c>
      <c r="W72" s="160">
        <v>0</v>
      </c>
      <c r="X72" s="160">
        <v>0</v>
      </c>
      <c r="Y72" s="160">
        <v>0</v>
      </c>
      <c r="Z72" s="161">
        <v>2</v>
      </c>
      <c r="AA72" s="162">
        <f t="shared" si="32"/>
        <v>2.3447483498833487E-3</v>
      </c>
      <c r="AB72" s="161">
        <v>1</v>
      </c>
      <c r="AC72" s="162">
        <f>IFERROR(AB72/AB$5*100,"0")</f>
        <v>2.1446341254182035E-3</v>
      </c>
      <c r="AD72" s="16">
        <v>1</v>
      </c>
      <c r="AE72" s="162">
        <f>IFERROR(AD72/AD$5*100,"0")</f>
        <v>2.5860508417595491E-3</v>
      </c>
      <c r="AF72" s="161">
        <v>4</v>
      </c>
      <c r="AG72" s="162">
        <f t="shared" si="35"/>
        <v>4.2270339959209115E-3</v>
      </c>
      <c r="AH72" s="16">
        <v>1</v>
      </c>
      <c r="AI72" s="162">
        <f t="shared" si="44"/>
        <v>1.9504203155780069E-3</v>
      </c>
      <c r="AJ72" s="16">
        <v>3</v>
      </c>
      <c r="AK72" s="162">
        <f>IFERROR(AJ72/AJ$5*100,"0")</f>
        <v>6.9191383366391445E-3</v>
      </c>
      <c r="AL72" s="161">
        <v>1</v>
      </c>
      <c r="AM72" s="162">
        <f>IFERROR(AL72/AL$5*100,"0")</f>
        <v>4.5724737082761778E-3</v>
      </c>
      <c r="AN72" s="161">
        <v>1</v>
      </c>
      <c r="AO72" s="162">
        <f>IFERROR(AN72/AN$5*100,"0")</f>
        <v>8.5763293310463107E-3</v>
      </c>
      <c r="AP72" s="16">
        <v>0</v>
      </c>
      <c r="AQ72" s="16">
        <v>0</v>
      </c>
      <c r="AR72" s="163">
        <v>0</v>
      </c>
      <c r="AS72" s="163">
        <v>0</v>
      </c>
      <c r="AT72" s="163">
        <v>0</v>
      </c>
      <c r="AU72" s="163">
        <v>0</v>
      </c>
      <c r="AV72" s="163">
        <v>0</v>
      </c>
      <c r="AW72" s="163">
        <v>0</v>
      </c>
      <c r="AX72"/>
    </row>
    <row r="73" spans="1:50" ht="16.5">
      <c r="A73" s="123" t="s">
        <v>224</v>
      </c>
      <c r="B73" s="18">
        <v>5</v>
      </c>
      <c r="C73" s="17">
        <f t="shared" si="43"/>
        <v>2.0444629809088046E-3</v>
      </c>
      <c r="D73" s="160">
        <v>4</v>
      </c>
      <c r="E73" s="17">
        <f t="shared" si="45"/>
        <v>3.0367446097783178E-3</v>
      </c>
      <c r="F73" s="16">
        <v>1</v>
      </c>
      <c r="G73" s="17">
        <f t="shared" si="46"/>
        <v>8.8618700318141138E-4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0">
        <v>0</v>
      </c>
      <c r="U73" s="160">
        <v>0</v>
      </c>
      <c r="V73" s="160">
        <v>0</v>
      </c>
      <c r="W73" s="160">
        <v>0</v>
      </c>
      <c r="X73" s="160">
        <v>0</v>
      </c>
      <c r="Y73" s="160">
        <v>0</v>
      </c>
      <c r="Z73" s="161">
        <v>1</v>
      </c>
      <c r="AA73" s="162">
        <f t="shared" si="32"/>
        <v>1.1723741749416743E-3</v>
      </c>
      <c r="AB73" s="161">
        <v>1</v>
      </c>
      <c r="AC73" s="162">
        <f>IFERROR(AB73/AB$5*100,"0")</f>
        <v>2.1446341254182035E-3</v>
      </c>
      <c r="AD73" s="16">
        <v>0</v>
      </c>
      <c r="AE73" s="16">
        <v>0</v>
      </c>
      <c r="AF73" s="161">
        <v>1</v>
      </c>
      <c r="AG73" s="162">
        <f t="shared" si="35"/>
        <v>1.0567584989802279E-3</v>
      </c>
      <c r="AH73" s="16">
        <v>0</v>
      </c>
      <c r="AI73" s="16">
        <v>0</v>
      </c>
      <c r="AJ73" s="16">
        <v>1</v>
      </c>
      <c r="AK73" s="162">
        <f>IFERROR(AJ73/AJ$5*100,"0")</f>
        <v>2.3063794455463814E-3</v>
      </c>
      <c r="AL73" s="161">
        <v>0</v>
      </c>
      <c r="AM73" s="161">
        <v>0</v>
      </c>
      <c r="AN73" s="161">
        <v>0</v>
      </c>
      <c r="AO73" s="161">
        <v>0</v>
      </c>
      <c r="AP73" s="161">
        <v>0</v>
      </c>
      <c r="AQ73" s="161">
        <v>0</v>
      </c>
      <c r="AR73" s="163">
        <v>3</v>
      </c>
      <c r="AS73" s="162">
        <f>IFERROR(AR73/AR$5*100,"0")</f>
        <v>0.34883720930232559</v>
      </c>
      <c r="AT73" s="163">
        <v>3</v>
      </c>
      <c r="AU73" s="164">
        <f>IFERROR(AT73/AT$5*100,"0")</f>
        <v>0.356718192627824</v>
      </c>
      <c r="AV73" s="161">
        <v>0</v>
      </c>
      <c r="AW73" s="164">
        <f>IFERROR(AV73/AV$5*100,"0")</f>
        <v>0</v>
      </c>
      <c r="AX73"/>
    </row>
    <row r="74" spans="1:50" ht="16.5">
      <c r="A74" s="123" t="s">
        <v>57</v>
      </c>
      <c r="B74" s="18">
        <v>5</v>
      </c>
      <c r="C74" s="17">
        <f t="shared" si="43"/>
        <v>2.0444629809088046E-3</v>
      </c>
      <c r="D74" s="160">
        <v>4</v>
      </c>
      <c r="E74" s="17">
        <f t="shared" si="45"/>
        <v>3.0367446097783178E-3</v>
      </c>
      <c r="F74" s="16">
        <v>1</v>
      </c>
      <c r="G74" s="17">
        <f t="shared" si="46"/>
        <v>8.8618700318141138E-4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0">
        <v>0</v>
      </c>
      <c r="U74" s="160">
        <v>0</v>
      </c>
      <c r="V74" s="160">
        <v>0</v>
      </c>
      <c r="W74" s="160">
        <v>0</v>
      </c>
      <c r="X74" s="160">
        <v>0</v>
      </c>
      <c r="Y74" s="160">
        <v>0</v>
      </c>
      <c r="Z74" s="161">
        <v>2</v>
      </c>
      <c r="AA74" s="162">
        <f t="shared" si="32"/>
        <v>2.3447483498833487E-3</v>
      </c>
      <c r="AB74" s="16">
        <v>2</v>
      </c>
      <c r="AC74" s="162">
        <f>IFERROR(AB74/AB$5*100,"0")</f>
        <v>4.2892682508364069E-3</v>
      </c>
      <c r="AD74" s="16">
        <v>0</v>
      </c>
      <c r="AE74" s="16">
        <v>0</v>
      </c>
      <c r="AF74" s="161">
        <v>2</v>
      </c>
      <c r="AG74" s="162">
        <f t="shared" si="35"/>
        <v>2.1135169979604558E-3</v>
      </c>
      <c r="AH74" s="161">
        <v>1</v>
      </c>
      <c r="AI74" s="162">
        <f>IFERROR(AH74/AH$5*100,"0")</f>
        <v>1.9504203155780069E-3</v>
      </c>
      <c r="AJ74" s="16">
        <v>1</v>
      </c>
      <c r="AK74" s="162">
        <f>IFERROR(AJ74/AJ$5*100,"0")</f>
        <v>2.3063794455463814E-3</v>
      </c>
      <c r="AL74" s="161">
        <v>1</v>
      </c>
      <c r="AM74" s="162">
        <f>IFERROR(AL74/AL$5*100,"0")</f>
        <v>4.5724737082761778E-3</v>
      </c>
      <c r="AN74" s="161">
        <v>1</v>
      </c>
      <c r="AO74" s="162">
        <f>IFERROR(AN74/AN$5*100,"0")</f>
        <v>8.5763293310463107E-3</v>
      </c>
      <c r="AP74" s="16">
        <v>0</v>
      </c>
      <c r="AQ74" s="16">
        <v>0</v>
      </c>
      <c r="AR74" s="163">
        <v>0</v>
      </c>
      <c r="AS74" s="163">
        <v>0</v>
      </c>
      <c r="AT74" s="163">
        <v>0</v>
      </c>
      <c r="AU74" s="163">
        <v>0</v>
      </c>
      <c r="AV74" s="163">
        <v>0</v>
      </c>
      <c r="AW74" s="163">
        <v>0</v>
      </c>
      <c r="AX74"/>
    </row>
    <row r="75" spans="1:50" ht="16.5">
      <c r="A75" s="123" t="s">
        <v>223</v>
      </c>
      <c r="B75" s="18">
        <v>5</v>
      </c>
      <c r="C75" s="17">
        <f t="shared" si="43"/>
        <v>2.0444629809088046E-3</v>
      </c>
      <c r="D75" s="160">
        <v>0</v>
      </c>
      <c r="E75" s="17">
        <f t="shared" si="45"/>
        <v>0</v>
      </c>
      <c r="F75" s="16">
        <v>5</v>
      </c>
      <c r="G75" s="17">
        <f t="shared" si="46"/>
        <v>4.4309350159070565E-3</v>
      </c>
      <c r="H75" s="16">
        <v>1</v>
      </c>
      <c r="I75" s="17">
        <f>IFERROR(H75/H$5*100,"0")</f>
        <v>4.8851978505129456E-2</v>
      </c>
      <c r="J75" s="16">
        <v>0</v>
      </c>
      <c r="K75" s="16">
        <v>0</v>
      </c>
      <c r="L75" s="16">
        <v>1</v>
      </c>
      <c r="M75" s="17">
        <f>IFERROR(L75/L$5*100,"0")</f>
        <v>7.874015748031496E-2</v>
      </c>
      <c r="N75" s="16">
        <v>1</v>
      </c>
      <c r="O75" s="17">
        <f>IFERROR(N75/N$5*100,"0")</f>
        <v>1.0843634786380394E-2</v>
      </c>
      <c r="P75" s="16">
        <v>0</v>
      </c>
      <c r="Q75" s="16">
        <v>0</v>
      </c>
      <c r="R75" s="16">
        <v>1</v>
      </c>
      <c r="S75" s="17">
        <f>IFERROR(R75/R$5*100,"0")</f>
        <v>1.9470404984423675E-2</v>
      </c>
      <c r="T75" s="160">
        <v>0</v>
      </c>
      <c r="U75" s="160">
        <v>0</v>
      </c>
      <c r="V75" s="160">
        <v>0</v>
      </c>
      <c r="W75" s="160">
        <v>0</v>
      </c>
      <c r="X75" s="160">
        <v>0</v>
      </c>
      <c r="Y75" s="160">
        <v>0</v>
      </c>
      <c r="Z75" s="161">
        <v>3</v>
      </c>
      <c r="AA75" s="162">
        <f t="shared" si="32"/>
        <v>3.5171225248250234E-3</v>
      </c>
      <c r="AB75" s="161">
        <v>0</v>
      </c>
      <c r="AC75" s="161">
        <v>0</v>
      </c>
      <c r="AD75" s="16">
        <v>3</v>
      </c>
      <c r="AE75" s="162">
        <f>IFERROR(AD75/AD$5*100,"0")</f>
        <v>7.7581525252786469E-3</v>
      </c>
      <c r="AF75" s="161">
        <v>0</v>
      </c>
      <c r="AG75" s="161">
        <v>0</v>
      </c>
      <c r="AH75" s="161">
        <v>0</v>
      </c>
      <c r="AI75" s="161">
        <v>0</v>
      </c>
      <c r="AJ75" s="16">
        <v>0</v>
      </c>
      <c r="AK75" s="16">
        <v>0</v>
      </c>
      <c r="AL75" s="161">
        <v>0</v>
      </c>
      <c r="AM75" s="161">
        <v>0</v>
      </c>
      <c r="AN75" s="161">
        <v>0</v>
      </c>
      <c r="AO75" s="161">
        <v>0</v>
      </c>
      <c r="AP75" s="161">
        <v>0</v>
      </c>
      <c r="AQ75" s="161">
        <v>0</v>
      </c>
      <c r="AR75" s="163">
        <v>0</v>
      </c>
      <c r="AS75" s="163">
        <v>0</v>
      </c>
      <c r="AT75" s="163">
        <v>0</v>
      </c>
      <c r="AU75" s="163">
        <v>0</v>
      </c>
      <c r="AV75" s="163">
        <v>0</v>
      </c>
      <c r="AW75" s="163">
        <v>0</v>
      </c>
      <c r="AX75"/>
    </row>
    <row r="76" spans="1:50" ht="16.5">
      <c r="A76" s="123" t="s">
        <v>67</v>
      </c>
      <c r="B76" s="18">
        <v>5</v>
      </c>
      <c r="C76" s="17">
        <f t="shared" si="43"/>
        <v>2.0444629809088046E-3</v>
      </c>
      <c r="D76" s="160">
        <v>5</v>
      </c>
      <c r="E76" s="17">
        <f t="shared" si="45"/>
        <v>3.7959307622228975E-3</v>
      </c>
      <c r="F76" s="16">
        <v>0</v>
      </c>
      <c r="G76" s="17">
        <f t="shared" si="46"/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0">
        <v>0</v>
      </c>
      <c r="U76" s="160">
        <v>0</v>
      </c>
      <c r="V76" s="160">
        <v>0</v>
      </c>
      <c r="W76" s="160">
        <v>0</v>
      </c>
      <c r="X76" s="160">
        <v>0</v>
      </c>
      <c r="Y76" s="160">
        <v>0</v>
      </c>
      <c r="Z76" s="161">
        <v>2</v>
      </c>
      <c r="AA76" s="162">
        <f t="shared" si="32"/>
        <v>2.3447483498833487E-3</v>
      </c>
      <c r="AB76" s="161">
        <v>2</v>
      </c>
      <c r="AC76" s="162">
        <f>IFERROR(AB76/AB$5*100,"0")</f>
        <v>4.2892682508364069E-3</v>
      </c>
      <c r="AD76" s="16">
        <v>0</v>
      </c>
      <c r="AE76" s="16">
        <v>0</v>
      </c>
      <c r="AF76" s="161">
        <v>3</v>
      </c>
      <c r="AG76" s="162">
        <f>IFERROR(AF76/AF$5*100,"0")</f>
        <v>3.1702754969406845E-3</v>
      </c>
      <c r="AH76" s="16">
        <v>3</v>
      </c>
      <c r="AI76" s="162">
        <f>IFERROR(AH76/AH$5*100,"0")</f>
        <v>5.8512609467340215E-3</v>
      </c>
      <c r="AJ76" s="16">
        <v>0</v>
      </c>
      <c r="AK76" s="16">
        <v>0</v>
      </c>
      <c r="AL76" s="161">
        <v>0</v>
      </c>
      <c r="AM76" s="161">
        <v>0</v>
      </c>
      <c r="AN76" s="161">
        <v>0</v>
      </c>
      <c r="AO76" s="161">
        <v>0</v>
      </c>
      <c r="AP76" s="161">
        <v>0</v>
      </c>
      <c r="AQ76" s="161">
        <v>0</v>
      </c>
      <c r="AR76" s="163">
        <v>0</v>
      </c>
      <c r="AS76" s="163">
        <v>0</v>
      </c>
      <c r="AT76" s="163">
        <v>0</v>
      </c>
      <c r="AU76" s="163">
        <v>0</v>
      </c>
      <c r="AV76" s="163">
        <v>0</v>
      </c>
      <c r="AW76" s="163">
        <v>0</v>
      </c>
      <c r="AX76"/>
    </row>
    <row r="77" spans="1:50" ht="16.5">
      <c r="A77" s="123" t="s">
        <v>65</v>
      </c>
      <c r="B77" s="18">
        <v>4</v>
      </c>
      <c r="C77" s="17">
        <f t="shared" si="43"/>
        <v>1.6355703847270437E-3</v>
      </c>
      <c r="D77" s="160">
        <v>3</v>
      </c>
      <c r="E77" s="17">
        <f t="shared" si="45"/>
        <v>2.2775584573337384E-3</v>
      </c>
      <c r="F77" s="16">
        <v>1</v>
      </c>
      <c r="G77" s="17">
        <f t="shared" si="46"/>
        <v>8.8618700318141138E-4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0">
        <v>0</v>
      </c>
      <c r="U77" s="160">
        <v>0</v>
      </c>
      <c r="V77" s="160">
        <v>0</v>
      </c>
      <c r="W77" s="160">
        <v>0</v>
      </c>
      <c r="X77" s="160">
        <v>0</v>
      </c>
      <c r="Y77" s="160">
        <v>0</v>
      </c>
      <c r="Z77" s="161">
        <v>1</v>
      </c>
      <c r="AA77" s="162">
        <f t="shared" si="32"/>
        <v>1.1723741749416743E-3</v>
      </c>
      <c r="AB77" s="16">
        <v>1</v>
      </c>
      <c r="AC77" s="162">
        <f>IFERROR(AB77/AB$5*100,"0")</f>
        <v>2.1446341254182035E-3</v>
      </c>
      <c r="AD77" s="16">
        <v>0</v>
      </c>
      <c r="AE77" s="16">
        <v>0</v>
      </c>
      <c r="AF77" s="161">
        <v>3</v>
      </c>
      <c r="AG77" s="162">
        <f>IFERROR(AF77/AF$5*100,"0")</f>
        <v>3.1702754969406845E-3</v>
      </c>
      <c r="AH77" s="16">
        <v>2</v>
      </c>
      <c r="AI77" s="162">
        <f>IFERROR(AH77/AH$5*100,"0")</f>
        <v>3.9008406311560138E-3</v>
      </c>
      <c r="AJ77" s="16">
        <v>1</v>
      </c>
      <c r="AK77" s="162">
        <f>IFERROR(AJ77/AJ$5*100,"0")</f>
        <v>2.3063794455463814E-3</v>
      </c>
      <c r="AL77" s="161">
        <v>0</v>
      </c>
      <c r="AM77" s="161">
        <v>0</v>
      </c>
      <c r="AN77" s="161">
        <v>0</v>
      </c>
      <c r="AO77" s="161">
        <v>0</v>
      </c>
      <c r="AP77" s="161">
        <v>0</v>
      </c>
      <c r="AQ77" s="161">
        <v>0</v>
      </c>
      <c r="AR77" s="163">
        <v>0</v>
      </c>
      <c r="AS77" s="163">
        <v>0</v>
      </c>
      <c r="AT77" s="163">
        <v>0</v>
      </c>
      <c r="AU77" s="163">
        <v>0</v>
      </c>
      <c r="AV77" s="163">
        <v>0</v>
      </c>
      <c r="AW77" s="163">
        <v>0</v>
      </c>
      <c r="AX77"/>
    </row>
    <row r="78" spans="1:50" ht="16.5">
      <c r="A78" s="123" t="s">
        <v>56</v>
      </c>
      <c r="B78" s="18">
        <v>4</v>
      </c>
      <c r="C78" s="17">
        <f t="shared" si="43"/>
        <v>1.6355703847270437E-3</v>
      </c>
      <c r="D78" s="160">
        <v>3</v>
      </c>
      <c r="E78" s="17">
        <f t="shared" si="45"/>
        <v>2.2775584573337384E-3</v>
      </c>
      <c r="F78" s="16">
        <v>1</v>
      </c>
      <c r="G78" s="17">
        <f t="shared" si="46"/>
        <v>8.8618700318141138E-4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1">
        <v>2</v>
      </c>
      <c r="AA78" s="162">
        <f t="shared" si="32"/>
        <v>2.3447483498833487E-3</v>
      </c>
      <c r="AB78" s="161">
        <v>1</v>
      </c>
      <c r="AC78" s="162">
        <f>IFERROR(AB78/AB$5*100,"0")</f>
        <v>2.1446341254182035E-3</v>
      </c>
      <c r="AD78" s="161">
        <v>1</v>
      </c>
      <c r="AE78" s="162">
        <f>IFERROR(AD78/AD$5*100,"0")</f>
        <v>2.5860508417595491E-3</v>
      </c>
      <c r="AF78" s="161">
        <v>2</v>
      </c>
      <c r="AG78" s="162">
        <f>IFERROR(AF78/AF$5*100,"0")</f>
        <v>2.1135169979604558E-3</v>
      </c>
      <c r="AH78" s="16">
        <v>2</v>
      </c>
      <c r="AI78" s="162">
        <f>IFERROR(AH78/AH$5*100,"0")</f>
        <v>3.9008406311560138E-3</v>
      </c>
      <c r="AJ78" s="16">
        <v>0</v>
      </c>
      <c r="AK78" s="16">
        <v>0</v>
      </c>
      <c r="AL78" s="161">
        <v>0</v>
      </c>
      <c r="AM78" s="161">
        <v>0</v>
      </c>
      <c r="AN78" s="161">
        <v>0</v>
      </c>
      <c r="AO78" s="161">
        <v>0</v>
      </c>
      <c r="AP78" s="161">
        <v>0</v>
      </c>
      <c r="AQ78" s="161">
        <v>0</v>
      </c>
      <c r="AR78" s="163">
        <v>0</v>
      </c>
      <c r="AS78" s="163">
        <v>0</v>
      </c>
      <c r="AT78" s="163">
        <v>0</v>
      </c>
      <c r="AU78" s="163">
        <v>0</v>
      </c>
      <c r="AV78" s="163">
        <v>0</v>
      </c>
      <c r="AW78" s="163">
        <v>0</v>
      </c>
      <c r="AX78"/>
    </row>
    <row r="79" spans="1:50" ht="16.5">
      <c r="A79" s="123" t="s">
        <v>125</v>
      </c>
      <c r="B79" s="18">
        <v>3</v>
      </c>
      <c r="C79" s="17">
        <f t="shared" si="43"/>
        <v>1.2266777885452829E-3</v>
      </c>
      <c r="D79" s="160">
        <v>0</v>
      </c>
      <c r="E79" s="160">
        <v>0</v>
      </c>
      <c r="F79" s="16">
        <v>3</v>
      </c>
      <c r="G79" s="17">
        <f t="shared" si="46"/>
        <v>2.6585610095442342E-3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0">
        <v>0</v>
      </c>
      <c r="U79" s="160">
        <v>0</v>
      </c>
      <c r="V79" s="160">
        <v>0</v>
      </c>
      <c r="W79" s="160">
        <v>0</v>
      </c>
      <c r="X79" s="160">
        <v>0</v>
      </c>
      <c r="Y79" s="160">
        <v>0</v>
      </c>
      <c r="Z79" s="161">
        <v>1</v>
      </c>
      <c r="AA79" s="162">
        <f t="shared" si="32"/>
        <v>1.1723741749416743E-3</v>
      </c>
      <c r="AB79" s="161">
        <v>0</v>
      </c>
      <c r="AC79" s="161">
        <v>0</v>
      </c>
      <c r="AD79" s="16">
        <v>1</v>
      </c>
      <c r="AE79" s="162">
        <f>IFERROR(AD79/AD$5*100,"0")</f>
        <v>2.5860508417595491E-3</v>
      </c>
      <c r="AF79" s="161">
        <v>0</v>
      </c>
      <c r="AG79" s="161">
        <v>0</v>
      </c>
      <c r="AH79" s="161">
        <v>0</v>
      </c>
      <c r="AI79" s="161">
        <v>0</v>
      </c>
      <c r="AJ79" s="16">
        <v>0</v>
      </c>
      <c r="AK79" s="16">
        <v>0</v>
      </c>
      <c r="AL79" s="161">
        <v>2</v>
      </c>
      <c r="AM79" s="162">
        <f>IFERROR(AL79/AL$5*100,"0")</f>
        <v>9.1449474165523556E-3</v>
      </c>
      <c r="AN79" s="161">
        <v>0</v>
      </c>
      <c r="AO79" s="161">
        <v>0</v>
      </c>
      <c r="AP79" s="16">
        <v>2</v>
      </c>
      <c r="AQ79" s="162">
        <f>IFERROR(AP79/AP$5*100,"0")</f>
        <v>1.958863858961802E-2</v>
      </c>
      <c r="AR79" s="163">
        <v>0</v>
      </c>
      <c r="AS79" s="163">
        <v>0</v>
      </c>
      <c r="AT79" s="163">
        <v>0</v>
      </c>
      <c r="AU79" s="163">
        <v>0</v>
      </c>
      <c r="AV79" s="163">
        <v>0</v>
      </c>
      <c r="AW79" s="163">
        <v>0</v>
      </c>
      <c r="AX79"/>
    </row>
    <row r="80" spans="1:50" ht="16.5">
      <c r="A80" s="123" t="s">
        <v>69</v>
      </c>
      <c r="B80" s="18">
        <v>3</v>
      </c>
      <c r="C80" s="17">
        <f t="shared" si="43"/>
        <v>1.2266777885452829E-3</v>
      </c>
      <c r="D80" s="160">
        <v>2</v>
      </c>
      <c r="E80" s="17">
        <f>IFERROR(D80/D$5*100,"0")</f>
        <v>1.5183723048891589E-3</v>
      </c>
      <c r="F80" s="16">
        <v>1</v>
      </c>
      <c r="G80" s="17">
        <f t="shared" si="46"/>
        <v>8.8618700318141138E-4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0">
        <v>0</v>
      </c>
      <c r="U80" s="160">
        <v>0</v>
      </c>
      <c r="V80" s="160">
        <v>0</v>
      </c>
      <c r="W80" s="160">
        <v>0</v>
      </c>
      <c r="X80" s="160">
        <v>0</v>
      </c>
      <c r="Y80" s="160">
        <v>0</v>
      </c>
      <c r="Z80" s="161">
        <v>0</v>
      </c>
      <c r="AA80" s="161">
        <v>0</v>
      </c>
      <c r="AB80" s="161">
        <v>0</v>
      </c>
      <c r="AC80" s="161">
        <v>0</v>
      </c>
      <c r="AD80" s="161">
        <v>0</v>
      </c>
      <c r="AE80" s="161">
        <v>0</v>
      </c>
      <c r="AF80" s="161">
        <v>2</v>
      </c>
      <c r="AG80" s="162">
        <f t="shared" ref="AG80:AG86" si="47">IFERROR(AF80/AF$5*100,"0")</f>
        <v>2.1135169979604558E-3</v>
      </c>
      <c r="AH80" s="16">
        <v>1</v>
      </c>
      <c r="AI80" s="162">
        <f>IFERROR(AH80/AH$5*100,"0")</f>
        <v>1.9504203155780069E-3</v>
      </c>
      <c r="AJ80" s="16">
        <v>1</v>
      </c>
      <c r="AK80" s="162">
        <f>IFERROR(AJ80/AJ$5*100,"0")</f>
        <v>2.3063794455463814E-3</v>
      </c>
      <c r="AL80" s="161">
        <v>1</v>
      </c>
      <c r="AM80" s="162">
        <f>IFERROR(AL80/AL$5*100,"0")</f>
        <v>4.5724737082761778E-3</v>
      </c>
      <c r="AN80" s="161">
        <v>1</v>
      </c>
      <c r="AO80" s="162">
        <f>IFERROR(AN80/AN$5*100,"0")</f>
        <v>8.5763293310463107E-3</v>
      </c>
      <c r="AP80" s="16">
        <v>0</v>
      </c>
      <c r="AQ80" s="16">
        <v>0</v>
      </c>
      <c r="AR80" s="163">
        <v>0</v>
      </c>
      <c r="AS80" s="163">
        <v>0</v>
      </c>
      <c r="AT80" s="163">
        <v>0</v>
      </c>
      <c r="AU80" s="163">
        <v>0</v>
      </c>
      <c r="AV80" s="163">
        <v>0</v>
      </c>
      <c r="AW80" s="163">
        <v>0</v>
      </c>
      <c r="AX80"/>
    </row>
    <row r="81" spans="1:50" ht="16.5">
      <c r="A81" s="123" t="s">
        <v>79</v>
      </c>
      <c r="B81" s="18">
        <v>3</v>
      </c>
      <c r="C81" s="17">
        <f t="shared" si="43"/>
        <v>1.2266777885452829E-3</v>
      </c>
      <c r="D81" s="160">
        <v>3</v>
      </c>
      <c r="E81" s="17">
        <f>IFERROR(D81/D$5*100,"0")</f>
        <v>2.2775584573337384E-3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0">
        <v>0</v>
      </c>
      <c r="U81" s="160">
        <v>0</v>
      </c>
      <c r="V81" s="160">
        <v>0</v>
      </c>
      <c r="W81" s="160">
        <v>0</v>
      </c>
      <c r="X81" s="160">
        <v>0</v>
      </c>
      <c r="Y81" s="160">
        <v>0</v>
      </c>
      <c r="Z81" s="161">
        <v>1</v>
      </c>
      <c r="AA81" s="162">
        <f>IFERROR(Z81/Z$5*100,"0")</f>
        <v>1.1723741749416743E-3</v>
      </c>
      <c r="AB81" s="161">
        <v>1</v>
      </c>
      <c r="AC81" s="162">
        <f>IFERROR(AB81/AB$5*100,"0")</f>
        <v>2.1446341254182035E-3</v>
      </c>
      <c r="AD81" s="16">
        <v>0</v>
      </c>
      <c r="AE81" s="16">
        <v>0</v>
      </c>
      <c r="AF81" s="161">
        <v>1</v>
      </c>
      <c r="AG81" s="162">
        <f t="shared" si="47"/>
        <v>1.0567584989802279E-3</v>
      </c>
      <c r="AH81" s="16">
        <v>1</v>
      </c>
      <c r="AI81" s="162">
        <f>IFERROR(AH81/AH$5*100,"0")</f>
        <v>1.9504203155780069E-3</v>
      </c>
      <c r="AJ81" s="16">
        <v>0</v>
      </c>
      <c r="AK81" s="16">
        <v>0</v>
      </c>
      <c r="AL81" s="161">
        <v>1</v>
      </c>
      <c r="AM81" s="162">
        <f>IFERROR(AL81/AL$5*100,"0")</f>
        <v>4.5724737082761778E-3</v>
      </c>
      <c r="AN81" s="161">
        <v>1</v>
      </c>
      <c r="AO81" s="162">
        <f>IFERROR(AN81/AN$5*100,"0")</f>
        <v>8.5763293310463107E-3</v>
      </c>
      <c r="AP81" s="16">
        <v>0</v>
      </c>
      <c r="AQ81" s="16">
        <v>0</v>
      </c>
      <c r="AR81" s="163">
        <v>0</v>
      </c>
      <c r="AS81" s="163">
        <v>0</v>
      </c>
      <c r="AT81" s="163">
        <v>0</v>
      </c>
      <c r="AU81" s="163">
        <v>0</v>
      </c>
      <c r="AV81" s="163">
        <v>0</v>
      </c>
      <c r="AW81" s="163">
        <v>0</v>
      </c>
      <c r="AX81"/>
    </row>
    <row r="82" spans="1:50" ht="16.5">
      <c r="A82" s="123" t="s">
        <v>287</v>
      </c>
      <c r="B82" s="18">
        <v>3</v>
      </c>
      <c r="C82" s="17">
        <f t="shared" si="43"/>
        <v>1.2266777885452829E-3</v>
      </c>
      <c r="D82" s="160">
        <v>0</v>
      </c>
      <c r="E82" s="160">
        <v>0</v>
      </c>
      <c r="F82" s="16">
        <v>3</v>
      </c>
      <c r="G82" s="17">
        <f>IFERROR(F82/F$5*100,"0")</f>
        <v>2.6585610095442342E-3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0">
        <v>0</v>
      </c>
      <c r="U82" s="160">
        <v>0</v>
      </c>
      <c r="V82" s="160">
        <v>0</v>
      </c>
      <c r="W82" s="160">
        <v>0</v>
      </c>
      <c r="X82" s="160">
        <v>0</v>
      </c>
      <c r="Y82" s="160">
        <v>0</v>
      </c>
      <c r="Z82" s="161">
        <v>1</v>
      </c>
      <c r="AA82" s="162">
        <f>IFERROR(Z82/Z$5*100,"0")</f>
        <v>1.1723741749416743E-3</v>
      </c>
      <c r="AB82" s="161">
        <v>0</v>
      </c>
      <c r="AC82" s="161">
        <v>0</v>
      </c>
      <c r="AD82" s="16">
        <v>1</v>
      </c>
      <c r="AE82" s="162">
        <f>IFERROR(AD82/AD$5*100,"0")</f>
        <v>2.5860508417595491E-3</v>
      </c>
      <c r="AF82" s="161">
        <v>2</v>
      </c>
      <c r="AG82" s="162">
        <f t="shared" si="47"/>
        <v>2.1135169979604558E-3</v>
      </c>
      <c r="AH82" s="16">
        <v>0</v>
      </c>
      <c r="AI82" s="16">
        <v>0</v>
      </c>
      <c r="AJ82" s="16">
        <v>2</v>
      </c>
      <c r="AK82" s="162">
        <f>IFERROR(AJ82/AJ$5*100,"0")</f>
        <v>4.6127588910927627E-3</v>
      </c>
      <c r="AL82" s="161">
        <v>0</v>
      </c>
      <c r="AM82" s="161">
        <v>0</v>
      </c>
      <c r="AN82" s="161">
        <v>0</v>
      </c>
      <c r="AO82" s="161">
        <v>0</v>
      </c>
      <c r="AP82" s="161">
        <v>0</v>
      </c>
      <c r="AQ82" s="161">
        <v>0</v>
      </c>
      <c r="AR82" s="163">
        <v>0</v>
      </c>
      <c r="AS82" s="163">
        <v>0</v>
      </c>
      <c r="AT82" s="163">
        <v>0</v>
      </c>
      <c r="AU82" s="163">
        <v>0</v>
      </c>
      <c r="AV82" s="163">
        <v>0</v>
      </c>
      <c r="AW82" s="163">
        <v>0</v>
      </c>
      <c r="AX82"/>
    </row>
    <row r="83" spans="1:50" ht="16.5">
      <c r="A83" s="123" t="s">
        <v>21</v>
      </c>
      <c r="B83" s="18">
        <v>3</v>
      </c>
      <c r="C83" s="17">
        <f t="shared" si="43"/>
        <v>1.2266777885452829E-3</v>
      </c>
      <c r="D83" s="160">
        <v>1</v>
      </c>
      <c r="E83" s="17">
        <f>IFERROR(D83/D$5*100,"0")</f>
        <v>7.5918615244457944E-4</v>
      </c>
      <c r="F83" s="16">
        <v>2</v>
      </c>
      <c r="G83" s="17">
        <f>IFERROR(F83/F$5*100,"0")</f>
        <v>1.7723740063628228E-3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1">
        <v>0</v>
      </c>
      <c r="AA83" s="161">
        <v>0</v>
      </c>
      <c r="AB83" s="161">
        <v>0</v>
      </c>
      <c r="AC83" s="161">
        <v>0</v>
      </c>
      <c r="AD83" s="161">
        <v>0</v>
      </c>
      <c r="AE83" s="161">
        <v>0</v>
      </c>
      <c r="AF83" s="161">
        <v>3</v>
      </c>
      <c r="AG83" s="162">
        <f t="shared" si="47"/>
        <v>3.1702754969406845E-3</v>
      </c>
      <c r="AH83" s="16">
        <v>1</v>
      </c>
      <c r="AI83" s="162">
        <f>IFERROR(AH83/AH$5*100,"0")</f>
        <v>1.9504203155780069E-3</v>
      </c>
      <c r="AJ83" s="16">
        <v>2</v>
      </c>
      <c r="AK83" s="162">
        <f>IFERROR(AJ83/AJ$5*100,"0")</f>
        <v>4.6127588910927627E-3</v>
      </c>
      <c r="AL83" s="161">
        <v>0</v>
      </c>
      <c r="AM83" s="161">
        <v>0</v>
      </c>
      <c r="AN83" s="161">
        <v>0</v>
      </c>
      <c r="AO83" s="161">
        <v>0</v>
      </c>
      <c r="AP83" s="161">
        <v>0</v>
      </c>
      <c r="AQ83" s="161">
        <v>0</v>
      </c>
      <c r="AR83" s="163">
        <v>0</v>
      </c>
      <c r="AS83" s="163">
        <v>0</v>
      </c>
      <c r="AT83" s="163">
        <v>0</v>
      </c>
      <c r="AU83" s="163">
        <v>0</v>
      </c>
      <c r="AV83" s="163">
        <v>0</v>
      </c>
      <c r="AW83" s="163">
        <v>0</v>
      </c>
      <c r="AX83"/>
    </row>
    <row r="84" spans="1:50" ht="16.5">
      <c r="A84" s="123" t="s">
        <v>22</v>
      </c>
      <c r="B84" s="18">
        <v>3</v>
      </c>
      <c r="C84" s="17">
        <f t="shared" ref="C84:C111" si="48">IFERROR(B84/B$5*100,"0")</f>
        <v>1.2266777885452829E-3</v>
      </c>
      <c r="D84" s="160">
        <v>1</v>
      </c>
      <c r="E84" s="17">
        <f>IFERROR(D84/D$5*100,"0")</f>
        <v>7.5918615244457944E-4</v>
      </c>
      <c r="F84" s="16">
        <v>2</v>
      </c>
      <c r="G84" s="17">
        <f>IFERROR(F84/F$5*100,"0")</f>
        <v>1.7723740063628228E-3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0">
        <v>1</v>
      </c>
      <c r="U84" s="17">
        <f>IFERROR(T84/T$5*100,"0")</f>
        <v>3.2639206214504861E-3</v>
      </c>
      <c r="V84" s="160">
        <v>1</v>
      </c>
      <c r="W84" s="17">
        <f>IFERROR(V84/V$5*100,"0")</f>
        <v>6.0764416357780883E-3</v>
      </c>
      <c r="X84" s="160">
        <v>0</v>
      </c>
      <c r="Y84" s="160">
        <v>0</v>
      </c>
      <c r="Z84" s="161">
        <v>1</v>
      </c>
      <c r="AA84" s="162">
        <f>IFERROR(Z84/Z$5*100,"0")</f>
        <v>1.1723741749416743E-3</v>
      </c>
      <c r="AB84" s="161">
        <v>0</v>
      </c>
      <c r="AC84" s="161">
        <v>0</v>
      </c>
      <c r="AD84" s="16">
        <v>1</v>
      </c>
      <c r="AE84" s="162">
        <f>IFERROR(AD84/AD$5*100,"0")</f>
        <v>2.5860508417595491E-3</v>
      </c>
      <c r="AF84" s="161">
        <v>1</v>
      </c>
      <c r="AG84" s="162">
        <f t="shared" si="47"/>
        <v>1.0567584989802279E-3</v>
      </c>
      <c r="AH84" s="16">
        <v>0</v>
      </c>
      <c r="AI84" s="16">
        <v>0</v>
      </c>
      <c r="AJ84" s="16">
        <v>1</v>
      </c>
      <c r="AK84" s="162">
        <f>IFERROR(AJ84/AJ$5*100,"0")</f>
        <v>2.3063794455463814E-3</v>
      </c>
      <c r="AL84" s="161">
        <v>0</v>
      </c>
      <c r="AM84" s="161">
        <v>0</v>
      </c>
      <c r="AN84" s="161">
        <v>0</v>
      </c>
      <c r="AO84" s="161">
        <v>0</v>
      </c>
      <c r="AP84" s="161">
        <v>0</v>
      </c>
      <c r="AQ84" s="161">
        <v>0</v>
      </c>
      <c r="AR84" s="163">
        <v>0</v>
      </c>
      <c r="AS84" s="163">
        <v>0</v>
      </c>
      <c r="AT84" s="163">
        <v>0</v>
      </c>
      <c r="AU84" s="163">
        <v>0</v>
      </c>
      <c r="AV84" s="163">
        <v>0</v>
      </c>
      <c r="AW84" s="163">
        <v>0</v>
      </c>
      <c r="AX84"/>
    </row>
    <row r="85" spans="1:50" ht="16.5">
      <c r="A85" s="123" t="s">
        <v>63</v>
      </c>
      <c r="B85" s="18">
        <v>3</v>
      </c>
      <c r="C85" s="17">
        <f t="shared" si="48"/>
        <v>1.2266777885452829E-3</v>
      </c>
      <c r="D85" s="160">
        <v>3</v>
      </c>
      <c r="E85" s="17">
        <f>IFERROR(D85/D$5*100,"0")</f>
        <v>2.2775584573337384E-3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0">
        <v>1</v>
      </c>
      <c r="U85" s="17">
        <f>IFERROR(T85/T$5*100,"0")</f>
        <v>3.2639206214504861E-3</v>
      </c>
      <c r="V85" s="160">
        <v>1</v>
      </c>
      <c r="W85" s="17">
        <f>IFERROR(V85/V$5*100,"0")</f>
        <v>6.0764416357780883E-3</v>
      </c>
      <c r="X85" s="160">
        <v>0</v>
      </c>
      <c r="Y85" s="160">
        <v>0</v>
      </c>
      <c r="Z85" s="161">
        <v>1</v>
      </c>
      <c r="AA85" s="162">
        <f>IFERROR(Z85/Z$5*100,"0")</f>
        <v>1.1723741749416743E-3</v>
      </c>
      <c r="AB85" s="16">
        <v>1</v>
      </c>
      <c r="AC85" s="162">
        <f>IFERROR(AB85/AB$5*100,"0")</f>
        <v>2.1446341254182035E-3</v>
      </c>
      <c r="AD85" s="16">
        <v>0</v>
      </c>
      <c r="AE85" s="16">
        <v>0</v>
      </c>
      <c r="AF85" s="161">
        <v>1</v>
      </c>
      <c r="AG85" s="162">
        <f t="shared" si="47"/>
        <v>1.0567584989802279E-3</v>
      </c>
      <c r="AH85" s="16">
        <v>1</v>
      </c>
      <c r="AI85" s="162">
        <f>IFERROR(AH85/AH$5*100,"0")</f>
        <v>1.9504203155780069E-3</v>
      </c>
      <c r="AJ85" s="16">
        <v>0</v>
      </c>
      <c r="AK85" s="16">
        <v>0</v>
      </c>
      <c r="AL85" s="161">
        <v>0</v>
      </c>
      <c r="AM85" s="161">
        <v>0</v>
      </c>
      <c r="AN85" s="161">
        <v>0</v>
      </c>
      <c r="AO85" s="161">
        <v>0</v>
      </c>
      <c r="AP85" s="161">
        <v>0</v>
      </c>
      <c r="AQ85" s="161">
        <v>0</v>
      </c>
      <c r="AR85" s="163">
        <v>0</v>
      </c>
      <c r="AS85" s="163">
        <v>0</v>
      </c>
      <c r="AT85" s="163">
        <v>0</v>
      </c>
      <c r="AU85" s="163">
        <v>0</v>
      </c>
      <c r="AV85" s="163">
        <v>0</v>
      </c>
      <c r="AW85" s="163">
        <v>0</v>
      </c>
      <c r="AX85"/>
    </row>
    <row r="86" spans="1:50" ht="16.5">
      <c r="A86" s="123" t="s">
        <v>23</v>
      </c>
      <c r="B86" s="18">
        <v>3</v>
      </c>
      <c r="C86" s="17">
        <f t="shared" si="48"/>
        <v>1.2266777885452829E-3</v>
      </c>
      <c r="D86" s="160">
        <v>2</v>
      </c>
      <c r="E86" s="17">
        <f>IFERROR(D86/D$5*100,"0")</f>
        <v>1.5183723048891589E-3</v>
      </c>
      <c r="F86" s="16">
        <v>1</v>
      </c>
      <c r="G86" s="17">
        <f>IFERROR(F86/F$5*100,"0")</f>
        <v>8.8618700318141138E-4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1">
        <v>1</v>
      </c>
      <c r="AA86" s="162">
        <f>IFERROR(Z86/Z$5*100,"0")</f>
        <v>1.1723741749416743E-3</v>
      </c>
      <c r="AB86" s="16">
        <v>0</v>
      </c>
      <c r="AC86" s="16">
        <v>0</v>
      </c>
      <c r="AD86" s="16">
        <v>1</v>
      </c>
      <c r="AE86" s="162">
        <f>IFERROR(AD86/AD$5*100,"0")</f>
        <v>2.5860508417595491E-3</v>
      </c>
      <c r="AF86" s="161">
        <v>2</v>
      </c>
      <c r="AG86" s="162">
        <f t="shared" si="47"/>
        <v>2.1135169979604558E-3</v>
      </c>
      <c r="AH86" s="16">
        <v>2</v>
      </c>
      <c r="AI86" s="162">
        <f>IFERROR(AH86/AH$5*100,"0")</f>
        <v>3.9008406311560138E-3</v>
      </c>
      <c r="AJ86" s="16">
        <v>0</v>
      </c>
      <c r="AK86" s="16">
        <v>0</v>
      </c>
      <c r="AL86" s="161">
        <v>0</v>
      </c>
      <c r="AM86" s="161">
        <v>0</v>
      </c>
      <c r="AN86" s="161">
        <v>0</v>
      </c>
      <c r="AO86" s="161">
        <v>0</v>
      </c>
      <c r="AP86" s="161">
        <v>0</v>
      </c>
      <c r="AQ86" s="161">
        <v>0</v>
      </c>
      <c r="AR86" s="163">
        <v>0</v>
      </c>
      <c r="AS86" s="163">
        <v>0</v>
      </c>
      <c r="AT86" s="163">
        <v>0</v>
      </c>
      <c r="AU86" s="163">
        <v>0</v>
      </c>
      <c r="AV86" s="163">
        <v>0</v>
      </c>
      <c r="AW86" s="163">
        <v>0</v>
      </c>
      <c r="AX86"/>
    </row>
    <row r="87" spans="1:50" ht="16.5">
      <c r="A87" s="123" t="s">
        <v>51</v>
      </c>
      <c r="B87" s="18">
        <v>3</v>
      </c>
      <c r="C87" s="17">
        <f t="shared" si="48"/>
        <v>1.2266777885452829E-3</v>
      </c>
      <c r="D87" s="160">
        <v>1</v>
      </c>
      <c r="E87" s="17">
        <f>IFERROR(D87/D$5*100,"0")</f>
        <v>7.5918615244457944E-4</v>
      </c>
      <c r="F87" s="16">
        <v>2</v>
      </c>
      <c r="G87" s="17">
        <f>IFERROR(F87/F$5*100,"0")</f>
        <v>1.7723740063628228E-3</v>
      </c>
      <c r="H87" s="16">
        <v>2</v>
      </c>
      <c r="I87" s="17">
        <f>IFERROR(H87/H$5*100,"0")</f>
        <v>9.7703957010258913E-2</v>
      </c>
      <c r="J87" s="16">
        <v>1</v>
      </c>
      <c r="K87" s="17">
        <f>IFERROR(J87/J$5*100,"0")</f>
        <v>0.1287001287001287</v>
      </c>
      <c r="L87" s="16">
        <v>1</v>
      </c>
      <c r="M87" s="17">
        <f>IFERROR(L87/L$5*100,"0")</f>
        <v>7.874015748031496E-2</v>
      </c>
      <c r="N87" s="16">
        <v>1</v>
      </c>
      <c r="O87" s="17">
        <f>IFERROR(N87/N$5*100,"0")</f>
        <v>1.0843634786380394E-2</v>
      </c>
      <c r="P87" s="16">
        <v>0</v>
      </c>
      <c r="Q87" s="16">
        <v>0</v>
      </c>
      <c r="R87" s="16">
        <v>1</v>
      </c>
      <c r="S87" s="17">
        <f>IFERROR(R87/R$5*100,"0")</f>
        <v>1.9470404984423675E-2</v>
      </c>
      <c r="T87" s="160">
        <v>0</v>
      </c>
      <c r="U87" s="160">
        <v>0</v>
      </c>
      <c r="V87" s="160">
        <v>0</v>
      </c>
      <c r="W87" s="160">
        <v>0</v>
      </c>
      <c r="X87" s="160">
        <v>0</v>
      </c>
      <c r="Y87" s="160">
        <v>0</v>
      </c>
      <c r="Z87" s="161">
        <v>0</v>
      </c>
      <c r="AA87" s="161">
        <v>0</v>
      </c>
      <c r="AB87" s="161">
        <v>0</v>
      </c>
      <c r="AC87" s="161">
        <v>0</v>
      </c>
      <c r="AD87" s="161">
        <v>0</v>
      </c>
      <c r="AE87" s="161">
        <v>0</v>
      </c>
      <c r="AF87" s="161">
        <v>0</v>
      </c>
      <c r="AG87" s="161">
        <v>0</v>
      </c>
      <c r="AH87" s="161">
        <v>0</v>
      </c>
      <c r="AI87" s="161">
        <v>0</v>
      </c>
      <c r="AJ87" s="161">
        <v>0</v>
      </c>
      <c r="AK87" s="161">
        <v>0</v>
      </c>
      <c r="AL87" s="161">
        <v>0</v>
      </c>
      <c r="AM87" s="161">
        <v>0</v>
      </c>
      <c r="AN87" s="161">
        <v>0</v>
      </c>
      <c r="AO87" s="161">
        <v>0</v>
      </c>
      <c r="AP87" s="161">
        <v>0</v>
      </c>
      <c r="AQ87" s="161">
        <v>0</v>
      </c>
      <c r="AR87" s="163">
        <v>0</v>
      </c>
      <c r="AS87" s="163">
        <v>0</v>
      </c>
      <c r="AT87" s="163">
        <v>0</v>
      </c>
      <c r="AU87" s="163">
        <v>0</v>
      </c>
      <c r="AV87" s="163">
        <v>0</v>
      </c>
      <c r="AW87" s="163">
        <v>0</v>
      </c>
      <c r="AX87"/>
    </row>
    <row r="88" spans="1:50" ht="16.5">
      <c r="A88" s="123" t="s">
        <v>55</v>
      </c>
      <c r="B88" s="18">
        <v>2</v>
      </c>
      <c r="C88" s="17">
        <f t="shared" si="48"/>
        <v>8.1778519236352183E-4</v>
      </c>
      <c r="D88" s="160">
        <v>0</v>
      </c>
      <c r="E88" s="160">
        <v>0</v>
      </c>
      <c r="F88" s="16">
        <v>2</v>
      </c>
      <c r="G88" s="17">
        <f>IFERROR(F88/F$5*100,"0")</f>
        <v>1.7723740063628228E-3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0">
        <v>0</v>
      </c>
      <c r="U88" s="160">
        <v>0</v>
      </c>
      <c r="V88" s="160">
        <v>0</v>
      </c>
      <c r="W88" s="160">
        <v>0</v>
      </c>
      <c r="X88" s="160">
        <v>0</v>
      </c>
      <c r="Y88" s="160">
        <v>0</v>
      </c>
      <c r="Z88" s="161">
        <v>0</v>
      </c>
      <c r="AA88" s="161">
        <v>0</v>
      </c>
      <c r="AB88" s="161">
        <v>0</v>
      </c>
      <c r="AC88" s="161">
        <v>0</v>
      </c>
      <c r="AD88" s="161">
        <v>0</v>
      </c>
      <c r="AE88" s="161">
        <v>0</v>
      </c>
      <c r="AF88" s="161">
        <v>1</v>
      </c>
      <c r="AG88" s="162">
        <f>IFERROR(AF88/AF$5*100,"0")</f>
        <v>1.0567584989802279E-3</v>
      </c>
      <c r="AH88" s="16">
        <v>0</v>
      </c>
      <c r="AI88" s="16">
        <v>0</v>
      </c>
      <c r="AJ88" s="16">
        <v>1</v>
      </c>
      <c r="AK88" s="162">
        <f>IFERROR(AJ88/AJ$5*100,"0")</f>
        <v>2.3063794455463814E-3</v>
      </c>
      <c r="AL88" s="161">
        <v>1</v>
      </c>
      <c r="AM88" s="162">
        <f>IFERROR(AL88/AL$5*100,"0")</f>
        <v>4.5724737082761778E-3</v>
      </c>
      <c r="AN88" s="161">
        <v>0</v>
      </c>
      <c r="AO88" s="161">
        <v>0</v>
      </c>
      <c r="AP88" s="16">
        <v>1</v>
      </c>
      <c r="AQ88" s="162">
        <f>IFERROR(AP88/AP$5*100,"0")</f>
        <v>9.7943192948090098E-3</v>
      </c>
      <c r="AR88" s="163">
        <v>0</v>
      </c>
      <c r="AS88" s="163">
        <v>0</v>
      </c>
      <c r="AT88" s="163">
        <v>0</v>
      </c>
      <c r="AU88" s="163">
        <v>0</v>
      </c>
      <c r="AV88" s="163">
        <v>0</v>
      </c>
      <c r="AW88" s="163">
        <v>0</v>
      </c>
      <c r="AX88"/>
    </row>
    <row r="89" spans="1:50" ht="16.5">
      <c r="A89" s="123" t="s">
        <v>218</v>
      </c>
      <c r="B89" s="18">
        <v>2</v>
      </c>
      <c r="C89" s="17">
        <f t="shared" si="48"/>
        <v>8.1778519236352183E-4</v>
      </c>
      <c r="D89" s="160">
        <v>2</v>
      </c>
      <c r="E89" s="17">
        <f>IFERROR(D89/D$5*100,"0")</f>
        <v>1.5183723048891589E-3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0">
        <v>0</v>
      </c>
      <c r="U89" s="160">
        <v>0</v>
      </c>
      <c r="V89" s="160">
        <v>0</v>
      </c>
      <c r="W89" s="160">
        <v>0</v>
      </c>
      <c r="X89" s="160">
        <v>0</v>
      </c>
      <c r="Y89" s="160">
        <v>0</v>
      </c>
      <c r="Z89" s="161">
        <v>1</v>
      </c>
      <c r="AA89" s="162">
        <f>IFERROR(Z89/Z$5*100,"0")</f>
        <v>1.1723741749416743E-3</v>
      </c>
      <c r="AB89" s="161">
        <v>1</v>
      </c>
      <c r="AC89" s="162">
        <f>IFERROR(AB89/AB$5*100,"0")</f>
        <v>2.1446341254182035E-3</v>
      </c>
      <c r="AD89" s="16">
        <v>0</v>
      </c>
      <c r="AE89" s="16">
        <v>0</v>
      </c>
      <c r="AF89" s="161">
        <v>0</v>
      </c>
      <c r="AG89" s="161">
        <v>0</v>
      </c>
      <c r="AH89" s="161">
        <v>0</v>
      </c>
      <c r="AI89" s="161">
        <v>0</v>
      </c>
      <c r="AJ89" s="161">
        <v>0</v>
      </c>
      <c r="AK89" s="161">
        <v>0</v>
      </c>
      <c r="AL89" s="161">
        <v>1</v>
      </c>
      <c r="AM89" s="162">
        <f>IFERROR(AL89/AL$5*100,"0")</f>
        <v>4.5724737082761778E-3</v>
      </c>
      <c r="AN89" s="161">
        <v>1</v>
      </c>
      <c r="AO89" s="162">
        <f>IFERROR(AN89/AN$5*100,"0")</f>
        <v>8.5763293310463107E-3</v>
      </c>
      <c r="AP89" s="16">
        <v>0</v>
      </c>
      <c r="AQ89" s="16">
        <v>0</v>
      </c>
      <c r="AR89" s="163">
        <v>0</v>
      </c>
      <c r="AS89" s="163">
        <v>0</v>
      </c>
      <c r="AT89" s="163">
        <v>0</v>
      </c>
      <c r="AU89" s="163">
        <v>0</v>
      </c>
      <c r="AV89" s="163">
        <v>0</v>
      </c>
      <c r="AW89" s="163">
        <v>0</v>
      </c>
      <c r="AX89"/>
    </row>
    <row r="90" spans="1:50" ht="16.5">
      <c r="A90" s="123" t="s">
        <v>58</v>
      </c>
      <c r="B90" s="18">
        <v>2</v>
      </c>
      <c r="C90" s="17">
        <f t="shared" si="48"/>
        <v>8.1778519236352183E-4</v>
      </c>
      <c r="D90" s="160">
        <v>1</v>
      </c>
      <c r="E90" s="17">
        <f>IFERROR(D90/D$5*100,"0")</f>
        <v>7.5918615244457944E-4</v>
      </c>
      <c r="F90" s="16">
        <v>1</v>
      </c>
      <c r="G90" s="17">
        <f>IFERROR(F90/F$5*100,"0")</f>
        <v>8.8618700318141138E-4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0">
        <v>0</v>
      </c>
      <c r="U90" s="160">
        <v>0</v>
      </c>
      <c r="V90" s="160">
        <v>0</v>
      </c>
      <c r="W90" s="160">
        <v>0</v>
      </c>
      <c r="X90" s="160">
        <v>0</v>
      </c>
      <c r="Y90" s="160">
        <v>0</v>
      </c>
      <c r="Z90" s="161">
        <v>2</v>
      </c>
      <c r="AA90" s="162">
        <f>IFERROR(Z90/Z$5*100,"0")</f>
        <v>2.3447483498833487E-3</v>
      </c>
      <c r="AB90" s="161">
        <v>1</v>
      </c>
      <c r="AC90" s="162">
        <f>IFERROR(AB90/AB$5*100,"0")</f>
        <v>2.1446341254182035E-3</v>
      </c>
      <c r="AD90" s="16">
        <v>1</v>
      </c>
      <c r="AE90" s="162">
        <f>IFERROR(AD90/AD$5*100,"0")</f>
        <v>2.5860508417595491E-3</v>
      </c>
      <c r="AF90" s="161">
        <v>0</v>
      </c>
      <c r="AG90" s="161">
        <v>0</v>
      </c>
      <c r="AH90" s="161">
        <v>0</v>
      </c>
      <c r="AI90" s="161">
        <v>0</v>
      </c>
      <c r="AJ90" s="16">
        <v>0</v>
      </c>
      <c r="AK90" s="16">
        <v>0</v>
      </c>
      <c r="AL90" s="161">
        <v>0</v>
      </c>
      <c r="AM90" s="161">
        <v>0</v>
      </c>
      <c r="AN90" s="161">
        <v>0</v>
      </c>
      <c r="AO90" s="161">
        <v>0</v>
      </c>
      <c r="AP90" s="161">
        <v>0</v>
      </c>
      <c r="AQ90" s="161">
        <v>0</v>
      </c>
      <c r="AR90" s="163">
        <v>0</v>
      </c>
      <c r="AS90" s="163">
        <v>0</v>
      </c>
      <c r="AT90" s="163">
        <v>0</v>
      </c>
      <c r="AU90" s="163">
        <v>0</v>
      </c>
      <c r="AV90" s="163">
        <v>0</v>
      </c>
      <c r="AW90" s="163">
        <v>0</v>
      </c>
      <c r="AX90"/>
    </row>
    <row r="91" spans="1:50" ht="16.5">
      <c r="A91" s="123" t="s">
        <v>61</v>
      </c>
      <c r="B91" s="18">
        <v>2</v>
      </c>
      <c r="C91" s="17">
        <f t="shared" si="48"/>
        <v>8.1778519236352183E-4</v>
      </c>
      <c r="D91" s="160">
        <v>1</v>
      </c>
      <c r="E91" s="17">
        <f>IFERROR(D91/D$5*100,"0")</f>
        <v>7.5918615244457944E-4</v>
      </c>
      <c r="F91" s="16">
        <v>1</v>
      </c>
      <c r="G91" s="17">
        <f>IFERROR(F91/F$5*100,"0")</f>
        <v>8.8618700318141138E-4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0">
        <v>0</v>
      </c>
      <c r="U91" s="160">
        <v>0</v>
      </c>
      <c r="V91" s="160">
        <v>0</v>
      </c>
      <c r="W91" s="160">
        <v>0</v>
      </c>
      <c r="X91" s="160">
        <v>0</v>
      </c>
      <c r="Y91" s="160">
        <v>0</v>
      </c>
      <c r="Z91" s="161">
        <v>2</v>
      </c>
      <c r="AA91" s="162">
        <f>IFERROR(Z91/Z$5*100,"0")</f>
        <v>2.3447483498833487E-3</v>
      </c>
      <c r="AB91" s="161">
        <v>1</v>
      </c>
      <c r="AC91" s="162">
        <f>IFERROR(AB91/AB$5*100,"0")</f>
        <v>2.1446341254182035E-3</v>
      </c>
      <c r="AD91" s="16">
        <v>1</v>
      </c>
      <c r="AE91" s="162">
        <f>IFERROR(AD91/AD$5*100,"0")</f>
        <v>2.5860508417595491E-3</v>
      </c>
      <c r="AF91" s="161">
        <v>0</v>
      </c>
      <c r="AG91" s="161">
        <v>0</v>
      </c>
      <c r="AH91" s="161">
        <v>0</v>
      </c>
      <c r="AI91" s="161">
        <v>0</v>
      </c>
      <c r="AJ91" s="16">
        <v>0</v>
      </c>
      <c r="AK91" s="16">
        <v>0</v>
      </c>
      <c r="AL91" s="161">
        <v>0</v>
      </c>
      <c r="AM91" s="161">
        <v>0</v>
      </c>
      <c r="AN91" s="161">
        <v>0</v>
      </c>
      <c r="AO91" s="161">
        <v>0</v>
      </c>
      <c r="AP91" s="161">
        <v>0</v>
      </c>
      <c r="AQ91" s="161">
        <v>0</v>
      </c>
      <c r="AR91" s="163">
        <v>0</v>
      </c>
      <c r="AS91" s="163">
        <v>0</v>
      </c>
      <c r="AT91" s="163">
        <v>0</v>
      </c>
      <c r="AU91" s="163">
        <v>0</v>
      </c>
      <c r="AV91" s="163">
        <v>0</v>
      </c>
      <c r="AW91" s="163">
        <v>0</v>
      </c>
      <c r="AX91"/>
    </row>
    <row r="92" spans="1:50" ht="16.5">
      <c r="A92" s="123" t="s">
        <v>62</v>
      </c>
      <c r="B92" s="18">
        <v>2</v>
      </c>
      <c r="C92" s="17">
        <f t="shared" si="48"/>
        <v>8.1778519236352183E-4</v>
      </c>
      <c r="D92" s="160">
        <v>2</v>
      </c>
      <c r="E92" s="17">
        <f>IFERROR(D92/D$5*100,"0")</f>
        <v>1.5183723048891589E-3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0">
        <v>0</v>
      </c>
      <c r="U92" s="160">
        <v>0</v>
      </c>
      <c r="V92" s="160">
        <v>0</v>
      </c>
      <c r="W92" s="160">
        <v>0</v>
      </c>
      <c r="X92" s="160">
        <v>0</v>
      </c>
      <c r="Y92" s="160">
        <v>0</v>
      </c>
      <c r="Z92" s="161">
        <v>1</v>
      </c>
      <c r="AA92" s="162">
        <f>IFERROR(Z92/Z$5*100,"0")</f>
        <v>1.1723741749416743E-3</v>
      </c>
      <c r="AB92" s="16">
        <v>1</v>
      </c>
      <c r="AC92" s="162">
        <f>IFERROR(AB92/AB$5*100,"0")</f>
        <v>2.1446341254182035E-3</v>
      </c>
      <c r="AD92" s="16">
        <v>0</v>
      </c>
      <c r="AE92" s="16">
        <v>0</v>
      </c>
      <c r="AF92" s="161">
        <v>1</v>
      </c>
      <c r="AG92" s="162">
        <f>IFERROR(AF92/AF$5*100,"0")</f>
        <v>1.0567584989802279E-3</v>
      </c>
      <c r="AH92" s="16">
        <v>1</v>
      </c>
      <c r="AI92" s="162">
        <f>IFERROR(AH92/AH$5*100,"0")</f>
        <v>1.9504203155780069E-3</v>
      </c>
      <c r="AJ92" s="16">
        <v>0</v>
      </c>
      <c r="AK92" s="16">
        <v>0</v>
      </c>
      <c r="AL92" s="161">
        <v>0</v>
      </c>
      <c r="AM92" s="161">
        <v>0</v>
      </c>
      <c r="AN92" s="161">
        <v>0</v>
      </c>
      <c r="AO92" s="161">
        <v>0</v>
      </c>
      <c r="AP92" s="161">
        <v>0</v>
      </c>
      <c r="AQ92" s="161">
        <v>0</v>
      </c>
      <c r="AR92" s="163">
        <v>0</v>
      </c>
      <c r="AS92" s="163">
        <v>0</v>
      </c>
      <c r="AT92" s="163">
        <v>0</v>
      </c>
      <c r="AU92" s="163">
        <v>0</v>
      </c>
      <c r="AV92" s="163">
        <v>0</v>
      </c>
      <c r="AW92" s="163">
        <v>0</v>
      </c>
      <c r="AX92"/>
    </row>
    <row r="93" spans="1:50" ht="16.5">
      <c r="A93" s="123" t="s">
        <v>60</v>
      </c>
      <c r="B93" s="18">
        <v>2</v>
      </c>
      <c r="C93" s="17">
        <f t="shared" si="48"/>
        <v>8.1778519236352183E-4</v>
      </c>
      <c r="D93" s="160">
        <v>2</v>
      </c>
      <c r="E93" s="17">
        <f>IFERROR(D93/D$5*100,"0")</f>
        <v>1.5183723048891589E-3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0">
        <v>0</v>
      </c>
      <c r="U93" s="160">
        <v>0</v>
      </c>
      <c r="V93" s="160">
        <v>0</v>
      </c>
      <c r="W93" s="160">
        <v>0</v>
      </c>
      <c r="X93" s="160">
        <v>0</v>
      </c>
      <c r="Y93" s="160">
        <v>0</v>
      </c>
      <c r="Z93" s="161">
        <v>1</v>
      </c>
      <c r="AA93" s="162">
        <f>IFERROR(Z93/Z$5*100,"0")</f>
        <v>1.1723741749416743E-3</v>
      </c>
      <c r="AB93" s="161">
        <v>1</v>
      </c>
      <c r="AC93" s="162">
        <f>IFERROR(AB93/AB$5*100,"0")</f>
        <v>2.1446341254182035E-3</v>
      </c>
      <c r="AD93" s="16">
        <v>0</v>
      </c>
      <c r="AE93" s="16">
        <v>0</v>
      </c>
      <c r="AF93" s="161">
        <v>1</v>
      </c>
      <c r="AG93" s="162">
        <f>IFERROR(AF93/AF$5*100,"0")</f>
        <v>1.0567584989802279E-3</v>
      </c>
      <c r="AH93" s="16">
        <v>1</v>
      </c>
      <c r="AI93" s="162">
        <f>IFERROR(AH93/AH$5*100,"0")</f>
        <v>1.9504203155780069E-3</v>
      </c>
      <c r="AJ93" s="16">
        <v>0</v>
      </c>
      <c r="AK93" s="16">
        <v>0</v>
      </c>
      <c r="AL93" s="161">
        <v>0</v>
      </c>
      <c r="AM93" s="161">
        <v>0</v>
      </c>
      <c r="AN93" s="161">
        <v>0</v>
      </c>
      <c r="AO93" s="161">
        <v>0</v>
      </c>
      <c r="AP93" s="161">
        <v>0</v>
      </c>
      <c r="AQ93" s="161">
        <v>0</v>
      </c>
      <c r="AR93" s="163">
        <v>0</v>
      </c>
      <c r="AS93" s="163">
        <v>0</v>
      </c>
      <c r="AT93" s="163">
        <v>0</v>
      </c>
      <c r="AU93" s="163">
        <v>0</v>
      </c>
      <c r="AV93" s="163">
        <v>0</v>
      </c>
      <c r="AW93" s="163">
        <v>0</v>
      </c>
      <c r="AX93"/>
    </row>
    <row r="94" spans="1:50" ht="16.5">
      <c r="A94" s="123" t="s">
        <v>49</v>
      </c>
      <c r="B94" s="18">
        <v>2</v>
      </c>
      <c r="C94" s="17">
        <f t="shared" si="48"/>
        <v>8.1778519236352183E-4</v>
      </c>
      <c r="D94" s="160">
        <v>0</v>
      </c>
      <c r="E94" s="160">
        <v>0</v>
      </c>
      <c r="F94" s="16">
        <v>2</v>
      </c>
      <c r="G94" s="17">
        <f>IFERROR(F94/F$5*100,"0")</f>
        <v>1.7723740063628228E-3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2</v>
      </c>
      <c r="O94" s="17">
        <f>IFERROR(N94/N$5*100,"0")</f>
        <v>2.1687269572760789E-2</v>
      </c>
      <c r="P94" s="160">
        <v>0</v>
      </c>
      <c r="Q94" s="160">
        <v>0</v>
      </c>
      <c r="R94" s="160">
        <v>2</v>
      </c>
      <c r="S94" s="17">
        <f>IFERROR(R94/R$5*100,"0")</f>
        <v>3.8940809968847349E-2</v>
      </c>
      <c r="T94" s="160">
        <v>0</v>
      </c>
      <c r="U94" s="160">
        <v>0</v>
      </c>
      <c r="V94" s="160">
        <v>0</v>
      </c>
      <c r="W94" s="160">
        <v>0</v>
      </c>
      <c r="X94" s="160">
        <v>0</v>
      </c>
      <c r="Y94" s="160">
        <v>0</v>
      </c>
      <c r="Z94" s="161">
        <v>0</v>
      </c>
      <c r="AA94" s="161">
        <v>0</v>
      </c>
      <c r="AB94" s="161">
        <v>0</v>
      </c>
      <c r="AC94" s="161">
        <v>0</v>
      </c>
      <c r="AD94" s="161">
        <v>0</v>
      </c>
      <c r="AE94" s="161">
        <v>0</v>
      </c>
      <c r="AF94" s="161">
        <v>0</v>
      </c>
      <c r="AG94" s="161">
        <v>0</v>
      </c>
      <c r="AH94" s="161">
        <v>0</v>
      </c>
      <c r="AI94" s="161">
        <v>0</v>
      </c>
      <c r="AJ94" s="161">
        <v>0</v>
      </c>
      <c r="AK94" s="161">
        <v>0</v>
      </c>
      <c r="AL94" s="161">
        <v>0</v>
      </c>
      <c r="AM94" s="161">
        <v>0</v>
      </c>
      <c r="AN94" s="161">
        <v>0</v>
      </c>
      <c r="AO94" s="161">
        <v>0</v>
      </c>
      <c r="AP94" s="161">
        <v>0</v>
      </c>
      <c r="AQ94" s="161">
        <v>0</v>
      </c>
      <c r="AR94" s="163">
        <v>0</v>
      </c>
      <c r="AS94" s="163">
        <v>0</v>
      </c>
      <c r="AT94" s="163">
        <v>0</v>
      </c>
      <c r="AU94" s="163">
        <v>0</v>
      </c>
      <c r="AV94" s="163">
        <v>0</v>
      </c>
      <c r="AW94" s="163">
        <v>0</v>
      </c>
      <c r="AX94"/>
    </row>
    <row r="95" spans="1:50" ht="16.5">
      <c r="A95" s="123" t="s">
        <v>45</v>
      </c>
      <c r="B95" s="18">
        <v>2</v>
      </c>
      <c r="C95" s="17">
        <f t="shared" si="48"/>
        <v>8.1778519236352183E-4</v>
      </c>
      <c r="D95" s="160">
        <v>2</v>
      </c>
      <c r="E95" s="17">
        <f>IFERROR(D95/D$5*100,"0")</f>
        <v>1.5183723048891589E-3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0">
        <v>0</v>
      </c>
      <c r="U95" s="160">
        <v>0</v>
      </c>
      <c r="V95" s="160">
        <v>0</v>
      </c>
      <c r="W95" s="160">
        <v>0</v>
      </c>
      <c r="X95" s="160">
        <v>0</v>
      </c>
      <c r="Y95" s="160">
        <v>0</v>
      </c>
      <c r="Z95" s="161">
        <v>0</v>
      </c>
      <c r="AA95" s="161">
        <v>0</v>
      </c>
      <c r="AB95" s="161">
        <v>0</v>
      </c>
      <c r="AC95" s="161">
        <v>0</v>
      </c>
      <c r="AD95" s="161">
        <v>0</v>
      </c>
      <c r="AE95" s="161">
        <v>0</v>
      </c>
      <c r="AF95" s="161">
        <v>2</v>
      </c>
      <c r="AG95" s="162">
        <f>IFERROR(AF95/AF$5*100,"0")</f>
        <v>2.1135169979604558E-3</v>
      </c>
      <c r="AH95" s="16">
        <v>2</v>
      </c>
      <c r="AI95" s="162">
        <f>IFERROR(AH95/AH$5*100,"0")</f>
        <v>3.9008406311560138E-3</v>
      </c>
      <c r="AJ95" s="16">
        <v>0</v>
      </c>
      <c r="AK95" s="16">
        <v>0</v>
      </c>
      <c r="AL95" s="161">
        <v>0</v>
      </c>
      <c r="AM95" s="161">
        <v>0</v>
      </c>
      <c r="AN95" s="161">
        <v>0</v>
      </c>
      <c r="AO95" s="161">
        <v>0</v>
      </c>
      <c r="AP95" s="161">
        <v>0</v>
      </c>
      <c r="AQ95" s="161">
        <v>0</v>
      </c>
      <c r="AR95" s="163">
        <v>0</v>
      </c>
      <c r="AS95" s="163">
        <v>0</v>
      </c>
      <c r="AT95" s="163">
        <v>0</v>
      </c>
      <c r="AU95" s="163">
        <v>0</v>
      </c>
      <c r="AV95" s="163">
        <v>0</v>
      </c>
      <c r="AW95" s="163">
        <v>0</v>
      </c>
      <c r="AX95"/>
    </row>
    <row r="96" spans="1:50" ht="16.5">
      <c r="A96" s="123" t="s">
        <v>31</v>
      </c>
      <c r="B96" s="18">
        <v>2</v>
      </c>
      <c r="C96" s="17">
        <f t="shared" si="48"/>
        <v>8.1778519236352183E-4</v>
      </c>
      <c r="D96" s="160">
        <v>2</v>
      </c>
      <c r="E96" s="17">
        <f>IFERROR(D96/D$5*100,"0")</f>
        <v>1.5183723048891589E-3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0">
        <v>0</v>
      </c>
      <c r="U96" s="160">
        <v>0</v>
      </c>
      <c r="V96" s="160">
        <v>0</v>
      </c>
      <c r="W96" s="160">
        <v>0</v>
      </c>
      <c r="X96" s="160">
        <v>0</v>
      </c>
      <c r="Y96" s="160">
        <v>0</v>
      </c>
      <c r="Z96" s="161">
        <v>0</v>
      </c>
      <c r="AA96" s="161">
        <v>0</v>
      </c>
      <c r="AB96" s="161">
        <v>0</v>
      </c>
      <c r="AC96" s="161">
        <v>0</v>
      </c>
      <c r="AD96" s="161">
        <v>0</v>
      </c>
      <c r="AE96" s="161">
        <v>0</v>
      </c>
      <c r="AF96" s="161">
        <v>2</v>
      </c>
      <c r="AG96" s="162">
        <f>IFERROR(AF96/AF$5*100,"0")</f>
        <v>2.1135169979604558E-3</v>
      </c>
      <c r="AH96" s="16">
        <v>2</v>
      </c>
      <c r="AI96" s="162">
        <f>IFERROR(AH96/AH$5*100,"0")</f>
        <v>3.9008406311560138E-3</v>
      </c>
      <c r="AJ96" s="16">
        <v>0</v>
      </c>
      <c r="AK96" s="16">
        <v>0</v>
      </c>
      <c r="AL96" s="161">
        <v>0</v>
      </c>
      <c r="AM96" s="161">
        <v>0</v>
      </c>
      <c r="AN96" s="161">
        <v>0</v>
      </c>
      <c r="AO96" s="161">
        <v>0</v>
      </c>
      <c r="AP96" s="161">
        <v>0</v>
      </c>
      <c r="AQ96" s="161">
        <v>0</v>
      </c>
      <c r="AR96" s="163">
        <v>0</v>
      </c>
      <c r="AS96" s="163">
        <v>0</v>
      </c>
      <c r="AT96" s="163">
        <v>0</v>
      </c>
      <c r="AU96" s="163">
        <v>0</v>
      </c>
      <c r="AV96" s="163">
        <v>0</v>
      </c>
      <c r="AW96" s="163">
        <v>0</v>
      </c>
      <c r="AX96"/>
    </row>
    <row r="97" spans="1:50" ht="16.5">
      <c r="A97" s="123" t="s">
        <v>1</v>
      </c>
      <c r="B97" s="18">
        <v>1</v>
      </c>
      <c r="C97" s="17">
        <f t="shared" si="48"/>
        <v>4.0889259618176092E-4</v>
      </c>
      <c r="D97" s="160">
        <v>1</v>
      </c>
      <c r="E97" s="17">
        <f>IFERROR(D97/D$5*100,"0")</f>
        <v>7.5918615244457944E-4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0">
        <v>0</v>
      </c>
      <c r="U97" s="160">
        <v>0</v>
      </c>
      <c r="V97" s="160">
        <v>0</v>
      </c>
      <c r="W97" s="160">
        <v>0</v>
      </c>
      <c r="X97" s="160">
        <v>0</v>
      </c>
      <c r="Y97" s="160">
        <v>0</v>
      </c>
      <c r="Z97" s="161">
        <v>0</v>
      </c>
      <c r="AA97" s="161">
        <v>0</v>
      </c>
      <c r="AB97" s="161">
        <v>0</v>
      </c>
      <c r="AC97" s="161">
        <v>0</v>
      </c>
      <c r="AD97" s="161">
        <v>0</v>
      </c>
      <c r="AE97" s="161">
        <v>0</v>
      </c>
      <c r="AF97" s="161">
        <v>0</v>
      </c>
      <c r="AG97" s="161">
        <v>0</v>
      </c>
      <c r="AH97" s="161">
        <v>0</v>
      </c>
      <c r="AI97" s="161">
        <v>0</v>
      </c>
      <c r="AJ97" s="16">
        <v>0</v>
      </c>
      <c r="AK97" s="16">
        <v>0</v>
      </c>
      <c r="AL97" s="161">
        <v>0</v>
      </c>
      <c r="AM97" s="161">
        <v>0</v>
      </c>
      <c r="AN97" s="161">
        <v>0</v>
      </c>
      <c r="AO97" s="161">
        <v>0</v>
      </c>
      <c r="AP97" s="161">
        <v>0</v>
      </c>
      <c r="AQ97" s="161">
        <v>0</v>
      </c>
      <c r="AR97" s="163">
        <v>1</v>
      </c>
      <c r="AS97" s="162">
        <f>IFERROR(AR97/AR$5*100,"0")</f>
        <v>0.11627906976744186</v>
      </c>
      <c r="AT97" s="163">
        <v>1</v>
      </c>
      <c r="AU97" s="164">
        <f>IFERROR(AT97/AT$5*100,"0")</f>
        <v>0.11890606420927466</v>
      </c>
      <c r="AV97" s="161">
        <v>0</v>
      </c>
      <c r="AW97" s="161">
        <f>IFERROR(AV97/AV$5*100,"0")</f>
        <v>0</v>
      </c>
      <c r="AX97"/>
    </row>
    <row r="98" spans="1:50" ht="16.5">
      <c r="A98" s="123" t="s">
        <v>220</v>
      </c>
      <c r="B98" s="18">
        <v>1</v>
      </c>
      <c r="C98" s="17">
        <f t="shared" si="48"/>
        <v>4.0889259618176092E-4</v>
      </c>
      <c r="D98" s="160">
        <v>0</v>
      </c>
      <c r="E98" s="160">
        <v>0</v>
      </c>
      <c r="F98" s="16">
        <v>1</v>
      </c>
      <c r="G98" s="17">
        <f>IFERROR(F98/F$5*100,"0")</f>
        <v>8.8618700318141138E-4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0">
        <v>0</v>
      </c>
      <c r="U98" s="160">
        <v>0</v>
      </c>
      <c r="V98" s="160">
        <v>0</v>
      </c>
      <c r="W98" s="160">
        <v>0</v>
      </c>
      <c r="X98" s="160">
        <v>0</v>
      </c>
      <c r="Y98" s="160">
        <v>0</v>
      </c>
      <c r="Z98" s="161">
        <v>0</v>
      </c>
      <c r="AA98" s="161">
        <v>0</v>
      </c>
      <c r="AB98" s="161">
        <v>0</v>
      </c>
      <c r="AC98" s="161">
        <v>0</v>
      </c>
      <c r="AD98" s="161">
        <v>0</v>
      </c>
      <c r="AE98" s="161">
        <v>0</v>
      </c>
      <c r="AF98" s="161">
        <v>1</v>
      </c>
      <c r="AG98" s="162">
        <f>IFERROR(AF98/AF$5*100,"0")</f>
        <v>1.0567584989802279E-3</v>
      </c>
      <c r="AH98" s="16">
        <v>0</v>
      </c>
      <c r="AI98" s="16">
        <v>0</v>
      </c>
      <c r="AJ98" s="16">
        <v>1</v>
      </c>
      <c r="AK98" s="162">
        <f>IFERROR(AJ98/AJ$5*100,"0")</f>
        <v>2.3063794455463814E-3</v>
      </c>
      <c r="AL98" s="161">
        <v>0</v>
      </c>
      <c r="AM98" s="161">
        <v>0</v>
      </c>
      <c r="AN98" s="161">
        <v>0</v>
      </c>
      <c r="AO98" s="161">
        <v>0</v>
      </c>
      <c r="AP98" s="161">
        <v>0</v>
      </c>
      <c r="AQ98" s="161">
        <v>0</v>
      </c>
      <c r="AR98" s="163">
        <v>0</v>
      </c>
      <c r="AS98" s="163">
        <v>0</v>
      </c>
      <c r="AT98" s="163">
        <v>0</v>
      </c>
      <c r="AU98" s="163">
        <v>0</v>
      </c>
      <c r="AV98" s="163">
        <v>0</v>
      </c>
      <c r="AW98" s="163">
        <v>0</v>
      </c>
      <c r="AX98"/>
    </row>
    <row r="99" spans="1:50" ht="16.5">
      <c r="A99" s="123" t="s">
        <v>357</v>
      </c>
      <c r="B99" s="18">
        <v>1</v>
      </c>
      <c r="C99" s="17">
        <f t="shared" si="48"/>
        <v>4.0889259618176092E-4</v>
      </c>
      <c r="D99" s="160">
        <v>0</v>
      </c>
      <c r="E99" s="160">
        <v>0</v>
      </c>
      <c r="F99" s="16">
        <v>1</v>
      </c>
      <c r="G99" s="17">
        <f>IFERROR(F99/F$5*100,"0")</f>
        <v>8.8618700318141138E-4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0">
        <v>0</v>
      </c>
      <c r="U99" s="160">
        <v>0</v>
      </c>
      <c r="V99" s="160">
        <v>0</v>
      </c>
      <c r="W99" s="160">
        <v>0</v>
      </c>
      <c r="X99" s="160">
        <v>0</v>
      </c>
      <c r="Y99" s="160">
        <v>0</v>
      </c>
      <c r="Z99" s="161">
        <v>0</v>
      </c>
      <c r="AA99" s="161">
        <v>0</v>
      </c>
      <c r="AB99" s="161">
        <v>0</v>
      </c>
      <c r="AC99" s="161">
        <v>0</v>
      </c>
      <c r="AD99" s="161">
        <v>0</v>
      </c>
      <c r="AE99" s="161">
        <v>0</v>
      </c>
      <c r="AF99" s="161">
        <v>1</v>
      </c>
      <c r="AG99" s="162">
        <f>IFERROR(AF99/AF$5*100,"0")</f>
        <v>1.0567584989802279E-3</v>
      </c>
      <c r="AH99" s="16">
        <v>0</v>
      </c>
      <c r="AI99" s="16">
        <v>0</v>
      </c>
      <c r="AJ99" s="16">
        <v>1</v>
      </c>
      <c r="AK99" s="162">
        <f>IFERROR(AJ99/AJ$5*100,"0")</f>
        <v>2.3063794455463814E-3</v>
      </c>
      <c r="AL99" s="161">
        <v>0</v>
      </c>
      <c r="AM99" s="161">
        <v>0</v>
      </c>
      <c r="AN99" s="161">
        <v>0</v>
      </c>
      <c r="AO99" s="161">
        <v>0</v>
      </c>
      <c r="AP99" s="161">
        <v>0</v>
      </c>
      <c r="AQ99" s="161">
        <v>0</v>
      </c>
      <c r="AR99" s="163">
        <v>0</v>
      </c>
      <c r="AS99" s="163">
        <v>0</v>
      </c>
      <c r="AT99" s="163">
        <v>0</v>
      </c>
      <c r="AU99" s="163">
        <v>0</v>
      </c>
      <c r="AV99" s="163">
        <v>0</v>
      </c>
      <c r="AW99" s="163">
        <v>0</v>
      </c>
      <c r="AX99"/>
    </row>
    <row r="100" spans="1:50" ht="16.5">
      <c r="A100" s="123" t="s">
        <v>66</v>
      </c>
      <c r="B100" s="18">
        <v>1</v>
      </c>
      <c r="C100" s="17">
        <f t="shared" si="48"/>
        <v>4.0889259618176092E-4</v>
      </c>
      <c r="D100" s="160">
        <v>1</v>
      </c>
      <c r="E100" s="17">
        <f>IFERROR(D100/D$5*100,"0")</f>
        <v>7.5918615244457944E-4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0">
        <v>0</v>
      </c>
      <c r="U100" s="160">
        <v>0</v>
      </c>
      <c r="V100" s="160">
        <v>0</v>
      </c>
      <c r="W100" s="160">
        <v>0</v>
      </c>
      <c r="X100" s="160">
        <v>0</v>
      </c>
      <c r="Y100" s="160">
        <v>0</v>
      </c>
      <c r="Z100" s="161">
        <v>1</v>
      </c>
      <c r="AA100" s="162">
        <f t="shared" ref="AA100:AA105" si="49">IFERROR(Z100/Z$5*100,"0")</f>
        <v>1.1723741749416743E-3</v>
      </c>
      <c r="AB100" s="16">
        <v>1</v>
      </c>
      <c r="AC100" s="162">
        <f>IFERROR(AB100/AB$5*100,"0")</f>
        <v>2.1446341254182035E-3</v>
      </c>
      <c r="AD100" s="16">
        <v>0</v>
      </c>
      <c r="AE100" s="16">
        <v>0</v>
      </c>
      <c r="AF100" s="161">
        <v>0</v>
      </c>
      <c r="AG100" s="161">
        <v>0</v>
      </c>
      <c r="AH100" s="161">
        <v>0</v>
      </c>
      <c r="AI100" s="161">
        <v>0</v>
      </c>
      <c r="AJ100" s="161">
        <v>0</v>
      </c>
      <c r="AK100" s="161">
        <v>0</v>
      </c>
      <c r="AL100" s="161">
        <v>0</v>
      </c>
      <c r="AM100" s="161">
        <v>0</v>
      </c>
      <c r="AN100" s="161">
        <v>0</v>
      </c>
      <c r="AO100" s="161">
        <v>0</v>
      </c>
      <c r="AP100" s="161">
        <v>0</v>
      </c>
      <c r="AQ100" s="161">
        <v>0</v>
      </c>
      <c r="AR100" s="163">
        <v>0</v>
      </c>
      <c r="AS100" s="163">
        <v>0</v>
      </c>
      <c r="AT100" s="163">
        <v>0</v>
      </c>
      <c r="AU100" s="163">
        <v>0</v>
      </c>
      <c r="AV100" s="163">
        <v>0</v>
      </c>
      <c r="AW100" s="163">
        <v>0</v>
      </c>
      <c r="AX100"/>
    </row>
    <row r="101" spans="1:50" ht="16.5">
      <c r="A101" s="123" t="s">
        <v>9</v>
      </c>
      <c r="B101" s="18">
        <v>1</v>
      </c>
      <c r="C101" s="17">
        <f t="shared" si="48"/>
        <v>4.0889259618176092E-4</v>
      </c>
      <c r="D101" s="160">
        <v>1</v>
      </c>
      <c r="E101" s="17">
        <f>IFERROR(D101/D$5*100,"0")</f>
        <v>7.5918615244457944E-4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0">
        <v>0</v>
      </c>
      <c r="U101" s="160">
        <v>0</v>
      </c>
      <c r="V101" s="160">
        <v>0</v>
      </c>
      <c r="W101" s="160">
        <v>0</v>
      </c>
      <c r="X101" s="160">
        <v>0</v>
      </c>
      <c r="Y101" s="160">
        <v>0</v>
      </c>
      <c r="Z101" s="161">
        <v>1</v>
      </c>
      <c r="AA101" s="162">
        <f t="shared" si="49"/>
        <v>1.1723741749416743E-3</v>
      </c>
      <c r="AB101" s="16">
        <v>1</v>
      </c>
      <c r="AC101" s="162">
        <f>IFERROR(AB101/AB$5*100,"0")</f>
        <v>2.1446341254182035E-3</v>
      </c>
      <c r="AD101" s="16">
        <v>0</v>
      </c>
      <c r="AE101" s="16">
        <v>0</v>
      </c>
      <c r="AF101" s="161">
        <v>0</v>
      </c>
      <c r="AG101" s="161">
        <v>0</v>
      </c>
      <c r="AH101" s="161">
        <v>0</v>
      </c>
      <c r="AI101" s="161">
        <v>0</v>
      </c>
      <c r="AJ101" s="161">
        <v>0</v>
      </c>
      <c r="AK101" s="161">
        <v>0</v>
      </c>
      <c r="AL101" s="161">
        <v>0</v>
      </c>
      <c r="AM101" s="161">
        <v>0</v>
      </c>
      <c r="AN101" s="161">
        <v>0</v>
      </c>
      <c r="AO101" s="161">
        <v>0</v>
      </c>
      <c r="AP101" s="161">
        <v>0</v>
      </c>
      <c r="AQ101" s="161">
        <v>0</v>
      </c>
      <c r="AR101" s="163">
        <v>0</v>
      </c>
      <c r="AS101" s="163">
        <v>0</v>
      </c>
      <c r="AT101" s="163">
        <v>0</v>
      </c>
      <c r="AU101" s="163">
        <v>0</v>
      </c>
      <c r="AV101" s="163">
        <v>0</v>
      </c>
      <c r="AW101" s="163">
        <v>0</v>
      </c>
      <c r="AX101"/>
    </row>
    <row r="102" spans="1:50" ht="16.5">
      <c r="A102" s="123" t="s">
        <v>12</v>
      </c>
      <c r="B102" s="18">
        <v>1</v>
      </c>
      <c r="C102" s="17">
        <f t="shared" si="48"/>
        <v>4.0889259618176092E-4</v>
      </c>
      <c r="D102" s="160">
        <v>1</v>
      </c>
      <c r="E102" s="17">
        <f>IFERROR(D102/D$5*100,"0")</f>
        <v>7.5918615244457944E-4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0">
        <v>0</v>
      </c>
      <c r="U102" s="160">
        <v>0</v>
      </c>
      <c r="V102" s="160">
        <v>0</v>
      </c>
      <c r="W102" s="160">
        <v>0</v>
      </c>
      <c r="X102" s="160">
        <v>0</v>
      </c>
      <c r="Y102" s="160">
        <v>0</v>
      </c>
      <c r="Z102" s="161">
        <v>1</v>
      </c>
      <c r="AA102" s="162">
        <f t="shared" si="49"/>
        <v>1.1723741749416743E-3</v>
      </c>
      <c r="AB102" s="161">
        <v>1</v>
      </c>
      <c r="AC102" s="162">
        <f>IFERROR(AB102/AB$5*100,"0")</f>
        <v>2.1446341254182035E-3</v>
      </c>
      <c r="AD102" s="16">
        <v>0</v>
      </c>
      <c r="AE102" s="16">
        <v>0</v>
      </c>
      <c r="AF102" s="161">
        <v>0</v>
      </c>
      <c r="AG102" s="161">
        <v>0</v>
      </c>
      <c r="AH102" s="161">
        <v>0</v>
      </c>
      <c r="AI102" s="161">
        <v>0</v>
      </c>
      <c r="AJ102" s="161">
        <v>0</v>
      </c>
      <c r="AK102" s="161">
        <v>0</v>
      </c>
      <c r="AL102" s="161">
        <v>0</v>
      </c>
      <c r="AM102" s="161">
        <v>0</v>
      </c>
      <c r="AN102" s="161">
        <v>0</v>
      </c>
      <c r="AO102" s="161">
        <v>0</v>
      </c>
      <c r="AP102" s="161">
        <v>0</v>
      </c>
      <c r="AQ102" s="161">
        <v>0</v>
      </c>
      <c r="AR102" s="163">
        <v>0</v>
      </c>
      <c r="AS102" s="163">
        <v>0</v>
      </c>
      <c r="AT102" s="163">
        <v>0</v>
      </c>
      <c r="AU102" s="163">
        <v>0</v>
      </c>
      <c r="AV102" s="163">
        <v>0</v>
      </c>
      <c r="AW102" s="163">
        <v>0</v>
      </c>
      <c r="AX102"/>
    </row>
    <row r="103" spans="1:50" ht="16.5">
      <c r="A103" s="123" t="s">
        <v>40</v>
      </c>
      <c r="B103" s="18">
        <v>1</v>
      </c>
      <c r="C103" s="17">
        <f t="shared" si="48"/>
        <v>4.0889259618176092E-4</v>
      </c>
      <c r="D103" s="160">
        <v>1</v>
      </c>
      <c r="E103" s="17">
        <f>IFERROR(D103/D$5*100,"0")</f>
        <v>7.5918615244457944E-4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0">
        <v>0</v>
      </c>
      <c r="U103" s="160">
        <v>0</v>
      </c>
      <c r="V103" s="160">
        <v>0</v>
      </c>
      <c r="W103" s="160">
        <v>0</v>
      </c>
      <c r="X103" s="160">
        <v>0</v>
      </c>
      <c r="Y103" s="160">
        <v>0</v>
      </c>
      <c r="Z103" s="161">
        <v>1</v>
      </c>
      <c r="AA103" s="162">
        <f t="shared" si="49"/>
        <v>1.1723741749416743E-3</v>
      </c>
      <c r="AB103" s="161">
        <v>1</v>
      </c>
      <c r="AC103" s="162">
        <f>IFERROR(AB103/AB$5*100,"0")</f>
        <v>2.1446341254182035E-3</v>
      </c>
      <c r="AD103" s="16">
        <v>0</v>
      </c>
      <c r="AE103" s="16">
        <v>0</v>
      </c>
      <c r="AF103" s="161">
        <v>0</v>
      </c>
      <c r="AG103" s="161">
        <v>0</v>
      </c>
      <c r="AH103" s="161">
        <v>0</v>
      </c>
      <c r="AI103" s="161">
        <v>0</v>
      </c>
      <c r="AJ103" s="161">
        <v>0</v>
      </c>
      <c r="AK103" s="161">
        <v>0</v>
      </c>
      <c r="AL103" s="161">
        <v>0</v>
      </c>
      <c r="AM103" s="161">
        <v>0</v>
      </c>
      <c r="AN103" s="161">
        <v>0</v>
      </c>
      <c r="AO103" s="161">
        <v>0</v>
      </c>
      <c r="AP103" s="161">
        <v>0</v>
      </c>
      <c r="AQ103" s="161">
        <v>0</v>
      </c>
      <c r="AR103" s="163">
        <v>0</v>
      </c>
      <c r="AS103" s="163">
        <v>0</v>
      </c>
      <c r="AT103" s="163">
        <v>0</v>
      </c>
      <c r="AU103" s="163">
        <v>0</v>
      </c>
      <c r="AV103" s="163">
        <v>0</v>
      </c>
      <c r="AW103" s="163">
        <v>0</v>
      </c>
      <c r="AX103"/>
    </row>
    <row r="104" spans="1:50" ht="16.5">
      <c r="A104" s="123" t="s">
        <v>311</v>
      </c>
      <c r="B104" s="18">
        <v>1</v>
      </c>
      <c r="C104" s="17">
        <f t="shared" si="48"/>
        <v>4.0889259618176092E-4</v>
      </c>
      <c r="D104" s="160">
        <v>0</v>
      </c>
      <c r="E104" s="160">
        <v>0</v>
      </c>
      <c r="F104" s="16">
        <v>1</v>
      </c>
      <c r="G104" s="17">
        <f>IFERROR(F104/F$5*100,"0")</f>
        <v>8.8618700318141138E-4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0">
        <v>0</v>
      </c>
      <c r="U104" s="160">
        <v>0</v>
      </c>
      <c r="V104" s="160">
        <v>0</v>
      </c>
      <c r="W104" s="160">
        <v>0</v>
      </c>
      <c r="X104" s="160">
        <v>0</v>
      </c>
      <c r="Y104" s="160">
        <v>0</v>
      </c>
      <c r="Z104" s="161">
        <v>1</v>
      </c>
      <c r="AA104" s="162">
        <f t="shared" si="49"/>
        <v>1.1723741749416743E-3</v>
      </c>
      <c r="AB104" s="161">
        <v>0</v>
      </c>
      <c r="AC104" s="161">
        <v>0</v>
      </c>
      <c r="AD104" s="16">
        <v>1</v>
      </c>
      <c r="AE104" s="162">
        <f>IFERROR(AD104/AD$5*100,"0")</f>
        <v>2.5860508417595491E-3</v>
      </c>
      <c r="AF104" s="161">
        <v>0</v>
      </c>
      <c r="AG104" s="161">
        <v>0</v>
      </c>
      <c r="AH104" s="161">
        <v>0</v>
      </c>
      <c r="AI104" s="161">
        <v>0</v>
      </c>
      <c r="AJ104" s="161">
        <v>0</v>
      </c>
      <c r="AK104" s="161">
        <v>0</v>
      </c>
      <c r="AL104" s="161">
        <v>0</v>
      </c>
      <c r="AM104" s="161">
        <v>0</v>
      </c>
      <c r="AN104" s="161">
        <v>0</v>
      </c>
      <c r="AO104" s="161">
        <v>0</v>
      </c>
      <c r="AP104" s="161">
        <v>0</v>
      </c>
      <c r="AQ104" s="161">
        <v>0</v>
      </c>
      <c r="AR104" s="163">
        <v>0</v>
      </c>
      <c r="AS104" s="163">
        <v>0</v>
      </c>
      <c r="AT104" s="163">
        <v>0</v>
      </c>
      <c r="AU104" s="163">
        <v>0</v>
      </c>
      <c r="AV104" s="163">
        <v>0</v>
      </c>
      <c r="AW104" s="163">
        <v>0</v>
      </c>
      <c r="AX104"/>
    </row>
    <row r="105" spans="1:50" ht="16.5">
      <c r="A105" s="123" t="s">
        <v>278</v>
      </c>
      <c r="B105" s="18">
        <v>1</v>
      </c>
      <c r="C105" s="17">
        <f t="shared" si="48"/>
        <v>4.0889259618176092E-4</v>
      </c>
      <c r="D105" s="160">
        <v>0</v>
      </c>
      <c r="E105" s="160">
        <v>0</v>
      </c>
      <c r="F105" s="16">
        <v>1</v>
      </c>
      <c r="G105" s="17">
        <f>IFERROR(F105/F$5*100,"0")</f>
        <v>8.8618700318141138E-4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0">
        <v>0</v>
      </c>
      <c r="U105" s="160">
        <v>0</v>
      </c>
      <c r="V105" s="160">
        <v>0</v>
      </c>
      <c r="W105" s="160">
        <v>0</v>
      </c>
      <c r="X105" s="160">
        <v>0</v>
      </c>
      <c r="Y105" s="160">
        <v>0</v>
      </c>
      <c r="Z105" s="161">
        <v>1</v>
      </c>
      <c r="AA105" s="162">
        <f t="shared" si="49"/>
        <v>1.1723741749416743E-3</v>
      </c>
      <c r="AB105" s="161">
        <v>0</v>
      </c>
      <c r="AC105" s="161">
        <v>0</v>
      </c>
      <c r="AD105" s="16">
        <v>1</v>
      </c>
      <c r="AE105" s="162">
        <f>IFERROR(AD105/AD$5*100,"0")</f>
        <v>2.5860508417595491E-3</v>
      </c>
      <c r="AF105" s="161">
        <v>0</v>
      </c>
      <c r="AG105" s="161">
        <v>0</v>
      </c>
      <c r="AH105" s="161">
        <v>0</v>
      </c>
      <c r="AI105" s="161">
        <v>0</v>
      </c>
      <c r="AJ105" s="161">
        <v>0</v>
      </c>
      <c r="AK105" s="161">
        <v>0</v>
      </c>
      <c r="AL105" s="161">
        <v>0</v>
      </c>
      <c r="AM105" s="161">
        <v>0</v>
      </c>
      <c r="AN105" s="161">
        <v>0</v>
      </c>
      <c r="AO105" s="161">
        <v>0</v>
      </c>
      <c r="AP105" s="161">
        <v>0</v>
      </c>
      <c r="AQ105" s="161">
        <v>0</v>
      </c>
      <c r="AR105" s="163">
        <v>0</v>
      </c>
      <c r="AS105" s="163">
        <v>0</v>
      </c>
      <c r="AT105" s="163">
        <v>0</v>
      </c>
      <c r="AU105" s="163">
        <v>0</v>
      </c>
      <c r="AV105" s="163">
        <v>0</v>
      </c>
      <c r="AW105" s="163">
        <v>0</v>
      </c>
      <c r="AX105"/>
    </row>
    <row r="106" spans="1:50" ht="16.5">
      <c r="A106" s="123" t="s">
        <v>47</v>
      </c>
      <c r="B106" s="18">
        <v>1</v>
      </c>
      <c r="C106" s="17">
        <f t="shared" si="48"/>
        <v>4.0889259618176092E-4</v>
      </c>
      <c r="D106" s="160">
        <v>1</v>
      </c>
      <c r="E106" s="17">
        <f t="shared" ref="E106:E111" si="50">IFERROR(D106/D$5*100,"0")</f>
        <v>7.5918615244457944E-4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1">
        <v>0</v>
      </c>
      <c r="AA106" s="161">
        <v>0</v>
      </c>
      <c r="AB106" s="161">
        <v>0</v>
      </c>
      <c r="AC106" s="161">
        <v>0</v>
      </c>
      <c r="AD106" s="161">
        <v>0</v>
      </c>
      <c r="AE106" s="161">
        <v>0</v>
      </c>
      <c r="AF106" s="161">
        <v>1</v>
      </c>
      <c r="AG106" s="162">
        <f t="shared" ref="AG106:AG111" si="51">IFERROR(AF106/AF$5*100,"0")</f>
        <v>1.0567584989802279E-3</v>
      </c>
      <c r="AH106" s="16">
        <v>1</v>
      </c>
      <c r="AI106" s="162">
        <f t="shared" ref="AI106:AI111" si="52">IFERROR(AH106/AH$5*100,"0")</f>
        <v>1.9504203155780069E-3</v>
      </c>
      <c r="AJ106" s="16">
        <v>0</v>
      </c>
      <c r="AK106" s="16">
        <v>0</v>
      </c>
      <c r="AL106" s="161">
        <v>0</v>
      </c>
      <c r="AM106" s="161">
        <v>0</v>
      </c>
      <c r="AN106" s="161">
        <v>0</v>
      </c>
      <c r="AO106" s="161">
        <v>0</v>
      </c>
      <c r="AP106" s="161">
        <v>0</v>
      </c>
      <c r="AQ106" s="161">
        <v>0</v>
      </c>
      <c r="AR106" s="163">
        <v>0</v>
      </c>
      <c r="AS106" s="163">
        <v>0</v>
      </c>
      <c r="AT106" s="163">
        <v>0</v>
      </c>
      <c r="AU106" s="163">
        <v>0</v>
      </c>
      <c r="AV106" s="163">
        <v>0</v>
      </c>
      <c r="AW106" s="163">
        <v>0</v>
      </c>
      <c r="AX106"/>
    </row>
    <row r="107" spans="1:50" ht="16.5">
      <c r="A107" s="123" t="s">
        <v>26</v>
      </c>
      <c r="B107" s="18">
        <v>1</v>
      </c>
      <c r="C107" s="17">
        <f t="shared" si="48"/>
        <v>4.0889259618176092E-4</v>
      </c>
      <c r="D107" s="160">
        <v>1</v>
      </c>
      <c r="E107" s="17">
        <f t="shared" si="50"/>
        <v>7.5918615244457944E-4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0">
        <v>0</v>
      </c>
      <c r="U107" s="160">
        <v>0</v>
      </c>
      <c r="V107" s="160">
        <v>0</v>
      </c>
      <c r="W107" s="160">
        <v>0</v>
      </c>
      <c r="X107" s="160">
        <v>0</v>
      </c>
      <c r="Y107" s="160">
        <v>0</v>
      </c>
      <c r="Z107" s="161">
        <v>0</v>
      </c>
      <c r="AA107" s="161">
        <v>0</v>
      </c>
      <c r="AB107" s="161">
        <v>0</v>
      </c>
      <c r="AC107" s="161">
        <v>0</v>
      </c>
      <c r="AD107" s="161">
        <v>0</v>
      </c>
      <c r="AE107" s="161">
        <v>0</v>
      </c>
      <c r="AF107" s="161">
        <v>1</v>
      </c>
      <c r="AG107" s="162">
        <f t="shared" si="51"/>
        <v>1.0567584989802279E-3</v>
      </c>
      <c r="AH107" s="16">
        <v>1</v>
      </c>
      <c r="AI107" s="162">
        <f t="shared" si="52"/>
        <v>1.9504203155780069E-3</v>
      </c>
      <c r="AJ107" s="16">
        <v>0</v>
      </c>
      <c r="AK107" s="16">
        <v>0</v>
      </c>
      <c r="AL107" s="161">
        <v>0</v>
      </c>
      <c r="AM107" s="161">
        <v>0</v>
      </c>
      <c r="AN107" s="161">
        <v>0</v>
      </c>
      <c r="AO107" s="161">
        <v>0</v>
      </c>
      <c r="AP107" s="161">
        <v>0</v>
      </c>
      <c r="AQ107" s="161">
        <v>0</v>
      </c>
      <c r="AR107" s="163">
        <v>0</v>
      </c>
      <c r="AS107" s="163">
        <v>0</v>
      </c>
      <c r="AT107" s="163">
        <v>0</v>
      </c>
      <c r="AU107" s="163">
        <v>0</v>
      </c>
      <c r="AV107" s="163">
        <v>0</v>
      </c>
      <c r="AW107" s="163">
        <v>0</v>
      </c>
      <c r="AX107"/>
    </row>
    <row r="108" spans="1:50" ht="16.5">
      <c r="A108" s="123" t="s">
        <v>36</v>
      </c>
      <c r="B108" s="18">
        <v>1</v>
      </c>
      <c r="C108" s="17">
        <f t="shared" si="48"/>
        <v>4.0889259618176092E-4</v>
      </c>
      <c r="D108" s="160">
        <v>1</v>
      </c>
      <c r="E108" s="17">
        <f t="shared" si="50"/>
        <v>7.5918615244457944E-4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0">
        <v>0</v>
      </c>
      <c r="U108" s="160">
        <v>0</v>
      </c>
      <c r="V108" s="160">
        <v>0</v>
      </c>
      <c r="W108" s="160">
        <v>0</v>
      </c>
      <c r="X108" s="160">
        <v>0</v>
      </c>
      <c r="Y108" s="160">
        <v>0</v>
      </c>
      <c r="Z108" s="161">
        <v>0</v>
      </c>
      <c r="AA108" s="161">
        <v>0</v>
      </c>
      <c r="AB108" s="161">
        <v>0</v>
      </c>
      <c r="AC108" s="161">
        <v>0</v>
      </c>
      <c r="AD108" s="161">
        <v>0</v>
      </c>
      <c r="AE108" s="161">
        <v>0</v>
      </c>
      <c r="AF108" s="161">
        <v>1</v>
      </c>
      <c r="AG108" s="162">
        <f t="shared" si="51"/>
        <v>1.0567584989802279E-3</v>
      </c>
      <c r="AH108" s="16">
        <v>1</v>
      </c>
      <c r="AI108" s="162">
        <f t="shared" si="52"/>
        <v>1.9504203155780069E-3</v>
      </c>
      <c r="AJ108" s="16">
        <v>0</v>
      </c>
      <c r="AK108" s="16">
        <v>0</v>
      </c>
      <c r="AL108" s="161">
        <v>0</v>
      </c>
      <c r="AM108" s="161">
        <v>0</v>
      </c>
      <c r="AN108" s="161">
        <v>0</v>
      </c>
      <c r="AO108" s="161">
        <v>0</v>
      </c>
      <c r="AP108" s="161">
        <v>0</v>
      </c>
      <c r="AQ108" s="161">
        <v>0</v>
      </c>
      <c r="AR108" s="163">
        <v>0</v>
      </c>
      <c r="AS108" s="163">
        <v>0</v>
      </c>
      <c r="AT108" s="163">
        <v>0</v>
      </c>
      <c r="AU108" s="163">
        <v>0</v>
      </c>
      <c r="AV108" s="163">
        <v>0</v>
      </c>
      <c r="AW108" s="163">
        <v>0</v>
      </c>
      <c r="AX108"/>
    </row>
    <row r="109" spans="1:50" ht="16.5">
      <c r="A109" s="123" t="s">
        <v>16</v>
      </c>
      <c r="B109" s="18">
        <v>1</v>
      </c>
      <c r="C109" s="17">
        <f t="shared" si="48"/>
        <v>4.0889259618176092E-4</v>
      </c>
      <c r="D109" s="160">
        <v>1</v>
      </c>
      <c r="E109" s="17">
        <f t="shared" si="50"/>
        <v>7.5918615244457944E-4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0">
        <v>0</v>
      </c>
      <c r="U109" s="160">
        <v>0</v>
      </c>
      <c r="V109" s="160">
        <v>0</v>
      </c>
      <c r="W109" s="160">
        <v>0</v>
      </c>
      <c r="X109" s="160">
        <v>0</v>
      </c>
      <c r="Y109" s="160">
        <v>0</v>
      </c>
      <c r="Z109" s="161">
        <v>0</v>
      </c>
      <c r="AA109" s="161">
        <v>0</v>
      </c>
      <c r="AB109" s="161">
        <v>0</v>
      </c>
      <c r="AC109" s="161">
        <v>0</v>
      </c>
      <c r="AD109" s="161">
        <v>0</v>
      </c>
      <c r="AE109" s="161">
        <v>0</v>
      </c>
      <c r="AF109" s="161">
        <v>1</v>
      </c>
      <c r="AG109" s="162">
        <f t="shared" si="51"/>
        <v>1.0567584989802279E-3</v>
      </c>
      <c r="AH109" s="16">
        <v>1</v>
      </c>
      <c r="AI109" s="162">
        <f t="shared" si="52"/>
        <v>1.9504203155780069E-3</v>
      </c>
      <c r="AJ109" s="16">
        <v>0</v>
      </c>
      <c r="AK109" s="16">
        <v>0</v>
      </c>
      <c r="AL109" s="161">
        <v>0</v>
      </c>
      <c r="AM109" s="161">
        <v>0</v>
      </c>
      <c r="AN109" s="161">
        <v>0</v>
      </c>
      <c r="AO109" s="161">
        <v>0</v>
      </c>
      <c r="AP109" s="161">
        <v>0</v>
      </c>
      <c r="AQ109" s="161">
        <v>0</v>
      </c>
      <c r="AR109" s="163">
        <v>0</v>
      </c>
      <c r="AS109" s="163">
        <v>0</v>
      </c>
      <c r="AT109" s="163">
        <v>0</v>
      </c>
      <c r="AU109" s="163">
        <v>0</v>
      </c>
      <c r="AV109" s="163">
        <v>0</v>
      </c>
      <c r="AW109" s="163">
        <v>0</v>
      </c>
      <c r="AX109"/>
    </row>
    <row r="110" spans="1:50" ht="16.5">
      <c r="A110" s="123" t="s">
        <v>52</v>
      </c>
      <c r="B110" s="18">
        <v>1</v>
      </c>
      <c r="C110" s="17">
        <f t="shared" si="48"/>
        <v>4.0889259618176092E-4</v>
      </c>
      <c r="D110" s="160">
        <v>1</v>
      </c>
      <c r="E110" s="17">
        <f t="shared" si="50"/>
        <v>7.5918615244457944E-4</v>
      </c>
      <c r="F110" s="16">
        <v>0</v>
      </c>
      <c r="G110" s="16">
        <f>IFERROR(F110/F$5*100,"0")</f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0">
        <v>0</v>
      </c>
      <c r="U110" s="160">
        <v>0</v>
      </c>
      <c r="V110" s="160">
        <v>0</v>
      </c>
      <c r="W110" s="160">
        <v>0</v>
      </c>
      <c r="X110" s="160">
        <v>0</v>
      </c>
      <c r="Y110" s="160">
        <v>0</v>
      </c>
      <c r="Z110" s="161">
        <v>0</v>
      </c>
      <c r="AA110" s="161">
        <v>0</v>
      </c>
      <c r="AB110" s="161">
        <v>0</v>
      </c>
      <c r="AC110" s="161">
        <v>0</v>
      </c>
      <c r="AD110" s="161">
        <v>0</v>
      </c>
      <c r="AE110" s="161">
        <v>0</v>
      </c>
      <c r="AF110" s="161">
        <v>1</v>
      </c>
      <c r="AG110" s="162">
        <f t="shared" si="51"/>
        <v>1.0567584989802279E-3</v>
      </c>
      <c r="AH110" s="16">
        <v>1</v>
      </c>
      <c r="AI110" s="162">
        <f t="shared" si="52"/>
        <v>1.9504203155780069E-3</v>
      </c>
      <c r="AJ110" s="16">
        <v>0</v>
      </c>
      <c r="AK110" s="16">
        <v>0</v>
      </c>
      <c r="AL110" s="161">
        <v>0</v>
      </c>
      <c r="AM110" s="161">
        <v>0</v>
      </c>
      <c r="AN110" s="161">
        <v>0</v>
      </c>
      <c r="AO110" s="161">
        <v>0</v>
      </c>
      <c r="AP110" s="161">
        <v>0</v>
      </c>
      <c r="AQ110" s="161">
        <v>0</v>
      </c>
      <c r="AR110" s="163">
        <v>0</v>
      </c>
      <c r="AS110" s="163">
        <v>0</v>
      </c>
      <c r="AT110" s="163">
        <v>0</v>
      </c>
      <c r="AU110" s="163">
        <v>0</v>
      </c>
      <c r="AV110" s="163">
        <v>0</v>
      </c>
      <c r="AW110" s="163">
        <v>0</v>
      </c>
      <c r="AX110"/>
    </row>
    <row r="111" spans="1:50">
      <c r="A111" s="124" t="s">
        <v>372</v>
      </c>
      <c r="B111" s="135">
        <v>1</v>
      </c>
      <c r="C111" s="167">
        <f t="shared" si="48"/>
        <v>4.0889259618176092E-4</v>
      </c>
      <c r="D111" s="168">
        <v>1</v>
      </c>
      <c r="E111" s="167">
        <f t="shared" si="50"/>
        <v>7.5918615244457944E-4</v>
      </c>
      <c r="F111" s="169">
        <v>0</v>
      </c>
      <c r="G111" s="169">
        <f>IFERROR(F111/F$5*100,"0")</f>
        <v>0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69">
        <v>0</v>
      </c>
      <c r="N111" s="169">
        <v>0</v>
      </c>
      <c r="O111" s="169">
        <v>0</v>
      </c>
      <c r="P111" s="169">
        <v>0</v>
      </c>
      <c r="Q111" s="169">
        <v>0</v>
      </c>
      <c r="R111" s="169">
        <v>0</v>
      </c>
      <c r="S111" s="169">
        <v>0</v>
      </c>
      <c r="T111" s="168">
        <v>0</v>
      </c>
      <c r="U111" s="168">
        <v>0</v>
      </c>
      <c r="V111" s="168">
        <v>0</v>
      </c>
      <c r="W111" s="168">
        <v>0</v>
      </c>
      <c r="X111" s="168">
        <v>0</v>
      </c>
      <c r="Y111" s="168">
        <v>0</v>
      </c>
      <c r="Z111" s="170">
        <v>0</v>
      </c>
      <c r="AA111" s="170">
        <v>0</v>
      </c>
      <c r="AB111" s="170">
        <v>0</v>
      </c>
      <c r="AC111" s="170">
        <v>0</v>
      </c>
      <c r="AD111" s="170">
        <v>0</v>
      </c>
      <c r="AE111" s="170">
        <v>0</v>
      </c>
      <c r="AF111" s="170">
        <v>1</v>
      </c>
      <c r="AG111" s="171">
        <f t="shared" si="51"/>
        <v>1.0567584989802279E-3</v>
      </c>
      <c r="AH111" s="169">
        <v>1</v>
      </c>
      <c r="AI111" s="171">
        <f t="shared" si="52"/>
        <v>1.9504203155780069E-3</v>
      </c>
      <c r="AJ111" s="169">
        <v>0</v>
      </c>
      <c r="AK111" s="169">
        <v>0</v>
      </c>
      <c r="AL111" s="170">
        <v>0</v>
      </c>
      <c r="AM111" s="170">
        <v>0</v>
      </c>
      <c r="AN111" s="170">
        <v>0</v>
      </c>
      <c r="AO111" s="170">
        <v>0</v>
      </c>
      <c r="AP111" s="170">
        <v>0</v>
      </c>
      <c r="AQ111" s="170">
        <v>0</v>
      </c>
      <c r="AR111" s="172">
        <v>0</v>
      </c>
      <c r="AS111" s="172">
        <v>0</v>
      </c>
      <c r="AT111" s="172">
        <v>0</v>
      </c>
      <c r="AU111" s="172">
        <v>0</v>
      </c>
      <c r="AV111" s="172">
        <v>0</v>
      </c>
      <c r="AW111" s="172">
        <v>0</v>
      </c>
    </row>
    <row r="112" spans="1:50">
      <c r="A112" s="215" t="s">
        <v>272</v>
      </c>
      <c r="B112" s="215"/>
      <c r="C112" s="215"/>
      <c r="D112" s="215"/>
      <c r="E112" s="215"/>
      <c r="F112" s="215"/>
      <c r="G112" s="215"/>
      <c r="H112" s="215"/>
      <c r="I112" s="17"/>
      <c r="J112" s="173"/>
      <c r="K112" s="17"/>
      <c r="L112" s="174"/>
      <c r="M112" s="17"/>
      <c r="N112" s="174"/>
    </row>
    <row r="113" spans="1:14" ht="66" customHeight="1">
      <c r="A113" s="216" t="s">
        <v>328</v>
      </c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</row>
  </sheetData>
  <sortState ref="A6:AW111">
    <sortCondition descending="1" ref="B6:B111"/>
  </sortState>
  <mergeCells count="36">
    <mergeCell ref="A1:AW1"/>
    <mergeCell ref="A112:H112"/>
    <mergeCell ref="A113:N113"/>
    <mergeCell ref="A2:A3"/>
    <mergeCell ref="B2:G2"/>
    <mergeCell ref="H2:M2"/>
    <mergeCell ref="N2:S2"/>
    <mergeCell ref="T2:Y2"/>
    <mergeCell ref="B3:C3"/>
    <mergeCell ref="D3:E3"/>
    <mergeCell ref="F3:G3"/>
    <mergeCell ref="T3:U3"/>
    <mergeCell ref="V3:W3"/>
    <mergeCell ref="X3:Y3"/>
    <mergeCell ref="P3:Q3"/>
    <mergeCell ref="R3:S3"/>
    <mergeCell ref="H3:I3"/>
    <mergeCell ref="J3:K3"/>
    <mergeCell ref="Z2:AE2"/>
    <mergeCell ref="L3:M3"/>
    <mergeCell ref="N3:O3"/>
    <mergeCell ref="AF2:AK2"/>
    <mergeCell ref="AL2:AQ2"/>
    <mergeCell ref="AR2:AW2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</mergeCells>
  <phoneticPr fontId="3" type="noConversion"/>
  <hyperlinks>
    <hyperlink ref="AX1" location="本篇表次!A1" display="回本篇表次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22" orientation="landscape" r:id="rId1"/>
  <headerFooter differentOddEven="1" scaleWithDoc="0">
    <evenHeader>&amp;R&amp;"標楷體,標準"&amp;8第五篇　犯罪被害趨勢、保護與補償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U15"/>
  <sheetViews>
    <sheetView showGridLines="0" zoomScaleNormal="100" zoomScalePageLayoutView="90" workbookViewId="0">
      <selection sqref="A1:R1"/>
    </sheetView>
  </sheetViews>
  <sheetFormatPr defaultColWidth="9" defaultRowHeight="15.75"/>
  <cols>
    <col min="1" max="1" width="7.375" style="42" customWidth="1"/>
    <col min="2" max="2" width="9.125" style="42" bestFit="1" customWidth="1"/>
    <col min="3" max="3" width="9.125" style="42" customWidth="1"/>
    <col min="4" max="18" width="9.375" style="42" customWidth="1"/>
    <col min="19" max="19" width="13.125" style="42" bestFit="1" customWidth="1"/>
    <col min="20" max="16384" width="9" style="42"/>
  </cols>
  <sheetData>
    <row r="1" spans="1:21" ht="22.5" customHeight="1">
      <c r="A1" s="224" t="s">
        <v>291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100" t="s">
        <v>331</v>
      </c>
    </row>
    <row r="2" spans="1:21" ht="25.5" customHeight="1">
      <c r="A2" s="225"/>
      <c r="B2" s="227" t="s">
        <v>138</v>
      </c>
      <c r="C2" s="229" t="s">
        <v>292</v>
      </c>
      <c r="D2" s="229"/>
      <c r="E2" s="229"/>
      <c r="F2" s="229"/>
      <c r="G2" s="230" t="s">
        <v>137</v>
      </c>
      <c r="H2" s="231"/>
      <c r="I2" s="231"/>
      <c r="J2" s="231"/>
      <c r="K2" s="230" t="s">
        <v>136</v>
      </c>
      <c r="L2" s="231"/>
      <c r="M2" s="231"/>
      <c r="N2" s="231"/>
      <c r="O2" s="230" t="s">
        <v>135</v>
      </c>
      <c r="P2" s="231"/>
      <c r="Q2" s="231"/>
      <c r="R2" s="231"/>
    </row>
    <row r="3" spans="1:21" ht="16.5" customHeight="1">
      <c r="A3" s="226"/>
      <c r="B3" s="228"/>
      <c r="C3" s="43" t="s">
        <v>134</v>
      </c>
      <c r="D3" s="11" t="s">
        <v>133</v>
      </c>
      <c r="E3" s="11" t="s">
        <v>132</v>
      </c>
      <c r="F3" s="11" t="s">
        <v>131</v>
      </c>
      <c r="G3" s="44" t="s">
        <v>134</v>
      </c>
      <c r="H3" s="11" t="s">
        <v>133</v>
      </c>
      <c r="I3" s="11" t="s">
        <v>132</v>
      </c>
      <c r="J3" s="11" t="s">
        <v>131</v>
      </c>
      <c r="K3" s="44" t="s">
        <v>134</v>
      </c>
      <c r="L3" s="11" t="s">
        <v>133</v>
      </c>
      <c r="M3" s="11" t="s">
        <v>132</v>
      </c>
      <c r="N3" s="11" t="s">
        <v>131</v>
      </c>
      <c r="O3" s="44" t="s">
        <v>134</v>
      </c>
      <c r="P3" s="11" t="s">
        <v>133</v>
      </c>
      <c r="Q3" s="11" t="s">
        <v>132</v>
      </c>
      <c r="R3" s="11" t="s">
        <v>131</v>
      </c>
    </row>
    <row r="4" spans="1:21" ht="20.100000000000001" customHeight="1">
      <c r="A4" s="45" t="s">
        <v>352</v>
      </c>
      <c r="B4" s="46">
        <v>95663</v>
      </c>
      <c r="C4" s="46">
        <v>49560</v>
      </c>
      <c r="D4" s="46">
        <v>6009</v>
      </c>
      <c r="E4" s="46">
        <v>42903</v>
      </c>
      <c r="F4" s="46">
        <v>648</v>
      </c>
      <c r="G4" s="46">
        <v>18737</v>
      </c>
      <c r="H4" s="46">
        <v>9835</v>
      </c>
      <c r="I4" s="46">
        <v>8648</v>
      </c>
      <c r="J4" s="46">
        <v>254</v>
      </c>
      <c r="K4" s="46">
        <v>2851</v>
      </c>
      <c r="L4" s="46">
        <v>1049</v>
      </c>
      <c r="M4" s="46">
        <v>1758</v>
      </c>
      <c r="N4" s="46">
        <v>44</v>
      </c>
      <c r="O4" s="46">
        <v>24515</v>
      </c>
      <c r="P4" s="46">
        <v>9419</v>
      </c>
      <c r="Q4" s="46">
        <v>14721</v>
      </c>
      <c r="R4" s="46">
        <v>375</v>
      </c>
      <c r="T4" s="73"/>
      <c r="U4" s="73"/>
    </row>
    <row r="5" spans="1:21" ht="20.100000000000001" customHeight="1">
      <c r="A5" s="45" t="s">
        <v>209</v>
      </c>
      <c r="B5" s="46">
        <v>95818</v>
      </c>
      <c r="C5" s="46">
        <v>49709</v>
      </c>
      <c r="D5" s="46">
        <v>6342</v>
      </c>
      <c r="E5" s="46">
        <v>42725</v>
      </c>
      <c r="F5" s="46">
        <v>642</v>
      </c>
      <c r="G5" s="46">
        <v>17386</v>
      </c>
      <c r="H5" s="46">
        <v>9241</v>
      </c>
      <c r="I5" s="46">
        <v>7938</v>
      </c>
      <c r="J5" s="46">
        <v>207</v>
      </c>
      <c r="K5" s="46">
        <v>4884</v>
      </c>
      <c r="L5" s="46">
        <v>1874</v>
      </c>
      <c r="M5" s="46">
        <v>2948</v>
      </c>
      <c r="N5" s="46">
        <v>62</v>
      </c>
      <c r="O5" s="46">
        <v>23839</v>
      </c>
      <c r="P5" s="46">
        <v>9425</v>
      </c>
      <c r="Q5" s="46">
        <v>14005</v>
      </c>
      <c r="R5" s="46">
        <v>409</v>
      </c>
      <c r="T5" s="73"/>
      <c r="U5" s="73"/>
    </row>
    <row r="6" spans="1:21" ht="20.100000000000001" customHeight="1">
      <c r="A6" s="45" t="s">
        <v>210</v>
      </c>
      <c r="B6" s="46">
        <v>95175</v>
      </c>
      <c r="C6" s="46">
        <v>50918</v>
      </c>
      <c r="D6" s="46">
        <v>7282</v>
      </c>
      <c r="E6" s="46">
        <v>42944</v>
      </c>
      <c r="F6" s="46">
        <v>692</v>
      </c>
      <c r="G6" s="46">
        <v>13573</v>
      </c>
      <c r="H6" s="46">
        <v>7392</v>
      </c>
      <c r="I6" s="46">
        <v>6057</v>
      </c>
      <c r="J6" s="46">
        <v>124</v>
      </c>
      <c r="K6" s="46">
        <v>5648</v>
      </c>
      <c r="L6" s="46">
        <v>2132</v>
      </c>
      <c r="M6" s="46">
        <v>3437</v>
      </c>
      <c r="N6" s="46">
        <v>79</v>
      </c>
      <c r="O6" s="46">
        <v>25036</v>
      </c>
      <c r="P6" s="46">
        <v>10216</v>
      </c>
      <c r="Q6" s="46">
        <v>14446</v>
      </c>
      <c r="R6" s="46">
        <v>374</v>
      </c>
      <c r="T6" s="73"/>
      <c r="U6" s="73"/>
    </row>
    <row r="7" spans="1:21" ht="20.100000000000001" customHeight="1">
      <c r="A7" s="45" t="s">
        <v>211</v>
      </c>
      <c r="B7" s="46">
        <v>95402</v>
      </c>
      <c r="C7" s="46">
        <v>50430</v>
      </c>
      <c r="D7" s="1">
        <v>7815</v>
      </c>
      <c r="E7" s="1">
        <v>41912</v>
      </c>
      <c r="F7" s="1">
        <v>703</v>
      </c>
      <c r="G7" s="46">
        <v>13138</v>
      </c>
      <c r="H7" s="1">
        <v>7112</v>
      </c>
      <c r="I7" s="1">
        <v>5894</v>
      </c>
      <c r="J7" s="1">
        <v>132</v>
      </c>
      <c r="K7" s="46">
        <v>5967</v>
      </c>
      <c r="L7" s="1">
        <v>2279</v>
      </c>
      <c r="M7" s="1">
        <v>3607</v>
      </c>
      <c r="N7" s="1">
        <v>81</v>
      </c>
      <c r="O7" s="46">
        <v>25867</v>
      </c>
      <c r="P7" s="1">
        <v>10789</v>
      </c>
      <c r="Q7" s="1">
        <v>14678</v>
      </c>
      <c r="R7" s="1">
        <v>400</v>
      </c>
      <c r="T7" s="73"/>
      <c r="U7" s="73"/>
    </row>
    <row r="8" spans="1:21" ht="20.100000000000001" customHeight="1">
      <c r="A8" s="45" t="s">
        <v>212</v>
      </c>
      <c r="B8" s="46">
        <v>96693</v>
      </c>
      <c r="C8" s="46">
        <v>50688</v>
      </c>
      <c r="D8" s="1">
        <v>8358</v>
      </c>
      <c r="E8" s="1">
        <v>41604</v>
      </c>
      <c r="F8" s="1">
        <v>726</v>
      </c>
      <c r="G8" s="46">
        <v>12668</v>
      </c>
      <c r="H8" s="1">
        <v>6919</v>
      </c>
      <c r="I8" s="1">
        <v>5606</v>
      </c>
      <c r="J8" s="1">
        <v>143</v>
      </c>
      <c r="K8" s="46">
        <v>6172</v>
      </c>
      <c r="L8" s="1">
        <v>2330</v>
      </c>
      <c r="M8" s="1">
        <v>3754</v>
      </c>
      <c r="N8" s="1">
        <v>88</v>
      </c>
      <c r="O8" s="46">
        <v>27165</v>
      </c>
      <c r="P8" s="1">
        <v>11356</v>
      </c>
      <c r="Q8" s="1">
        <v>15390</v>
      </c>
      <c r="R8" s="1">
        <v>419</v>
      </c>
      <c r="T8" s="73"/>
      <c r="U8" s="73"/>
    </row>
    <row r="9" spans="1:21" ht="20.100000000000001" customHeight="1">
      <c r="A9" s="45" t="s">
        <v>213</v>
      </c>
      <c r="B9" s="46">
        <v>103930</v>
      </c>
      <c r="C9" s="46">
        <v>50174</v>
      </c>
      <c r="D9" s="1">
        <v>9121</v>
      </c>
      <c r="E9" s="1">
        <v>41039</v>
      </c>
      <c r="F9" s="1">
        <v>14</v>
      </c>
      <c r="G9" s="46">
        <v>17345</v>
      </c>
      <c r="H9" s="1">
        <v>9370</v>
      </c>
      <c r="I9" s="1">
        <v>7927</v>
      </c>
      <c r="J9" s="1">
        <v>48</v>
      </c>
      <c r="K9" s="46">
        <v>5517</v>
      </c>
      <c r="L9" s="1">
        <v>2085</v>
      </c>
      <c r="M9" s="1">
        <v>3432</v>
      </c>
      <c r="N9" s="1">
        <v>0</v>
      </c>
      <c r="O9" s="46">
        <v>30894</v>
      </c>
      <c r="P9" s="1">
        <v>12922</v>
      </c>
      <c r="Q9" s="1">
        <v>17964</v>
      </c>
      <c r="R9" s="1">
        <v>8</v>
      </c>
      <c r="T9" s="73"/>
      <c r="U9" s="73"/>
    </row>
    <row r="10" spans="1:21" ht="20.100000000000001" customHeight="1">
      <c r="A10" s="45" t="s">
        <v>214</v>
      </c>
      <c r="B10" s="46">
        <v>114381</v>
      </c>
      <c r="C10" s="46">
        <v>52535</v>
      </c>
      <c r="D10" s="1">
        <v>10377</v>
      </c>
      <c r="E10" s="1">
        <v>42151</v>
      </c>
      <c r="F10" s="1">
        <v>7</v>
      </c>
      <c r="G10" s="46">
        <v>21463</v>
      </c>
      <c r="H10" s="1">
        <v>11413</v>
      </c>
      <c r="I10" s="1">
        <v>9992</v>
      </c>
      <c r="J10" s="1">
        <v>58</v>
      </c>
      <c r="K10" s="46">
        <v>6774</v>
      </c>
      <c r="L10" s="1">
        <v>2590</v>
      </c>
      <c r="M10" s="1">
        <v>4183</v>
      </c>
      <c r="N10" s="1">
        <v>1</v>
      </c>
      <c r="O10" s="46">
        <v>33609</v>
      </c>
      <c r="P10" s="1">
        <v>14845</v>
      </c>
      <c r="Q10" s="1">
        <v>18757</v>
      </c>
      <c r="R10" s="1">
        <v>7</v>
      </c>
      <c r="T10" s="73"/>
      <c r="U10" s="73"/>
    </row>
    <row r="11" spans="1:21" s="48" customFormat="1" ht="20.100000000000001" customHeight="1">
      <c r="A11" s="45" t="s">
        <v>293</v>
      </c>
      <c r="B11" s="1">
        <v>118532</v>
      </c>
      <c r="C11" s="1">
        <v>53408</v>
      </c>
      <c r="D11" s="1">
        <v>11592</v>
      </c>
      <c r="E11" s="1">
        <v>41809</v>
      </c>
      <c r="F11" s="1">
        <v>7</v>
      </c>
      <c r="G11" s="1">
        <v>20872</v>
      </c>
      <c r="H11" s="1">
        <v>11294</v>
      </c>
      <c r="I11" s="1">
        <v>9522</v>
      </c>
      <c r="J11" s="1">
        <v>56</v>
      </c>
      <c r="K11" s="1">
        <v>7667</v>
      </c>
      <c r="L11" s="1">
        <v>2942</v>
      </c>
      <c r="M11" s="1">
        <v>4725</v>
      </c>
      <c r="N11" s="1">
        <v>0</v>
      </c>
      <c r="O11" s="1">
        <v>36585</v>
      </c>
      <c r="P11" s="1">
        <v>16446</v>
      </c>
      <c r="Q11" s="1">
        <v>20133</v>
      </c>
      <c r="R11" s="1">
        <v>6</v>
      </c>
      <c r="S11" s="47"/>
      <c r="T11" s="73"/>
      <c r="U11" s="73"/>
    </row>
    <row r="12" spans="1:21" s="48" customFormat="1" ht="20.100000000000001" customHeight="1">
      <c r="A12" s="45" t="s">
        <v>353</v>
      </c>
      <c r="B12" s="1">
        <v>123741</v>
      </c>
      <c r="C12" s="1">
        <v>56497</v>
      </c>
      <c r="D12" s="1">
        <v>13234</v>
      </c>
      <c r="E12" s="1">
        <v>43255</v>
      </c>
      <c r="F12" s="1">
        <v>8</v>
      </c>
      <c r="G12" s="1">
        <v>21298</v>
      </c>
      <c r="H12" s="1">
        <v>11374</v>
      </c>
      <c r="I12" s="1">
        <v>9875</v>
      </c>
      <c r="J12" s="1">
        <v>49</v>
      </c>
      <c r="K12" s="1">
        <v>8196</v>
      </c>
      <c r="L12" s="1">
        <v>3096</v>
      </c>
      <c r="M12" s="1">
        <v>5099</v>
      </c>
      <c r="N12" s="1">
        <v>1</v>
      </c>
      <c r="O12" s="1">
        <v>37750</v>
      </c>
      <c r="P12" s="1">
        <v>17069</v>
      </c>
      <c r="Q12" s="1">
        <v>20674</v>
      </c>
      <c r="R12" s="1">
        <v>7</v>
      </c>
      <c r="S12" s="47"/>
      <c r="T12" s="73"/>
      <c r="U12" s="73"/>
    </row>
    <row r="13" spans="1:21" s="48" customFormat="1" ht="20.100000000000001" customHeight="1">
      <c r="A13" s="108" t="s">
        <v>354</v>
      </c>
      <c r="B13" s="49">
        <v>132147</v>
      </c>
      <c r="C13" s="49">
        <v>60856</v>
      </c>
      <c r="D13" s="49">
        <v>15142</v>
      </c>
      <c r="E13" s="49">
        <v>45709</v>
      </c>
      <c r="F13" s="49">
        <v>5</v>
      </c>
      <c r="G13" s="49">
        <v>22862</v>
      </c>
      <c r="H13" s="49">
        <v>12359</v>
      </c>
      <c r="I13" s="49">
        <v>10442</v>
      </c>
      <c r="J13" s="49">
        <v>61</v>
      </c>
      <c r="K13" s="49">
        <v>8749</v>
      </c>
      <c r="L13" s="49">
        <v>3233</v>
      </c>
      <c r="M13" s="49">
        <v>5516</v>
      </c>
      <c r="N13" s="49">
        <v>0</v>
      </c>
      <c r="O13" s="49">
        <v>39680</v>
      </c>
      <c r="P13" s="49">
        <v>18157</v>
      </c>
      <c r="Q13" s="49">
        <v>21512</v>
      </c>
      <c r="R13" s="49">
        <v>11</v>
      </c>
      <c r="S13" s="47"/>
      <c r="T13" s="73"/>
      <c r="U13" s="73"/>
    </row>
    <row r="14" spans="1:21">
      <c r="A14" s="220" t="s">
        <v>231</v>
      </c>
      <c r="B14" s="220"/>
      <c r="C14" s="220"/>
      <c r="D14" s="220"/>
      <c r="E14" s="220"/>
      <c r="F14" s="52"/>
      <c r="G14" s="52"/>
      <c r="H14" s="52"/>
      <c r="I14" s="52"/>
      <c r="J14" s="52"/>
      <c r="K14" s="52"/>
      <c r="L14" s="52"/>
      <c r="M14" s="52"/>
      <c r="N14" s="53"/>
      <c r="O14" s="53"/>
      <c r="P14" s="54"/>
      <c r="Q14" s="54"/>
      <c r="R14" s="54"/>
    </row>
    <row r="15" spans="1:21" ht="33.75" customHeight="1">
      <c r="A15" s="221" t="s">
        <v>232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3"/>
      <c r="N15" s="223"/>
      <c r="O15" s="223"/>
      <c r="P15" s="223"/>
      <c r="Q15" s="223"/>
      <c r="R15" s="223"/>
    </row>
  </sheetData>
  <mergeCells count="9">
    <mergeCell ref="A14:E14"/>
    <mergeCell ref="A15:R15"/>
    <mergeCell ref="A1:R1"/>
    <mergeCell ref="A2:A3"/>
    <mergeCell ref="B2:B3"/>
    <mergeCell ref="C2:F2"/>
    <mergeCell ref="G2:J2"/>
    <mergeCell ref="K2:N2"/>
    <mergeCell ref="O2:R2"/>
  </mergeCells>
  <phoneticPr fontId="3" type="noConversion"/>
  <hyperlinks>
    <hyperlink ref="S1" location="本篇表次!A1" display="回本篇表次"/>
  </hyperlinks>
  <printOptions horizontalCentered="1"/>
  <pageMargins left="0.98425196850393704" right="0.98425196850393704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36"/>
  <sheetViews>
    <sheetView showGridLines="0" zoomScale="80" zoomScaleNormal="80" workbookViewId="0">
      <selection sqref="A1:M1"/>
    </sheetView>
  </sheetViews>
  <sheetFormatPr defaultColWidth="8.875" defaultRowHeight="15.75"/>
  <cols>
    <col min="1" max="1" width="7.5" style="41" customWidth="1"/>
    <col min="2" max="2" width="9.125" style="41" customWidth="1"/>
    <col min="3" max="3" width="28.625" style="41" customWidth="1"/>
    <col min="4" max="13" width="11.625" style="41" customWidth="1"/>
    <col min="14" max="14" width="12.625" style="41" bestFit="1" customWidth="1"/>
    <col min="15" max="16384" width="8.875" style="41"/>
  </cols>
  <sheetData>
    <row r="1" spans="1:14" ht="28.5" customHeight="1">
      <c r="A1" s="241" t="s">
        <v>273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100" t="s">
        <v>331</v>
      </c>
    </row>
    <row r="2" spans="1:14" ht="16.5">
      <c r="A2" s="74"/>
      <c r="B2" s="238"/>
      <c r="C2" s="238"/>
      <c r="D2" s="12" t="s">
        <v>362</v>
      </c>
      <c r="E2" s="12" t="s">
        <v>181</v>
      </c>
      <c r="F2" s="12" t="s">
        <v>180</v>
      </c>
      <c r="G2" s="12" t="s">
        <v>179</v>
      </c>
      <c r="H2" s="12" t="s">
        <v>178</v>
      </c>
      <c r="I2" s="12" t="s">
        <v>177</v>
      </c>
      <c r="J2" s="12" t="s">
        <v>176</v>
      </c>
      <c r="K2" s="12" t="s">
        <v>289</v>
      </c>
      <c r="L2" s="12" t="s">
        <v>314</v>
      </c>
      <c r="M2" s="12" t="s">
        <v>340</v>
      </c>
    </row>
    <row r="3" spans="1:14" ht="16.5" customHeight="1">
      <c r="A3" s="244" t="s">
        <v>236</v>
      </c>
      <c r="B3" s="245"/>
      <c r="C3" s="64" t="s">
        <v>233</v>
      </c>
      <c r="D3" s="39">
        <v>2319</v>
      </c>
      <c r="E3" s="39">
        <v>2407</v>
      </c>
      <c r="F3" s="39">
        <v>2236</v>
      </c>
      <c r="G3" s="39">
        <v>1916</v>
      </c>
      <c r="H3" s="39">
        <v>1687</v>
      </c>
      <c r="I3" s="39">
        <v>1828</v>
      </c>
      <c r="J3" s="65">
        <v>2187</v>
      </c>
      <c r="K3" s="65">
        <v>2338</v>
      </c>
      <c r="L3" s="65">
        <v>2272</v>
      </c>
      <c r="M3" s="65">
        <v>2552</v>
      </c>
    </row>
    <row r="4" spans="1:14" ht="16.5">
      <c r="A4" s="246"/>
      <c r="B4" s="245"/>
      <c r="C4" s="65" t="s">
        <v>163</v>
      </c>
      <c r="D4" s="65">
        <v>1585</v>
      </c>
      <c r="E4" s="65">
        <v>1653</v>
      </c>
      <c r="F4" s="65">
        <v>1651</v>
      </c>
      <c r="G4" s="65">
        <v>1340</v>
      </c>
      <c r="H4" s="65">
        <v>1059</v>
      </c>
      <c r="I4" s="65">
        <v>959</v>
      </c>
      <c r="J4" s="65">
        <v>1116</v>
      </c>
      <c r="K4" s="65">
        <v>1043</v>
      </c>
      <c r="L4" s="65">
        <v>962</v>
      </c>
      <c r="M4" s="65">
        <v>1163</v>
      </c>
      <c r="N4" s="180"/>
    </row>
    <row r="5" spans="1:14" ht="16.5">
      <c r="A5" s="246"/>
      <c r="B5" s="245"/>
      <c r="C5" s="65" t="s">
        <v>162</v>
      </c>
      <c r="D5" s="65">
        <v>211</v>
      </c>
      <c r="E5" s="65">
        <v>184</v>
      </c>
      <c r="F5" s="65">
        <v>134</v>
      </c>
      <c r="G5" s="65">
        <v>172</v>
      </c>
      <c r="H5" s="65">
        <v>227</v>
      </c>
      <c r="I5" s="65">
        <v>493</v>
      </c>
      <c r="J5" s="65">
        <v>732</v>
      </c>
      <c r="K5" s="65">
        <v>924</v>
      </c>
      <c r="L5" s="65">
        <v>905</v>
      </c>
      <c r="M5" s="65">
        <v>941</v>
      </c>
      <c r="N5" s="180"/>
    </row>
    <row r="6" spans="1:14" ht="16.5">
      <c r="A6" s="246"/>
      <c r="B6" s="245"/>
      <c r="C6" s="65" t="s">
        <v>164</v>
      </c>
      <c r="D6" s="65">
        <v>523</v>
      </c>
      <c r="E6" s="65">
        <v>570</v>
      </c>
      <c r="F6" s="65">
        <v>451</v>
      </c>
      <c r="G6" s="65">
        <v>404</v>
      </c>
      <c r="H6" s="65">
        <v>401</v>
      </c>
      <c r="I6" s="65">
        <v>376</v>
      </c>
      <c r="J6" s="65">
        <v>339</v>
      </c>
      <c r="K6" s="65">
        <v>371</v>
      </c>
      <c r="L6" s="65">
        <v>405</v>
      </c>
      <c r="M6" s="65">
        <v>448</v>
      </c>
      <c r="N6" s="180"/>
    </row>
    <row r="7" spans="1:14" ht="16.5" customHeight="1">
      <c r="A7" s="244" t="s">
        <v>238</v>
      </c>
      <c r="B7" s="245"/>
      <c r="C7" s="64" t="s">
        <v>235</v>
      </c>
      <c r="D7" s="65">
        <v>2319</v>
      </c>
      <c r="E7" s="65">
        <v>2407</v>
      </c>
      <c r="F7" s="65">
        <v>2236</v>
      </c>
      <c r="G7" s="65">
        <v>1916</v>
      </c>
      <c r="H7" s="65">
        <v>1687</v>
      </c>
      <c r="I7" s="65">
        <v>1828</v>
      </c>
      <c r="J7" s="65">
        <v>2187</v>
      </c>
      <c r="K7" s="65">
        <v>2338</v>
      </c>
      <c r="L7" s="65">
        <v>2272</v>
      </c>
      <c r="M7" s="65">
        <v>2552</v>
      </c>
    </row>
    <row r="8" spans="1:14" ht="16.5">
      <c r="A8" s="246"/>
      <c r="B8" s="245"/>
      <c r="C8" s="65" t="s">
        <v>159</v>
      </c>
      <c r="D8" s="65">
        <v>1699</v>
      </c>
      <c r="E8" s="65">
        <v>1672</v>
      </c>
      <c r="F8" s="65">
        <v>1532</v>
      </c>
      <c r="G8" s="65">
        <v>1370</v>
      </c>
      <c r="H8" s="65">
        <v>1205</v>
      </c>
      <c r="I8" s="65">
        <v>1281</v>
      </c>
      <c r="J8" s="65">
        <v>1509</v>
      </c>
      <c r="K8" s="65">
        <v>1563</v>
      </c>
      <c r="L8" s="65">
        <v>1500</v>
      </c>
      <c r="M8" s="65">
        <v>1627</v>
      </c>
      <c r="N8" s="180"/>
    </row>
    <row r="9" spans="1:14" ht="16.5">
      <c r="A9" s="246"/>
      <c r="B9" s="245"/>
      <c r="C9" s="65" t="s">
        <v>158</v>
      </c>
      <c r="D9" s="65">
        <v>323</v>
      </c>
      <c r="E9" s="65">
        <v>277</v>
      </c>
      <c r="F9" s="65">
        <v>269</v>
      </c>
      <c r="G9" s="65">
        <v>267</v>
      </c>
      <c r="H9" s="65">
        <v>241</v>
      </c>
      <c r="I9" s="65">
        <v>289</v>
      </c>
      <c r="J9" s="65">
        <v>396</v>
      </c>
      <c r="K9" s="65">
        <v>423</v>
      </c>
      <c r="L9" s="65">
        <v>418</v>
      </c>
      <c r="M9" s="65">
        <v>514</v>
      </c>
      <c r="N9" s="180"/>
    </row>
    <row r="10" spans="1:14" ht="16.5">
      <c r="A10" s="246"/>
      <c r="B10" s="245"/>
      <c r="C10" s="109" t="s">
        <v>461</v>
      </c>
      <c r="D10" s="65">
        <v>223</v>
      </c>
      <c r="E10" s="65">
        <v>370</v>
      </c>
      <c r="F10" s="65">
        <v>377</v>
      </c>
      <c r="G10" s="65">
        <v>239</v>
      </c>
      <c r="H10" s="65">
        <v>198</v>
      </c>
      <c r="I10" s="65">
        <v>245</v>
      </c>
      <c r="J10" s="65">
        <v>268</v>
      </c>
      <c r="K10" s="65">
        <v>337</v>
      </c>
      <c r="L10" s="65">
        <v>322</v>
      </c>
      <c r="M10" s="65">
        <v>327</v>
      </c>
      <c r="N10" s="180"/>
    </row>
    <row r="11" spans="1:14" ht="16.5">
      <c r="A11" s="246"/>
      <c r="B11" s="245"/>
      <c r="C11" s="109" t="s">
        <v>460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52</v>
      </c>
    </row>
    <row r="12" spans="1:14" ht="16.5">
      <c r="A12" s="246"/>
      <c r="B12" s="245"/>
      <c r="C12" s="65" t="s">
        <v>157</v>
      </c>
      <c r="D12" s="65">
        <v>27</v>
      </c>
      <c r="E12" s="65">
        <v>11</v>
      </c>
      <c r="F12" s="65">
        <v>11</v>
      </c>
      <c r="G12" s="65">
        <v>5</v>
      </c>
      <c r="H12" s="65">
        <v>6</v>
      </c>
      <c r="I12" s="65">
        <v>4</v>
      </c>
      <c r="J12" s="65">
        <v>6</v>
      </c>
      <c r="K12" s="65">
        <v>9</v>
      </c>
      <c r="L12" s="65">
        <v>13</v>
      </c>
      <c r="M12" s="65">
        <v>14</v>
      </c>
    </row>
    <row r="13" spans="1:14" ht="16.5">
      <c r="A13" s="246"/>
      <c r="B13" s="245"/>
      <c r="C13" s="65" t="s">
        <v>156</v>
      </c>
      <c r="D13" s="65">
        <v>47</v>
      </c>
      <c r="E13" s="65">
        <v>77</v>
      </c>
      <c r="F13" s="65">
        <v>47</v>
      </c>
      <c r="G13" s="65">
        <v>35</v>
      </c>
      <c r="H13" s="65">
        <v>37</v>
      </c>
      <c r="I13" s="65">
        <v>9</v>
      </c>
      <c r="J13" s="65">
        <v>8</v>
      </c>
      <c r="K13" s="65">
        <v>6</v>
      </c>
      <c r="L13" s="65">
        <v>19</v>
      </c>
      <c r="M13" s="65">
        <v>18</v>
      </c>
    </row>
    <row r="14" spans="1:14" ht="16.5" customHeight="1">
      <c r="A14" s="244" t="s">
        <v>237</v>
      </c>
      <c r="B14" s="245"/>
      <c r="C14" s="64" t="s">
        <v>234</v>
      </c>
      <c r="D14" s="65">
        <v>5065</v>
      </c>
      <c r="E14" s="65">
        <v>4783</v>
      </c>
      <c r="F14" s="65">
        <v>4229</v>
      </c>
      <c r="G14" s="65">
        <v>4137</v>
      </c>
      <c r="H14" s="65">
        <v>4582</v>
      </c>
      <c r="I14" s="65">
        <v>4407</v>
      </c>
      <c r="J14" s="65">
        <v>4825</v>
      </c>
      <c r="K14" s="65">
        <v>5238</v>
      </c>
      <c r="L14" s="65">
        <v>4953</v>
      </c>
      <c r="M14" s="65">
        <v>5606</v>
      </c>
    </row>
    <row r="15" spans="1:14" ht="16.5">
      <c r="A15" s="246"/>
      <c r="B15" s="245"/>
      <c r="C15" s="65" t="s">
        <v>160</v>
      </c>
      <c r="D15" s="65">
        <v>4445</v>
      </c>
      <c r="E15" s="65">
        <v>4049</v>
      </c>
      <c r="F15" s="65">
        <v>3525</v>
      </c>
      <c r="G15" s="65">
        <v>3589</v>
      </c>
      <c r="H15" s="65">
        <v>3899</v>
      </c>
      <c r="I15" s="65">
        <v>3988</v>
      </c>
      <c r="J15" s="65">
        <v>4222</v>
      </c>
      <c r="K15" s="65">
        <v>4532</v>
      </c>
      <c r="L15" s="65">
        <v>4227</v>
      </c>
      <c r="M15" s="65">
        <v>4713</v>
      </c>
    </row>
    <row r="16" spans="1:14" ht="16.5">
      <c r="A16" s="246"/>
      <c r="B16" s="245"/>
      <c r="C16" s="65" t="s">
        <v>161</v>
      </c>
      <c r="D16" s="65">
        <v>620</v>
      </c>
      <c r="E16" s="65">
        <v>734</v>
      </c>
      <c r="F16" s="65">
        <v>704</v>
      </c>
      <c r="G16" s="65">
        <v>548</v>
      </c>
      <c r="H16" s="65">
        <v>683</v>
      </c>
      <c r="I16" s="65">
        <v>419</v>
      </c>
      <c r="J16" s="65">
        <v>603</v>
      </c>
      <c r="K16" s="65">
        <v>706</v>
      </c>
      <c r="L16" s="65">
        <v>726</v>
      </c>
      <c r="M16" s="65">
        <v>893</v>
      </c>
    </row>
    <row r="17" spans="1:14" ht="16.5" customHeight="1">
      <c r="A17" s="242" t="s">
        <v>294</v>
      </c>
      <c r="B17" s="239" t="s">
        <v>235</v>
      </c>
      <c r="C17" s="240"/>
      <c r="D17" s="65">
        <v>91065</v>
      </c>
      <c r="E17" s="65">
        <v>87601</v>
      </c>
      <c r="F17" s="65">
        <v>67547</v>
      </c>
      <c r="G17" s="65">
        <v>63623</v>
      </c>
      <c r="H17" s="65">
        <v>65663</v>
      </c>
      <c r="I17" s="65">
        <v>73394</v>
      </c>
      <c r="J17" s="65">
        <v>96813</v>
      </c>
      <c r="K17" s="65">
        <f>SUM(K19:K35)</f>
        <v>109406</v>
      </c>
      <c r="L17" s="65">
        <v>101709</v>
      </c>
      <c r="M17" s="65">
        <v>109110</v>
      </c>
    </row>
    <row r="18" spans="1:14" ht="16.5" customHeight="1">
      <c r="A18" s="242"/>
      <c r="B18" s="251" t="s">
        <v>230</v>
      </c>
      <c r="C18" s="252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4" ht="15.75" customHeight="1">
      <c r="A19" s="242"/>
      <c r="B19" s="234" t="s">
        <v>155</v>
      </c>
      <c r="C19" s="235"/>
      <c r="D19" s="65">
        <v>11365</v>
      </c>
      <c r="E19" s="65">
        <v>11502</v>
      </c>
      <c r="F19" s="65">
        <v>16703</v>
      </c>
      <c r="G19" s="65">
        <v>18000</v>
      </c>
      <c r="H19" s="65">
        <v>10469</v>
      </c>
      <c r="I19" s="65">
        <v>23909</v>
      </c>
      <c r="J19" s="65">
        <v>31633</v>
      </c>
      <c r="K19" s="75">
        <v>40240</v>
      </c>
      <c r="L19" s="75">
        <v>34339</v>
      </c>
      <c r="M19" s="75">
        <v>33533</v>
      </c>
      <c r="N19" s="180"/>
    </row>
    <row r="20" spans="1:14" ht="15.75" customHeight="1">
      <c r="A20" s="242"/>
      <c r="B20" s="234" t="s">
        <v>154</v>
      </c>
      <c r="C20" s="235"/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5665</v>
      </c>
      <c r="J20" s="65">
        <v>6728</v>
      </c>
      <c r="K20" s="65">
        <v>7234</v>
      </c>
      <c r="L20" s="65">
        <v>7609</v>
      </c>
      <c r="M20" s="65">
        <v>9017</v>
      </c>
      <c r="N20" s="180"/>
    </row>
    <row r="21" spans="1:14" ht="15.75" customHeight="1">
      <c r="A21" s="242"/>
      <c r="B21" s="232" t="s">
        <v>153</v>
      </c>
      <c r="C21" s="233"/>
      <c r="D21" s="40"/>
      <c r="E21" s="40"/>
      <c r="F21" s="40"/>
      <c r="G21" s="40"/>
      <c r="H21" s="40"/>
      <c r="I21" s="40"/>
      <c r="J21" s="65"/>
      <c r="K21" s="65"/>
      <c r="L21" s="65"/>
      <c r="M21" s="65"/>
      <c r="N21" s="180"/>
    </row>
    <row r="22" spans="1:14" ht="15.75" customHeight="1">
      <c r="A22" s="242"/>
      <c r="B22" s="234" t="s">
        <v>152</v>
      </c>
      <c r="C22" s="235"/>
      <c r="D22" s="65">
        <v>785</v>
      </c>
      <c r="E22" s="65">
        <v>687</v>
      </c>
      <c r="F22" s="65">
        <v>607</v>
      </c>
      <c r="G22" s="65">
        <v>587</v>
      </c>
      <c r="H22" s="65">
        <v>404</v>
      </c>
      <c r="I22" s="65">
        <v>1205</v>
      </c>
      <c r="J22" s="65">
        <v>1571</v>
      </c>
      <c r="K22" s="65">
        <v>3119</v>
      </c>
      <c r="L22" s="65">
        <v>1859</v>
      </c>
      <c r="M22" s="65">
        <v>2492</v>
      </c>
      <c r="N22" s="180"/>
    </row>
    <row r="23" spans="1:14" ht="15.75" customHeight="1">
      <c r="A23" s="242"/>
      <c r="B23" s="234" t="s">
        <v>151</v>
      </c>
      <c r="C23" s="235"/>
      <c r="D23" s="65">
        <v>88</v>
      </c>
      <c r="E23" s="65">
        <v>8</v>
      </c>
      <c r="F23" s="65">
        <v>2</v>
      </c>
      <c r="G23" s="65">
        <v>7</v>
      </c>
      <c r="H23" s="65">
        <v>9</v>
      </c>
      <c r="I23" s="65">
        <v>24</v>
      </c>
      <c r="J23" s="65">
        <v>37</v>
      </c>
      <c r="K23" s="65">
        <v>61</v>
      </c>
      <c r="L23" s="65">
        <v>44</v>
      </c>
      <c r="M23" s="65">
        <v>167</v>
      </c>
      <c r="N23" s="180"/>
    </row>
    <row r="24" spans="1:14" ht="15.75" customHeight="1">
      <c r="A24" s="242"/>
      <c r="B24" s="232" t="s">
        <v>150</v>
      </c>
      <c r="C24" s="233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180"/>
    </row>
    <row r="25" spans="1:14" ht="15.75" customHeight="1">
      <c r="A25" s="242"/>
      <c r="C25" s="65" t="s">
        <v>149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17102</v>
      </c>
      <c r="J25" s="65">
        <v>23768</v>
      </c>
      <c r="K25" s="65">
        <v>21466</v>
      </c>
      <c r="L25" s="65">
        <v>21678</v>
      </c>
      <c r="M25" s="65">
        <v>23325</v>
      </c>
      <c r="N25" s="180"/>
    </row>
    <row r="26" spans="1:14" ht="15.75" customHeight="1">
      <c r="A26" s="242"/>
      <c r="C26" s="65" t="s">
        <v>148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4196</v>
      </c>
      <c r="J26" s="65">
        <v>4070</v>
      </c>
      <c r="K26" s="65">
        <v>11184</v>
      </c>
      <c r="L26" s="65">
        <v>5856</v>
      </c>
      <c r="M26" s="65">
        <v>5502</v>
      </c>
      <c r="N26" s="180"/>
    </row>
    <row r="27" spans="1:14" ht="15.75" customHeight="1">
      <c r="A27" s="242"/>
      <c r="C27" s="65" t="s">
        <v>146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4568</v>
      </c>
      <c r="J27" s="65">
        <v>6308</v>
      </c>
      <c r="K27" s="65">
        <v>5560</v>
      </c>
      <c r="L27" s="65">
        <v>5848</v>
      </c>
      <c r="M27" s="65">
        <v>7229</v>
      </c>
      <c r="N27" s="180"/>
    </row>
    <row r="28" spans="1:14" ht="15.75" customHeight="1">
      <c r="A28" s="242"/>
      <c r="C28" s="65" t="s">
        <v>147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1748</v>
      </c>
      <c r="J28" s="65">
        <v>1743</v>
      </c>
      <c r="K28" s="65">
        <v>1319</v>
      </c>
      <c r="L28" s="65">
        <v>1526</v>
      </c>
      <c r="M28" s="65">
        <v>998</v>
      </c>
      <c r="N28" s="180"/>
    </row>
    <row r="29" spans="1:14" ht="15.75" customHeight="1">
      <c r="A29" s="242"/>
      <c r="B29" s="232" t="s">
        <v>145</v>
      </c>
      <c r="C29" s="233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180"/>
    </row>
    <row r="30" spans="1:14" ht="15.75" customHeight="1">
      <c r="A30" s="242"/>
      <c r="C30" s="65" t="s">
        <v>143</v>
      </c>
      <c r="D30" s="65">
        <v>16371</v>
      </c>
      <c r="E30" s="65">
        <v>14460</v>
      </c>
      <c r="F30" s="65">
        <v>9410</v>
      </c>
      <c r="G30" s="65">
        <v>7812</v>
      </c>
      <c r="H30" s="65">
        <v>8427</v>
      </c>
      <c r="I30" s="65">
        <v>4065</v>
      </c>
      <c r="J30" s="65">
        <v>5888</v>
      </c>
      <c r="K30" s="65">
        <v>5463</v>
      </c>
      <c r="L30" s="65">
        <v>6659</v>
      </c>
      <c r="M30" s="65">
        <v>7592</v>
      </c>
      <c r="N30" s="180"/>
    </row>
    <row r="31" spans="1:14" ht="15.75" customHeight="1">
      <c r="A31" s="242"/>
      <c r="C31" s="65" t="s">
        <v>144</v>
      </c>
      <c r="D31" s="65">
        <v>969</v>
      </c>
      <c r="E31" s="65">
        <v>846</v>
      </c>
      <c r="F31" s="65">
        <v>415</v>
      </c>
      <c r="G31" s="65">
        <v>516</v>
      </c>
      <c r="H31" s="65">
        <v>566</v>
      </c>
      <c r="I31" s="65">
        <v>1053</v>
      </c>
      <c r="J31" s="65">
        <v>2112</v>
      </c>
      <c r="K31" s="65">
        <v>2529</v>
      </c>
      <c r="L31" s="65">
        <v>2911</v>
      </c>
      <c r="M31" s="65">
        <v>3625</v>
      </c>
      <c r="N31" s="180"/>
    </row>
    <row r="32" spans="1:14" ht="16.5" customHeight="1">
      <c r="A32" s="242"/>
      <c r="B32" s="249" t="s">
        <v>142</v>
      </c>
      <c r="C32" s="250"/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9859</v>
      </c>
      <c r="J32" s="65">
        <v>12955</v>
      </c>
      <c r="K32" s="65">
        <v>11231</v>
      </c>
      <c r="L32" s="65">
        <v>13380</v>
      </c>
      <c r="M32" s="65">
        <v>15630</v>
      </c>
      <c r="N32" s="180"/>
    </row>
    <row r="33" spans="1:14" ht="16.5" customHeight="1">
      <c r="A33" s="242"/>
      <c r="B33" s="249" t="s">
        <v>141</v>
      </c>
      <c r="C33" s="250"/>
      <c r="D33" s="65">
        <v>17002</v>
      </c>
      <c r="E33" s="65">
        <v>18220</v>
      </c>
      <c r="F33" s="65">
        <v>14834</v>
      </c>
      <c r="G33" s="65">
        <v>12619</v>
      </c>
      <c r="H33" s="65">
        <v>13647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180"/>
    </row>
    <row r="34" spans="1:14" ht="16.5" customHeight="1">
      <c r="A34" s="242"/>
      <c r="B34" s="249" t="s">
        <v>140</v>
      </c>
      <c r="C34" s="250"/>
      <c r="D34" s="65">
        <v>1595</v>
      </c>
      <c r="E34" s="65">
        <v>1431</v>
      </c>
      <c r="F34" s="65">
        <v>1028</v>
      </c>
      <c r="G34" s="65">
        <v>1302</v>
      </c>
      <c r="H34" s="65">
        <v>1182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180"/>
    </row>
    <row r="35" spans="1:14" ht="16.5" customHeight="1">
      <c r="A35" s="243"/>
      <c r="B35" s="247" t="s">
        <v>139</v>
      </c>
      <c r="C35" s="248"/>
      <c r="D35" s="66">
        <v>42890</v>
      </c>
      <c r="E35" s="66">
        <v>40447</v>
      </c>
      <c r="F35" s="66">
        <v>24548</v>
      </c>
      <c r="G35" s="66">
        <v>22780</v>
      </c>
      <c r="H35" s="66">
        <v>30959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180"/>
    </row>
    <row r="36" spans="1:14" ht="164.25" customHeight="1">
      <c r="A36" s="236" t="s">
        <v>462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180"/>
    </row>
  </sheetData>
  <sortState ref="C29:M30">
    <sortCondition descending="1" ref="M29:M30"/>
  </sortState>
  <mergeCells count="20">
    <mergeCell ref="A1:M1"/>
    <mergeCell ref="A17:A35"/>
    <mergeCell ref="A3:B6"/>
    <mergeCell ref="A14:B16"/>
    <mergeCell ref="A7:B13"/>
    <mergeCell ref="B23:C23"/>
    <mergeCell ref="B22:C22"/>
    <mergeCell ref="B35:C35"/>
    <mergeCell ref="B32:C32"/>
    <mergeCell ref="B33:C33"/>
    <mergeCell ref="B34:C34"/>
    <mergeCell ref="B18:C18"/>
    <mergeCell ref="B21:C21"/>
    <mergeCell ref="B24:C24"/>
    <mergeCell ref="B29:C29"/>
    <mergeCell ref="B20:C20"/>
    <mergeCell ref="B19:C19"/>
    <mergeCell ref="A36:M36"/>
    <mergeCell ref="B2:C2"/>
    <mergeCell ref="B17:C17"/>
  </mergeCells>
  <phoneticPr fontId="3" type="noConversion"/>
  <conditionalFormatting sqref="N19:R19 O20:R32 N20:N36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hyperlinks>
    <hyperlink ref="N1" location="本篇表次!A1" display="回本篇表次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 differentOddEven="1" scaleWithDoc="0">
    <evenHeader>&amp;R&amp;"標楷體,標準"&amp;8第五篇　犯罪被害趨勢、保護與補償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75"/>
  <sheetViews>
    <sheetView showGridLines="0" zoomScale="90" zoomScaleNormal="90" workbookViewId="0">
      <pane xSplit="1" ySplit="5" topLeftCell="B18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9" defaultRowHeight="15.75"/>
  <cols>
    <col min="1" max="1" width="39.375" style="67" customWidth="1"/>
    <col min="2" max="3" width="9.625" style="110" customWidth="1"/>
    <col min="4" max="4" width="9.625" style="67" customWidth="1"/>
    <col min="5" max="7" width="9.625" style="110" customWidth="1"/>
    <col min="8" max="8" width="9.625" style="67" customWidth="1"/>
    <col min="9" max="11" width="9.625" style="110" customWidth="1"/>
    <col min="12" max="12" width="9.625" style="67" customWidth="1"/>
    <col min="13" max="14" width="9.625" style="110" customWidth="1"/>
    <col min="15" max="17" width="9.625" style="67" customWidth="1"/>
    <col min="18" max="18" width="12.625" style="67" bestFit="1" customWidth="1"/>
    <col min="19" max="16384" width="9" style="67"/>
  </cols>
  <sheetData>
    <row r="1" spans="1:20" ht="26.25" customHeight="1">
      <c r="A1" s="255" t="s">
        <v>373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139" t="s">
        <v>374</v>
      </c>
    </row>
    <row r="2" spans="1:20" ht="24.95" customHeight="1">
      <c r="A2" s="69"/>
      <c r="B2" s="257" t="s">
        <v>315</v>
      </c>
      <c r="C2" s="257"/>
      <c r="D2" s="257"/>
      <c r="E2" s="257"/>
      <c r="F2" s="257" t="s">
        <v>375</v>
      </c>
      <c r="G2" s="257"/>
      <c r="H2" s="257"/>
      <c r="I2" s="257"/>
      <c r="J2" s="257" t="s">
        <v>376</v>
      </c>
      <c r="K2" s="257"/>
      <c r="L2" s="257"/>
      <c r="M2" s="257"/>
      <c r="N2" s="257" t="s">
        <v>377</v>
      </c>
      <c r="O2" s="257"/>
      <c r="P2" s="257"/>
      <c r="Q2" s="257"/>
    </row>
    <row r="3" spans="1:20" ht="24.95" customHeight="1">
      <c r="B3" s="258" t="s">
        <v>378</v>
      </c>
      <c r="C3" s="259"/>
      <c r="D3" s="259"/>
      <c r="E3" s="259"/>
      <c r="F3" s="258" t="s">
        <v>378</v>
      </c>
      <c r="G3" s="259"/>
      <c r="H3" s="259"/>
      <c r="I3" s="259"/>
      <c r="J3" s="258" t="s">
        <v>378</v>
      </c>
      <c r="K3" s="259"/>
      <c r="L3" s="259"/>
      <c r="M3" s="259"/>
      <c r="N3" s="258" t="s">
        <v>378</v>
      </c>
      <c r="O3" s="259"/>
      <c r="P3" s="259"/>
      <c r="Q3" s="259"/>
    </row>
    <row r="4" spans="1:20" ht="24.95" customHeight="1">
      <c r="B4" s="137"/>
      <c r="C4" s="260" t="s">
        <v>379</v>
      </c>
      <c r="D4" s="260"/>
      <c r="E4" s="260"/>
      <c r="F4" s="137"/>
      <c r="G4" s="260" t="s">
        <v>379</v>
      </c>
      <c r="H4" s="260"/>
      <c r="I4" s="260"/>
      <c r="J4" s="137"/>
      <c r="K4" s="260" t="s">
        <v>379</v>
      </c>
      <c r="L4" s="260"/>
      <c r="M4" s="260"/>
      <c r="N4" s="137"/>
      <c r="O4" s="260" t="s">
        <v>379</v>
      </c>
      <c r="P4" s="260"/>
      <c r="Q4" s="260"/>
    </row>
    <row r="5" spans="1:20" ht="24.95" customHeight="1">
      <c r="B5" s="137"/>
      <c r="C5" s="136" t="s">
        <v>380</v>
      </c>
      <c r="D5" s="68" t="s">
        <v>381</v>
      </c>
      <c r="E5" s="136" t="s">
        <v>382</v>
      </c>
      <c r="F5" s="137"/>
      <c r="G5" s="136" t="s">
        <v>380</v>
      </c>
      <c r="H5" s="68" t="s">
        <v>381</v>
      </c>
      <c r="I5" s="136" t="s">
        <v>382</v>
      </c>
      <c r="J5" s="137"/>
      <c r="K5" s="136" t="s">
        <v>380</v>
      </c>
      <c r="L5" s="68" t="s">
        <v>381</v>
      </c>
      <c r="M5" s="136" t="s">
        <v>382</v>
      </c>
      <c r="N5" s="137"/>
      <c r="O5" s="68" t="s">
        <v>380</v>
      </c>
      <c r="P5" s="68" t="s">
        <v>381</v>
      </c>
      <c r="Q5" s="68" t="s">
        <v>382</v>
      </c>
    </row>
    <row r="6" spans="1:20" ht="20.100000000000001" customHeight="1">
      <c r="A6" s="71" t="s">
        <v>383</v>
      </c>
      <c r="B6" s="142">
        <f>SUM(F6,J6,N6)</f>
        <v>196788</v>
      </c>
      <c r="C6" s="143">
        <f>SUM(G6,K6,O6)</f>
        <v>177</v>
      </c>
      <c r="D6" s="144">
        <f>C6/B6*100</f>
        <v>8.9944508811512891E-2</v>
      </c>
      <c r="E6" s="143">
        <f>SUM(I6,M6,Q6)</f>
        <v>296</v>
      </c>
      <c r="F6" s="143">
        <v>176667</v>
      </c>
      <c r="G6" s="143">
        <v>106</v>
      </c>
      <c r="H6" s="144">
        <f>G6/F6*100</f>
        <v>5.9999886792666428E-2</v>
      </c>
      <c r="I6" s="143">
        <v>172</v>
      </c>
      <c r="J6" s="143">
        <v>20016</v>
      </c>
      <c r="K6" s="143">
        <v>71</v>
      </c>
      <c r="L6" s="144">
        <f>K6/J6*100</f>
        <v>0.35471622701838529</v>
      </c>
      <c r="M6" s="143">
        <v>124</v>
      </c>
      <c r="N6" s="143">
        <v>105</v>
      </c>
      <c r="O6" s="143">
        <v>0</v>
      </c>
      <c r="P6" s="143">
        <v>0</v>
      </c>
      <c r="Q6" s="143">
        <v>0</v>
      </c>
      <c r="R6" s="110"/>
      <c r="S6" s="110"/>
      <c r="T6" s="110"/>
    </row>
    <row r="7" spans="1:20" ht="20.100000000000001" customHeight="1">
      <c r="A7" s="140" t="s">
        <v>384</v>
      </c>
      <c r="B7" s="143">
        <f t="shared" ref="B7:D67" si="0">SUM(F7,J7,N7)</f>
        <v>139685</v>
      </c>
      <c r="C7" s="143">
        <f t="shared" ref="C7:D47" si="1">SUM(G7,K7,O7)</f>
        <v>156</v>
      </c>
      <c r="D7" s="144">
        <f t="shared" ref="D7:D67" si="2">C7/B7*100</f>
        <v>0.11167985109353187</v>
      </c>
      <c r="E7" s="143">
        <f t="shared" ref="E7:E67" si="3">SUM(I7,M7,Q7)</f>
        <v>255</v>
      </c>
      <c r="F7" s="143">
        <v>127905</v>
      </c>
      <c r="G7" s="143">
        <v>100</v>
      </c>
      <c r="H7" s="144">
        <f t="shared" ref="H7:H67" si="4">G7/F7*100</f>
        <v>7.8183026464954453E-2</v>
      </c>
      <c r="I7" s="143">
        <v>160</v>
      </c>
      <c r="J7" s="143">
        <v>11752</v>
      </c>
      <c r="K7" s="143">
        <v>56</v>
      </c>
      <c r="L7" s="144">
        <f t="shared" ref="L7" si="5">K7/J7*100</f>
        <v>0.47651463580667119</v>
      </c>
      <c r="M7" s="143">
        <v>95</v>
      </c>
      <c r="N7" s="143">
        <v>28</v>
      </c>
      <c r="O7" s="143">
        <v>0</v>
      </c>
      <c r="P7" s="143">
        <v>0</v>
      </c>
      <c r="Q7" s="143">
        <v>0</v>
      </c>
      <c r="R7" s="110"/>
      <c r="S7" s="110"/>
      <c r="T7" s="110"/>
    </row>
    <row r="8" spans="1:20" ht="20.100000000000001" customHeight="1">
      <c r="A8" s="70" t="s">
        <v>385</v>
      </c>
      <c r="B8" s="143">
        <f t="shared" ref="B8:B46" si="6">SUM(F8,J8,N8)</f>
        <v>1544</v>
      </c>
      <c r="C8" s="143">
        <f t="shared" si="1"/>
        <v>30</v>
      </c>
      <c r="D8" s="144">
        <f t="shared" ref="D8:D41" si="7">C8/B8*100</f>
        <v>1.9430051813471503</v>
      </c>
      <c r="E8" s="143">
        <f t="shared" ref="E8:E46" si="8">SUM(I8,M8,Q8)</f>
        <v>46</v>
      </c>
      <c r="F8" s="143">
        <v>1205</v>
      </c>
      <c r="G8" s="143">
        <v>23</v>
      </c>
      <c r="H8" s="144">
        <f t="shared" ref="H8:H18" si="9">G8/F8*100</f>
        <v>1.9087136929460582</v>
      </c>
      <c r="I8" s="143">
        <v>38</v>
      </c>
      <c r="J8" s="143">
        <v>339</v>
      </c>
      <c r="K8" s="143">
        <v>7</v>
      </c>
      <c r="L8" s="144">
        <f t="shared" ref="L8:L17" si="10">K8/J8*100</f>
        <v>2.0648967551622417</v>
      </c>
      <c r="M8" s="143">
        <v>8</v>
      </c>
      <c r="N8" s="143">
        <v>0</v>
      </c>
      <c r="O8" s="143">
        <v>0</v>
      </c>
      <c r="P8" s="143">
        <v>0</v>
      </c>
      <c r="Q8" s="143">
        <v>0</v>
      </c>
      <c r="R8" s="110"/>
      <c r="S8" s="110"/>
      <c r="T8" s="110"/>
    </row>
    <row r="9" spans="1:20" ht="20.100000000000001" customHeight="1">
      <c r="A9" s="70" t="s">
        <v>386</v>
      </c>
      <c r="B9" s="143">
        <f t="shared" si="6"/>
        <v>752</v>
      </c>
      <c r="C9" s="143">
        <f t="shared" si="1"/>
        <v>23</v>
      </c>
      <c r="D9" s="144">
        <f t="shared" si="7"/>
        <v>3.0585106382978724</v>
      </c>
      <c r="E9" s="143">
        <f t="shared" si="8"/>
        <v>44</v>
      </c>
      <c r="F9" s="143">
        <v>476</v>
      </c>
      <c r="G9" s="143">
        <v>14</v>
      </c>
      <c r="H9" s="144">
        <f t="shared" si="9"/>
        <v>2.9411764705882351</v>
      </c>
      <c r="I9" s="143">
        <v>24</v>
      </c>
      <c r="J9" s="143">
        <v>276</v>
      </c>
      <c r="K9" s="143">
        <v>9</v>
      </c>
      <c r="L9" s="144">
        <f t="shared" si="10"/>
        <v>3.2608695652173911</v>
      </c>
      <c r="M9" s="143">
        <v>20</v>
      </c>
      <c r="N9" s="143">
        <v>0</v>
      </c>
      <c r="O9" s="143">
        <v>0</v>
      </c>
      <c r="P9" s="143">
        <v>0</v>
      </c>
      <c r="Q9" s="143">
        <v>0</v>
      </c>
      <c r="R9" s="110"/>
      <c r="S9" s="110"/>
      <c r="T9" s="110"/>
    </row>
    <row r="10" spans="1:20" ht="20.100000000000001" customHeight="1">
      <c r="A10" s="70" t="s">
        <v>387</v>
      </c>
      <c r="B10" s="143">
        <f t="shared" si="6"/>
        <v>530</v>
      </c>
      <c r="C10" s="143">
        <f t="shared" si="1"/>
        <v>18</v>
      </c>
      <c r="D10" s="144">
        <f t="shared" si="7"/>
        <v>3.3962264150943398</v>
      </c>
      <c r="E10" s="143">
        <f t="shared" si="8"/>
        <v>34</v>
      </c>
      <c r="F10" s="143">
        <v>308</v>
      </c>
      <c r="G10" s="143">
        <v>12</v>
      </c>
      <c r="H10" s="144">
        <f t="shared" si="9"/>
        <v>3.8961038961038961</v>
      </c>
      <c r="I10" s="143">
        <v>22</v>
      </c>
      <c r="J10" s="143">
        <v>222</v>
      </c>
      <c r="K10" s="143">
        <v>6</v>
      </c>
      <c r="L10" s="144">
        <f t="shared" si="10"/>
        <v>2.7027027027027026</v>
      </c>
      <c r="M10" s="143">
        <v>12</v>
      </c>
      <c r="N10" s="143">
        <v>0</v>
      </c>
      <c r="O10" s="143">
        <v>0</v>
      </c>
      <c r="P10" s="143">
        <v>0</v>
      </c>
      <c r="Q10" s="143">
        <v>0</v>
      </c>
      <c r="R10" s="110"/>
      <c r="S10" s="110"/>
      <c r="T10" s="110"/>
    </row>
    <row r="11" spans="1:20" ht="20.100000000000001" customHeight="1">
      <c r="A11" s="70" t="s">
        <v>388</v>
      </c>
      <c r="B11" s="143">
        <f t="shared" si="6"/>
        <v>144</v>
      </c>
      <c r="C11" s="143">
        <f t="shared" si="1"/>
        <v>12</v>
      </c>
      <c r="D11" s="144">
        <f t="shared" si="7"/>
        <v>8.3333333333333321</v>
      </c>
      <c r="E11" s="143">
        <f t="shared" si="8"/>
        <v>24</v>
      </c>
      <c r="F11" s="143">
        <v>58</v>
      </c>
      <c r="G11" s="143">
        <v>6</v>
      </c>
      <c r="H11" s="144">
        <f t="shared" si="9"/>
        <v>10.344827586206897</v>
      </c>
      <c r="I11" s="143">
        <v>13</v>
      </c>
      <c r="J11" s="143">
        <v>86</v>
      </c>
      <c r="K11" s="143">
        <v>6</v>
      </c>
      <c r="L11" s="144">
        <f t="shared" si="10"/>
        <v>6.9767441860465116</v>
      </c>
      <c r="M11" s="143">
        <v>11</v>
      </c>
      <c r="N11" s="143">
        <v>0</v>
      </c>
      <c r="O11" s="143">
        <v>0</v>
      </c>
      <c r="P11" s="143">
        <v>0</v>
      </c>
      <c r="Q11" s="143">
        <v>0</v>
      </c>
      <c r="R11" s="110"/>
      <c r="S11" s="110"/>
      <c r="T11" s="110"/>
    </row>
    <row r="12" spans="1:20" ht="20.100000000000001" customHeight="1">
      <c r="A12" s="70" t="s">
        <v>389</v>
      </c>
      <c r="B12" s="143">
        <f t="shared" si="6"/>
        <v>16617</v>
      </c>
      <c r="C12" s="143">
        <f t="shared" si="1"/>
        <v>9</v>
      </c>
      <c r="D12" s="144">
        <f t="shared" si="7"/>
        <v>5.4161400974905217E-2</v>
      </c>
      <c r="E12" s="143">
        <f t="shared" si="8"/>
        <v>10</v>
      </c>
      <c r="F12" s="143">
        <v>15849</v>
      </c>
      <c r="G12" s="143">
        <v>7</v>
      </c>
      <c r="H12" s="144">
        <f t="shared" si="9"/>
        <v>4.416682440532526E-2</v>
      </c>
      <c r="I12" s="143">
        <v>8</v>
      </c>
      <c r="J12" s="143">
        <v>768</v>
      </c>
      <c r="K12" s="143">
        <v>2</v>
      </c>
      <c r="L12" s="144">
        <f t="shared" si="10"/>
        <v>0.26041666666666663</v>
      </c>
      <c r="M12" s="143">
        <v>2</v>
      </c>
      <c r="N12" s="143">
        <v>0</v>
      </c>
      <c r="O12" s="143">
        <v>0</v>
      </c>
      <c r="P12" s="143">
        <v>0</v>
      </c>
      <c r="Q12" s="143">
        <v>0</v>
      </c>
      <c r="R12" s="110"/>
      <c r="S12" s="110"/>
      <c r="T12" s="110"/>
    </row>
    <row r="13" spans="1:20" ht="20.100000000000001" customHeight="1">
      <c r="A13" s="70" t="s">
        <v>390</v>
      </c>
      <c r="B13" s="143">
        <f t="shared" si="6"/>
        <v>351</v>
      </c>
      <c r="C13" s="143">
        <f t="shared" si="1"/>
        <v>8</v>
      </c>
      <c r="D13" s="144">
        <f t="shared" si="7"/>
        <v>2.2792022792022792</v>
      </c>
      <c r="E13" s="143">
        <f t="shared" si="8"/>
        <v>14</v>
      </c>
      <c r="F13" s="143">
        <v>247</v>
      </c>
      <c r="G13" s="143">
        <v>6</v>
      </c>
      <c r="H13" s="144">
        <f t="shared" si="9"/>
        <v>2.42914979757085</v>
      </c>
      <c r="I13" s="143">
        <v>8</v>
      </c>
      <c r="J13" s="143">
        <v>104</v>
      </c>
      <c r="K13" s="143">
        <v>2</v>
      </c>
      <c r="L13" s="144">
        <f t="shared" si="10"/>
        <v>1.9230769230769231</v>
      </c>
      <c r="M13" s="143">
        <v>6</v>
      </c>
      <c r="N13" s="143">
        <v>0</v>
      </c>
      <c r="O13" s="143">
        <v>0</v>
      </c>
      <c r="P13" s="143">
        <v>0</v>
      </c>
      <c r="Q13" s="143">
        <v>0</v>
      </c>
      <c r="R13" s="110"/>
      <c r="S13" s="110"/>
      <c r="T13" s="110"/>
    </row>
    <row r="14" spans="1:20" ht="20.100000000000001" customHeight="1">
      <c r="A14" s="70" t="s">
        <v>391</v>
      </c>
      <c r="B14" s="143">
        <f t="shared" si="6"/>
        <v>568</v>
      </c>
      <c r="C14" s="143">
        <f t="shared" si="1"/>
        <v>7</v>
      </c>
      <c r="D14" s="144">
        <f t="shared" si="7"/>
        <v>1.232394366197183</v>
      </c>
      <c r="E14" s="143">
        <f t="shared" si="8"/>
        <v>12</v>
      </c>
      <c r="F14" s="143">
        <v>446</v>
      </c>
      <c r="G14" s="143">
        <v>4</v>
      </c>
      <c r="H14" s="144">
        <f t="shared" si="9"/>
        <v>0.89686098654708524</v>
      </c>
      <c r="I14" s="143">
        <v>7</v>
      </c>
      <c r="J14" s="143">
        <v>122</v>
      </c>
      <c r="K14" s="143">
        <v>3</v>
      </c>
      <c r="L14" s="144">
        <f t="shared" si="10"/>
        <v>2.459016393442623</v>
      </c>
      <c r="M14" s="143">
        <v>5</v>
      </c>
      <c r="N14" s="143">
        <v>0</v>
      </c>
      <c r="O14" s="143">
        <v>0</v>
      </c>
      <c r="P14" s="143">
        <v>0</v>
      </c>
      <c r="Q14" s="143">
        <v>0</v>
      </c>
      <c r="R14" s="110"/>
      <c r="S14" s="110"/>
      <c r="T14" s="110"/>
    </row>
    <row r="15" spans="1:20" ht="20.100000000000001" customHeight="1">
      <c r="A15" s="70" t="s">
        <v>392</v>
      </c>
      <c r="B15" s="143">
        <f t="shared" si="6"/>
        <v>9827</v>
      </c>
      <c r="C15" s="143">
        <f t="shared" si="1"/>
        <v>5</v>
      </c>
      <c r="D15" s="144">
        <f t="shared" si="7"/>
        <v>5.0880227943421182E-2</v>
      </c>
      <c r="E15" s="143">
        <f t="shared" si="8"/>
        <v>7</v>
      </c>
      <c r="F15" s="143">
        <v>8947</v>
      </c>
      <c r="G15" s="143">
        <v>3</v>
      </c>
      <c r="H15" s="144">
        <f t="shared" si="9"/>
        <v>3.3530792444394768E-2</v>
      </c>
      <c r="I15" s="143">
        <v>4</v>
      </c>
      <c r="J15" s="143">
        <v>880</v>
      </c>
      <c r="K15" s="143">
        <v>2</v>
      </c>
      <c r="L15" s="144">
        <f t="shared" si="10"/>
        <v>0.22727272727272727</v>
      </c>
      <c r="M15" s="143">
        <v>3</v>
      </c>
      <c r="N15" s="143">
        <v>0</v>
      </c>
      <c r="O15" s="143">
        <v>0</v>
      </c>
      <c r="P15" s="143">
        <v>0</v>
      </c>
      <c r="Q15" s="143">
        <v>0</v>
      </c>
      <c r="R15" s="110"/>
      <c r="S15" s="110"/>
      <c r="T15" s="110"/>
    </row>
    <row r="16" spans="1:20" ht="20.100000000000001" customHeight="1">
      <c r="A16" s="70" t="s">
        <v>393</v>
      </c>
      <c r="B16" s="143">
        <f t="shared" si="6"/>
        <v>160</v>
      </c>
      <c r="C16" s="143">
        <f t="shared" si="1"/>
        <v>5</v>
      </c>
      <c r="D16" s="144">
        <f t="shared" si="7"/>
        <v>3.125</v>
      </c>
      <c r="E16" s="143">
        <f t="shared" si="8"/>
        <v>5</v>
      </c>
      <c r="F16" s="143">
        <v>123</v>
      </c>
      <c r="G16" s="143">
        <v>3</v>
      </c>
      <c r="H16" s="144">
        <f t="shared" si="9"/>
        <v>2.4390243902439024</v>
      </c>
      <c r="I16" s="143">
        <v>3</v>
      </c>
      <c r="J16" s="143">
        <v>37</v>
      </c>
      <c r="K16" s="143">
        <v>2</v>
      </c>
      <c r="L16" s="144">
        <f t="shared" si="10"/>
        <v>5.4054054054054053</v>
      </c>
      <c r="M16" s="143">
        <v>2</v>
      </c>
      <c r="N16" s="143">
        <v>0</v>
      </c>
      <c r="O16" s="143">
        <v>0</v>
      </c>
      <c r="P16" s="143">
        <v>0</v>
      </c>
      <c r="Q16" s="143">
        <v>0</v>
      </c>
      <c r="R16" s="110"/>
      <c r="S16" s="110"/>
      <c r="T16" s="110"/>
    </row>
    <row r="17" spans="1:20" ht="20.100000000000001" customHeight="1">
      <c r="A17" s="70" t="s">
        <v>394</v>
      </c>
      <c r="B17" s="143">
        <f t="shared" si="6"/>
        <v>117</v>
      </c>
      <c r="C17" s="143">
        <f t="shared" si="1"/>
        <v>5</v>
      </c>
      <c r="D17" s="144">
        <f t="shared" si="7"/>
        <v>4.2735042735042734</v>
      </c>
      <c r="E17" s="143">
        <f t="shared" si="8"/>
        <v>12</v>
      </c>
      <c r="F17" s="143">
        <v>55</v>
      </c>
      <c r="G17" s="143">
        <v>2</v>
      </c>
      <c r="H17" s="144">
        <f t="shared" si="9"/>
        <v>3.6363636363636362</v>
      </c>
      <c r="I17" s="143">
        <v>8</v>
      </c>
      <c r="J17" s="143">
        <v>62</v>
      </c>
      <c r="K17" s="143">
        <v>3</v>
      </c>
      <c r="L17" s="144">
        <f t="shared" si="10"/>
        <v>4.838709677419355</v>
      </c>
      <c r="M17" s="143">
        <v>4</v>
      </c>
      <c r="N17" s="143">
        <v>0</v>
      </c>
      <c r="O17" s="143">
        <v>0</v>
      </c>
      <c r="P17" s="143">
        <v>0</v>
      </c>
      <c r="Q17" s="143">
        <v>0</v>
      </c>
      <c r="R17" s="110"/>
      <c r="S17" s="110"/>
      <c r="T17" s="110"/>
    </row>
    <row r="18" spans="1:20" ht="20.100000000000001" customHeight="1">
      <c r="A18" s="70" t="s">
        <v>395</v>
      </c>
      <c r="B18" s="143">
        <f t="shared" si="6"/>
        <v>33479</v>
      </c>
      <c r="C18" s="143">
        <f t="shared" si="1"/>
        <v>4</v>
      </c>
      <c r="D18" s="144">
        <f t="shared" si="7"/>
        <v>1.1947788165715822E-2</v>
      </c>
      <c r="E18" s="143">
        <f t="shared" si="8"/>
        <v>4</v>
      </c>
      <c r="F18" s="143">
        <v>33479</v>
      </c>
      <c r="G18" s="143">
        <v>4</v>
      </c>
      <c r="H18" s="144">
        <f t="shared" si="9"/>
        <v>1.1947788165715822E-2</v>
      </c>
      <c r="I18" s="143">
        <v>4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10"/>
      <c r="S18" s="110"/>
      <c r="T18" s="110"/>
    </row>
    <row r="19" spans="1:20" ht="20.100000000000001" customHeight="1">
      <c r="A19" s="70" t="s">
        <v>396</v>
      </c>
      <c r="B19" s="143">
        <f t="shared" si="6"/>
        <v>3795</v>
      </c>
      <c r="C19" s="143">
        <f t="shared" si="1"/>
        <v>3</v>
      </c>
      <c r="D19" s="144">
        <f t="shared" si="7"/>
        <v>7.9051383399209488E-2</v>
      </c>
      <c r="E19" s="143">
        <f t="shared" si="8"/>
        <v>4</v>
      </c>
      <c r="F19" s="143">
        <v>0</v>
      </c>
      <c r="G19" s="143">
        <v>0</v>
      </c>
      <c r="H19" s="143">
        <v>0</v>
      </c>
      <c r="I19" s="143">
        <v>0</v>
      </c>
      <c r="J19" s="143">
        <v>3777</v>
      </c>
      <c r="K19" s="143">
        <v>3</v>
      </c>
      <c r="L19" s="144">
        <f>K19/J19*100</f>
        <v>7.9428117553613981E-2</v>
      </c>
      <c r="M19" s="143">
        <v>4</v>
      </c>
      <c r="N19" s="143">
        <v>18</v>
      </c>
      <c r="O19" s="143">
        <v>0</v>
      </c>
      <c r="P19" s="143">
        <v>0</v>
      </c>
      <c r="Q19" s="143">
        <v>0</v>
      </c>
      <c r="R19" s="110"/>
      <c r="S19" s="110"/>
      <c r="T19" s="110"/>
    </row>
    <row r="20" spans="1:20" ht="20.100000000000001" customHeight="1">
      <c r="A20" s="70" t="s">
        <v>397</v>
      </c>
      <c r="B20" s="143">
        <f t="shared" si="6"/>
        <v>2272</v>
      </c>
      <c r="C20" s="143">
        <f t="shared" si="1"/>
        <v>2</v>
      </c>
      <c r="D20" s="144">
        <f t="shared" si="7"/>
        <v>8.8028169014084515E-2</v>
      </c>
      <c r="E20" s="143">
        <f t="shared" si="8"/>
        <v>2</v>
      </c>
      <c r="F20" s="143">
        <v>2272</v>
      </c>
      <c r="G20" s="143">
        <v>2</v>
      </c>
      <c r="H20" s="144">
        <f>G20/F20*100</f>
        <v>8.8028169014084515E-2</v>
      </c>
      <c r="I20" s="143">
        <v>2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10"/>
      <c r="S20" s="110"/>
      <c r="T20" s="110"/>
    </row>
    <row r="21" spans="1:20" ht="20.100000000000001" customHeight="1">
      <c r="A21" s="70" t="s">
        <v>398</v>
      </c>
      <c r="B21" s="143">
        <f t="shared" si="6"/>
        <v>648</v>
      </c>
      <c r="C21" s="143">
        <f t="shared" si="1"/>
        <v>2</v>
      </c>
      <c r="D21" s="144">
        <f t="shared" si="7"/>
        <v>0.30864197530864196</v>
      </c>
      <c r="E21" s="143">
        <f t="shared" si="8"/>
        <v>2</v>
      </c>
      <c r="F21" s="143">
        <v>572</v>
      </c>
      <c r="G21" s="143">
        <v>1</v>
      </c>
      <c r="H21" s="144">
        <f>G21/F21*100</f>
        <v>0.17482517482517482</v>
      </c>
      <c r="I21" s="143">
        <v>1</v>
      </c>
      <c r="J21" s="143">
        <v>76</v>
      </c>
      <c r="K21" s="143">
        <v>1</v>
      </c>
      <c r="L21" s="144">
        <f>K21/J21*100</f>
        <v>1.3157894736842104</v>
      </c>
      <c r="M21" s="143">
        <v>1</v>
      </c>
      <c r="N21" s="143">
        <v>0</v>
      </c>
      <c r="O21" s="143">
        <v>0</v>
      </c>
      <c r="P21" s="143">
        <v>0</v>
      </c>
      <c r="Q21" s="143">
        <v>0</v>
      </c>
      <c r="R21" s="110"/>
      <c r="S21" s="110"/>
      <c r="T21" s="110"/>
    </row>
    <row r="22" spans="1:20" ht="20.100000000000001" customHeight="1">
      <c r="A22" s="70" t="s">
        <v>399</v>
      </c>
      <c r="B22" s="143">
        <f t="shared" si="6"/>
        <v>230</v>
      </c>
      <c r="C22" s="143">
        <f t="shared" si="1"/>
        <v>2</v>
      </c>
      <c r="D22" s="144">
        <f t="shared" si="7"/>
        <v>0.86956521739130432</v>
      </c>
      <c r="E22" s="143">
        <f t="shared" si="8"/>
        <v>3</v>
      </c>
      <c r="F22" s="143">
        <v>137</v>
      </c>
      <c r="G22" s="143">
        <v>1</v>
      </c>
      <c r="H22" s="144">
        <f>G22/F22*100</f>
        <v>0.72992700729927007</v>
      </c>
      <c r="I22" s="143">
        <v>1</v>
      </c>
      <c r="J22" s="143">
        <v>93</v>
      </c>
      <c r="K22" s="143">
        <v>1</v>
      </c>
      <c r="L22" s="144">
        <f>K22/J22*100</f>
        <v>1.0752688172043012</v>
      </c>
      <c r="M22" s="143">
        <v>2</v>
      </c>
      <c r="N22" s="143">
        <v>0</v>
      </c>
      <c r="O22" s="143">
        <v>0</v>
      </c>
      <c r="P22" s="143">
        <v>0</v>
      </c>
      <c r="Q22" s="143">
        <v>0</v>
      </c>
      <c r="R22" s="110"/>
      <c r="S22" s="110"/>
      <c r="T22" s="110"/>
    </row>
    <row r="23" spans="1:20" ht="20.100000000000001" customHeight="1">
      <c r="A23" s="70" t="s">
        <v>400</v>
      </c>
      <c r="B23" s="143">
        <f t="shared" si="6"/>
        <v>28</v>
      </c>
      <c r="C23" s="143">
        <f t="shared" si="1"/>
        <v>2</v>
      </c>
      <c r="D23" s="144">
        <f t="shared" si="7"/>
        <v>7.1428571428571423</v>
      </c>
      <c r="E23" s="143">
        <f t="shared" si="8"/>
        <v>4</v>
      </c>
      <c r="F23" s="143">
        <v>10</v>
      </c>
      <c r="G23" s="143">
        <v>1</v>
      </c>
      <c r="H23" s="144">
        <f>G23/F23*100</f>
        <v>10</v>
      </c>
      <c r="I23" s="143">
        <v>1</v>
      </c>
      <c r="J23" s="143">
        <v>18</v>
      </c>
      <c r="K23" s="143">
        <v>1</v>
      </c>
      <c r="L23" s="144">
        <f>K23/J23*100</f>
        <v>5.5555555555555554</v>
      </c>
      <c r="M23" s="143">
        <v>3</v>
      </c>
      <c r="N23" s="143">
        <v>0</v>
      </c>
      <c r="O23" s="143">
        <v>0</v>
      </c>
      <c r="P23" s="143">
        <v>0</v>
      </c>
      <c r="Q23" s="143">
        <v>0</v>
      </c>
      <c r="R23" s="110"/>
      <c r="S23" s="110"/>
      <c r="T23" s="110"/>
    </row>
    <row r="24" spans="1:20" ht="20.100000000000001" customHeight="1">
      <c r="A24" s="70" t="s">
        <v>401</v>
      </c>
      <c r="B24" s="143">
        <f t="shared" si="6"/>
        <v>14</v>
      </c>
      <c r="C24" s="143">
        <f t="shared" si="1"/>
        <v>2</v>
      </c>
      <c r="D24" s="144">
        <f t="shared" si="7"/>
        <v>14.285714285714285</v>
      </c>
      <c r="E24" s="143">
        <f t="shared" si="8"/>
        <v>2</v>
      </c>
      <c r="F24" s="143">
        <v>0</v>
      </c>
      <c r="G24" s="143">
        <v>0</v>
      </c>
      <c r="H24" s="143">
        <v>0</v>
      </c>
      <c r="I24" s="143">
        <v>0</v>
      </c>
      <c r="J24" s="143">
        <v>14</v>
      </c>
      <c r="K24" s="143">
        <v>2</v>
      </c>
      <c r="L24" s="144">
        <f>K24/J24*100</f>
        <v>14.285714285714285</v>
      </c>
      <c r="M24" s="143">
        <v>2</v>
      </c>
      <c r="N24" s="143">
        <v>0</v>
      </c>
      <c r="O24" s="143">
        <v>0</v>
      </c>
      <c r="P24" s="143">
        <v>0</v>
      </c>
      <c r="Q24" s="143">
        <v>0</v>
      </c>
      <c r="R24" s="110"/>
      <c r="S24" s="110"/>
      <c r="T24" s="110"/>
    </row>
    <row r="25" spans="1:20" ht="20.100000000000001" customHeight="1">
      <c r="A25" s="70" t="s">
        <v>402</v>
      </c>
      <c r="B25" s="143">
        <f t="shared" si="6"/>
        <v>4563</v>
      </c>
      <c r="C25" s="143">
        <f t="shared" si="1"/>
        <v>1</v>
      </c>
      <c r="D25" s="144">
        <f t="shared" si="7"/>
        <v>2.1915406530791146E-2</v>
      </c>
      <c r="E25" s="143">
        <f t="shared" si="8"/>
        <v>1</v>
      </c>
      <c r="F25" s="143">
        <v>4563</v>
      </c>
      <c r="G25" s="143">
        <v>1</v>
      </c>
      <c r="H25" s="144">
        <f t="shared" ref="H25:H35" si="11">G25/F25*100</f>
        <v>2.1915406530791146E-2</v>
      </c>
      <c r="I25" s="143">
        <v>1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10"/>
      <c r="S25" s="110"/>
      <c r="T25" s="110"/>
    </row>
    <row r="26" spans="1:20" ht="20.100000000000001" customHeight="1">
      <c r="A26" s="70" t="s">
        <v>403</v>
      </c>
      <c r="B26" s="143">
        <f t="shared" si="6"/>
        <v>1220</v>
      </c>
      <c r="C26" s="143">
        <f t="shared" si="1"/>
        <v>1</v>
      </c>
      <c r="D26" s="144">
        <f t="shared" si="7"/>
        <v>8.1967213114754092E-2</v>
      </c>
      <c r="E26" s="143">
        <f t="shared" si="8"/>
        <v>1</v>
      </c>
      <c r="F26" s="143">
        <v>1220</v>
      </c>
      <c r="G26" s="143">
        <v>1</v>
      </c>
      <c r="H26" s="144">
        <f t="shared" si="11"/>
        <v>8.1967213114754092E-2</v>
      </c>
      <c r="I26" s="143">
        <v>1</v>
      </c>
      <c r="J26" s="143">
        <v>0</v>
      </c>
      <c r="K26" s="143">
        <f>IFERROR(J26/I26*100,"0")</f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10"/>
      <c r="S26" s="110"/>
      <c r="T26" s="110"/>
    </row>
    <row r="27" spans="1:20" ht="20.100000000000001" customHeight="1">
      <c r="A27" s="70" t="s">
        <v>404</v>
      </c>
      <c r="B27" s="143">
        <f t="shared" si="6"/>
        <v>1085</v>
      </c>
      <c r="C27" s="143">
        <f t="shared" si="1"/>
        <v>1</v>
      </c>
      <c r="D27" s="144">
        <f t="shared" si="7"/>
        <v>9.2165898617511524E-2</v>
      </c>
      <c r="E27" s="143">
        <f t="shared" si="8"/>
        <v>1</v>
      </c>
      <c r="F27" s="143">
        <v>1085</v>
      </c>
      <c r="G27" s="143">
        <v>1</v>
      </c>
      <c r="H27" s="144">
        <f t="shared" si="11"/>
        <v>9.2165898617511524E-2</v>
      </c>
      <c r="I27" s="143">
        <v>1</v>
      </c>
      <c r="J27" s="143">
        <v>0</v>
      </c>
      <c r="K27" s="143">
        <f>IFERROR(J27/I27*100,"0")</f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10"/>
      <c r="S27" s="110"/>
      <c r="T27" s="110"/>
    </row>
    <row r="28" spans="1:20" ht="20.100000000000001" customHeight="1">
      <c r="A28" s="70" t="s">
        <v>405</v>
      </c>
      <c r="B28" s="143">
        <f t="shared" si="6"/>
        <v>1017</v>
      </c>
      <c r="C28" s="143">
        <f t="shared" si="1"/>
        <v>1</v>
      </c>
      <c r="D28" s="144">
        <f t="shared" si="7"/>
        <v>9.8328416912487712E-2</v>
      </c>
      <c r="E28" s="143">
        <f t="shared" si="8"/>
        <v>1</v>
      </c>
      <c r="F28" s="143">
        <v>1017</v>
      </c>
      <c r="G28" s="143">
        <v>1</v>
      </c>
      <c r="H28" s="144">
        <f t="shared" si="11"/>
        <v>9.8328416912487712E-2</v>
      </c>
      <c r="I28" s="143">
        <v>1</v>
      </c>
      <c r="J28" s="143">
        <v>0</v>
      </c>
      <c r="K28" s="143">
        <f>IFERROR(J28/I28*100,"0")</f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10"/>
      <c r="S28" s="110"/>
      <c r="T28" s="110"/>
    </row>
    <row r="29" spans="1:20" ht="20.100000000000001" customHeight="1">
      <c r="A29" s="70" t="s">
        <v>406</v>
      </c>
      <c r="B29" s="143">
        <f t="shared" si="6"/>
        <v>392</v>
      </c>
      <c r="C29" s="143">
        <f t="shared" si="1"/>
        <v>1</v>
      </c>
      <c r="D29" s="144">
        <f t="shared" si="7"/>
        <v>0.25510204081632654</v>
      </c>
      <c r="E29" s="143">
        <f t="shared" si="8"/>
        <v>1</v>
      </c>
      <c r="F29" s="143">
        <v>392</v>
      </c>
      <c r="G29" s="143">
        <v>1</v>
      </c>
      <c r="H29" s="144">
        <f t="shared" si="11"/>
        <v>0.25510204081632654</v>
      </c>
      <c r="I29" s="143">
        <v>1</v>
      </c>
      <c r="J29" s="143">
        <v>0</v>
      </c>
      <c r="K29" s="143">
        <f>IFERROR(J29/I29*100,"0")</f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10"/>
      <c r="S29" s="110"/>
      <c r="T29" s="110"/>
    </row>
    <row r="30" spans="1:20" ht="20.100000000000001" customHeight="1">
      <c r="A30" s="70" t="s">
        <v>407</v>
      </c>
      <c r="B30" s="143">
        <f t="shared" si="6"/>
        <v>375</v>
      </c>
      <c r="C30" s="143">
        <f t="shared" si="1"/>
        <v>1</v>
      </c>
      <c r="D30" s="144">
        <f t="shared" si="7"/>
        <v>0.26666666666666666</v>
      </c>
      <c r="E30" s="143">
        <f t="shared" si="8"/>
        <v>1</v>
      </c>
      <c r="F30" s="143">
        <v>375</v>
      </c>
      <c r="G30" s="143">
        <v>1</v>
      </c>
      <c r="H30" s="144">
        <f t="shared" si="11"/>
        <v>0.26666666666666666</v>
      </c>
      <c r="I30" s="143">
        <v>1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10"/>
      <c r="S30" s="110"/>
      <c r="T30" s="110"/>
    </row>
    <row r="31" spans="1:20" ht="20.100000000000001" customHeight="1">
      <c r="A31" s="70" t="s">
        <v>408</v>
      </c>
      <c r="B31" s="143">
        <f t="shared" si="6"/>
        <v>219</v>
      </c>
      <c r="C31" s="143">
        <f t="shared" si="1"/>
        <v>1</v>
      </c>
      <c r="D31" s="144">
        <f t="shared" si="7"/>
        <v>0.45662100456621002</v>
      </c>
      <c r="E31" s="143">
        <f t="shared" si="8"/>
        <v>3</v>
      </c>
      <c r="F31" s="143">
        <v>219</v>
      </c>
      <c r="G31" s="143">
        <v>1</v>
      </c>
      <c r="H31" s="144">
        <f t="shared" si="11"/>
        <v>0.45662100456621002</v>
      </c>
      <c r="I31" s="143">
        <v>3</v>
      </c>
      <c r="J31" s="143">
        <v>0</v>
      </c>
      <c r="K31" s="143">
        <f>IFERROR(J31/I31*100,"0")</f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10"/>
      <c r="S31" s="110"/>
      <c r="T31" s="110"/>
    </row>
    <row r="32" spans="1:20" ht="20.100000000000001" customHeight="1">
      <c r="A32" s="70" t="s">
        <v>409</v>
      </c>
      <c r="B32" s="143">
        <f t="shared" si="6"/>
        <v>43</v>
      </c>
      <c r="C32" s="143">
        <f t="shared" si="1"/>
        <v>1</v>
      </c>
      <c r="D32" s="144">
        <f t="shared" si="7"/>
        <v>2.3255813953488373</v>
      </c>
      <c r="E32" s="143">
        <f t="shared" si="8"/>
        <v>1</v>
      </c>
      <c r="F32" s="143">
        <v>43</v>
      </c>
      <c r="G32" s="143">
        <v>1</v>
      </c>
      <c r="H32" s="144">
        <f t="shared" si="11"/>
        <v>2.3255813953488373</v>
      </c>
      <c r="I32" s="143">
        <v>1</v>
      </c>
      <c r="J32" s="143">
        <v>0</v>
      </c>
      <c r="K32" s="143">
        <f>IFERROR(J32/I32*100,"0")</f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10"/>
      <c r="S32" s="110"/>
      <c r="T32" s="110"/>
    </row>
    <row r="33" spans="1:20" ht="20.100000000000001" customHeight="1">
      <c r="A33" s="70" t="s">
        <v>410</v>
      </c>
      <c r="B33" s="143">
        <f t="shared" si="6"/>
        <v>26</v>
      </c>
      <c r="C33" s="143">
        <f t="shared" si="1"/>
        <v>1</v>
      </c>
      <c r="D33" s="144">
        <f t="shared" si="7"/>
        <v>3.8461538461538463</v>
      </c>
      <c r="E33" s="143">
        <f t="shared" si="8"/>
        <v>1</v>
      </c>
      <c r="F33" s="143">
        <v>26</v>
      </c>
      <c r="G33" s="143">
        <v>1</v>
      </c>
      <c r="H33" s="144">
        <f t="shared" si="11"/>
        <v>3.8461538461538463</v>
      </c>
      <c r="I33" s="143">
        <v>1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10"/>
      <c r="S33" s="110"/>
      <c r="T33" s="110"/>
    </row>
    <row r="34" spans="1:20" ht="20.100000000000001" customHeight="1">
      <c r="A34" s="70" t="s">
        <v>411</v>
      </c>
      <c r="B34" s="143">
        <f t="shared" si="6"/>
        <v>10</v>
      </c>
      <c r="C34" s="143">
        <f t="shared" si="1"/>
        <v>1</v>
      </c>
      <c r="D34" s="144">
        <f t="shared" si="7"/>
        <v>10</v>
      </c>
      <c r="E34" s="143">
        <f t="shared" si="8"/>
        <v>2</v>
      </c>
      <c r="F34" s="143">
        <v>10</v>
      </c>
      <c r="G34" s="143">
        <v>1</v>
      </c>
      <c r="H34" s="144">
        <f t="shared" si="11"/>
        <v>10</v>
      </c>
      <c r="I34" s="143">
        <v>2</v>
      </c>
      <c r="J34" s="143">
        <v>0</v>
      </c>
      <c r="K34" s="143">
        <f>IFERROR(J34/I34*100,"0")</f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10"/>
      <c r="S34" s="110"/>
      <c r="T34" s="110"/>
    </row>
    <row r="35" spans="1:20" ht="20.100000000000001" customHeight="1">
      <c r="A35" s="70" t="s">
        <v>412</v>
      </c>
      <c r="B35" s="143">
        <f t="shared" si="6"/>
        <v>9</v>
      </c>
      <c r="C35" s="143">
        <f t="shared" si="1"/>
        <v>1</v>
      </c>
      <c r="D35" s="144">
        <f t="shared" si="7"/>
        <v>11.111111111111111</v>
      </c>
      <c r="E35" s="143">
        <f t="shared" si="8"/>
        <v>3</v>
      </c>
      <c r="F35" s="143">
        <v>9</v>
      </c>
      <c r="G35" s="143">
        <v>1</v>
      </c>
      <c r="H35" s="144">
        <f t="shared" si="11"/>
        <v>11.111111111111111</v>
      </c>
      <c r="I35" s="143">
        <v>3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10"/>
      <c r="S35" s="110"/>
      <c r="T35" s="110"/>
    </row>
    <row r="36" spans="1:20" ht="20.100000000000001" customHeight="1">
      <c r="A36" s="70" t="s">
        <v>413</v>
      </c>
      <c r="B36" s="143">
        <f t="shared" si="6"/>
        <v>163</v>
      </c>
      <c r="C36" s="143">
        <f t="shared" si="1"/>
        <v>1</v>
      </c>
      <c r="D36" s="144">
        <f t="shared" si="7"/>
        <v>0.61349693251533743</v>
      </c>
      <c r="E36" s="143">
        <f t="shared" si="8"/>
        <v>4</v>
      </c>
      <c r="F36" s="143">
        <v>0</v>
      </c>
      <c r="G36" s="143">
        <v>0</v>
      </c>
      <c r="H36" s="143">
        <v>0</v>
      </c>
      <c r="I36" s="143">
        <v>0</v>
      </c>
      <c r="J36" s="143">
        <v>163</v>
      </c>
      <c r="K36" s="143">
        <v>1</v>
      </c>
      <c r="L36" s="144">
        <f t="shared" ref="L36:L41" si="12">K36/J36*100</f>
        <v>0.61349693251533743</v>
      </c>
      <c r="M36" s="143">
        <v>4</v>
      </c>
      <c r="N36" s="143">
        <v>0</v>
      </c>
      <c r="O36" s="143">
        <v>0</v>
      </c>
      <c r="P36" s="143">
        <v>0</v>
      </c>
      <c r="Q36" s="143">
        <v>0</v>
      </c>
      <c r="R36" s="110"/>
      <c r="S36" s="110"/>
      <c r="T36" s="110"/>
    </row>
    <row r="37" spans="1:20" ht="20.100000000000001" customHeight="1">
      <c r="A37" s="70" t="s">
        <v>414</v>
      </c>
      <c r="B37" s="143">
        <f t="shared" si="6"/>
        <v>162</v>
      </c>
      <c r="C37" s="143">
        <f t="shared" si="1"/>
        <v>1</v>
      </c>
      <c r="D37" s="144">
        <f t="shared" si="7"/>
        <v>0.61728395061728392</v>
      </c>
      <c r="E37" s="143">
        <f t="shared" si="8"/>
        <v>1</v>
      </c>
      <c r="F37" s="143">
        <v>0</v>
      </c>
      <c r="G37" s="143">
        <v>0</v>
      </c>
      <c r="H37" s="143">
        <v>0</v>
      </c>
      <c r="I37" s="143">
        <v>0</v>
      </c>
      <c r="J37" s="143">
        <v>162</v>
      </c>
      <c r="K37" s="143">
        <v>1</v>
      </c>
      <c r="L37" s="144">
        <f t="shared" si="12"/>
        <v>0.61728395061728392</v>
      </c>
      <c r="M37" s="143">
        <v>1</v>
      </c>
      <c r="N37" s="143">
        <v>0</v>
      </c>
      <c r="O37" s="143">
        <v>0</v>
      </c>
      <c r="P37" s="143">
        <v>0</v>
      </c>
      <c r="Q37" s="143">
        <v>0</v>
      </c>
      <c r="R37" s="110"/>
      <c r="S37" s="110"/>
      <c r="T37" s="110"/>
    </row>
    <row r="38" spans="1:20" ht="20.100000000000001" customHeight="1">
      <c r="A38" s="70" t="s">
        <v>415</v>
      </c>
      <c r="B38" s="143">
        <f t="shared" si="6"/>
        <v>84</v>
      </c>
      <c r="C38" s="143">
        <f t="shared" si="1"/>
        <v>1</v>
      </c>
      <c r="D38" s="144">
        <f t="shared" si="7"/>
        <v>1.1904761904761905</v>
      </c>
      <c r="E38" s="143">
        <f t="shared" si="8"/>
        <v>1</v>
      </c>
      <c r="F38" s="143">
        <v>0</v>
      </c>
      <c r="G38" s="143">
        <v>0</v>
      </c>
      <c r="H38" s="143">
        <v>0</v>
      </c>
      <c r="I38" s="143">
        <v>0</v>
      </c>
      <c r="J38" s="143">
        <v>84</v>
      </c>
      <c r="K38" s="143">
        <v>1</v>
      </c>
      <c r="L38" s="144">
        <f t="shared" si="12"/>
        <v>1.1904761904761905</v>
      </c>
      <c r="M38" s="143">
        <v>1</v>
      </c>
      <c r="N38" s="143">
        <v>0</v>
      </c>
      <c r="O38" s="143">
        <v>0</v>
      </c>
      <c r="P38" s="143">
        <v>0</v>
      </c>
      <c r="Q38" s="143">
        <v>0</v>
      </c>
      <c r="R38" s="110"/>
      <c r="S38" s="110"/>
      <c r="T38" s="110"/>
    </row>
    <row r="39" spans="1:20" ht="20.100000000000001" customHeight="1">
      <c r="A39" s="70" t="s">
        <v>416</v>
      </c>
      <c r="B39" s="143">
        <f t="shared" si="6"/>
        <v>3</v>
      </c>
      <c r="C39" s="143">
        <f t="shared" si="1"/>
        <v>1</v>
      </c>
      <c r="D39" s="144">
        <f t="shared" si="7"/>
        <v>33.333333333333329</v>
      </c>
      <c r="E39" s="143">
        <f t="shared" si="8"/>
        <v>1</v>
      </c>
      <c r="F39" s="143">
        <v>0</v>
      </c>
      <c r="G39" s="143">
        <v>0</v>
      </c>
      <c r="H39" s="143">
        <v>0</v>
      </c>
      <c r="I39" s="143">
        <v>0</v>
      </c>
      <c r="J39" s="143">
        <v>3</v>
      </c>
      <c r="K39" s="143">
        <v>1</v>
      </c>
      <c r="L39" s="144">
        <f t="shared" si="12"/>
        <v>33.333333333333329</v>
      </c>
      <c r="M39" s="143">
        <v>1</v>
      </c>
      <c r="N39" s="143">
        <v>0</v>
      </c>
      <c r="O39" s="143">
        <v>0</v>
      </c>
      <c r="P39" s="143">
        <v>0</v>
      </c>
      <c r="Q39" s="143">
        <v>0</v>
      </c>
      <c r="R39" s="110"/>
      <c r="S39" s="110"/>
      <c r="T39" s="110"/>
    </row>
    <row r="40" spans="1:20" ht="20.100000000000001" customHeight="1">
      <c r="A40" s="70" t="s">
        <v>417</v>
      </c>
      <c r="B40" s="143">
        <f t="shared" si="6"/>
        <v>2</v>
      </c>
      <c r="C40" s="143">
        <f t="shared" si="1"/>
        <v>1</v>
      </c>
      <c r="D40" s="144">
        <f t="shared" si="7"/>
        <v>50</v>
      </c>
      <c r="E40" s="143">
        <f t="shared" si="8"/>
        <v>1</v>
      </c>
      <c r="F40" s="143">
        <v>0</v>
      </c>
      <c r="G40" s="143">
        <v>0</v>
      </c>
      <c r="H40" s="143">
        <v>0</v>
      </c>
      <c r="I40" s="143">
        <v>0</v>
      </c>
      <c r="J40" s="143">
        <v>2</v>
      </c>
      <c r="K40" s="143">
        <v>1</v>
      </c>
      <c r="L40" s="144">
        <f t="shared" si="12"/>
        <v>50</v>
      </c>
      <c r="M40" s="143">
        <v>1</v>
      </c>
      <c r="N40" s="143">
        <v>0</v>
      </c>
      <c r="O40" s="143">
        <v>0</v>
      </c>
      <c r="P40" s="143">
        <v>0</v>
      </c>
      <c r="Q40" s="143">
        <v>0</v>
      </c>
      <c r="R40" s="110"/>
      <c r="S40" s="110"/>
      <c r="T40" s="110"/>
    </row>
    <row r="41" spans="1:20" ht="20.100000000000001" customHeight="1">
      <c r="A41" s="70" t="s">
        <v>418</v>
      </c>
      <c r="B41" s="143">
        <f t="shared" si="6"/>
        <v>2</v>
      </c>
      <c r="C41" s="143">
        <f t="shared" si="1"/>
        <v>1</v>
      </c>
      <c r="D41" s="144">
        <f t="shared" si="7"/>
        <v>50</v>
      </c>
      <c r="E41" s="143">
        <f t="shared" si="8"/>
        <v>2</v>
      </c>
      <c r="F41" s="143">
        <v>0</v>
      </c>
      <c r="G41" s="143">
        <v>0</v>
      </c>
      <c r="H41" s="143">
        <v>0</v>
      </c>
      <c r="I41" s="143">
        <v>0</v>
      </c>
      <c r="J41" s="143">
        <v>2</v>
      </c>
      <c r="K41" s="143">
        <v>1</v>
      </c>
      <c r="L41" s="144">
        <f t="shared" si="12"/>
        <v>50</v>
      </c>
      <c r="M41" s="143">
        <v>2</v>
      </c>
      <c r="N41" s="143">
        <v>0</v>
      </c>
      <c r="O41" s="143">
        <v>0</v>
      </c>
      <c r="P41" s="143">
        <v>0</v>
      </c>
      <c r="Q41" s="143">
        <v>0</v>
      </c>
      <c r="R41" s="110"/>
      <c r="S41" s="110"/>
      <c r="T41" s="110"/>
    </row>
    <row r="42" spans="1:20" ht="20.100000000000001" customHeight="1">
      <c r="A42" s="70" t="s">
        <v>419</v>
      </c>
      <c r="B42" s="143">
        <f t="shared" si="6"/>
        <v>3</v>
      </c>
      <c r="C42" s="143">
        <f t="shared" si="1"/>
        <v>0</v>
      </c>
      <c r="D42" s="143">
        <f>SUM(H42,L42,P42)</f>
        <v>0</v>
      </c>
      <c r="E42" s="143">
        <f t="shared" si="8"/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3</v>
      </c>
      <c r="O42" s="143">
        <v>0</v>
      </c>
      <c r="P42" s="143">
        <v>0</v>
      </c>
      <c r="Q42" s="143">
        <v>0</v>
      </c>
      <c r="R42" s="110"/>
      <c r="S42" s="110"/>
      <c r="T42" s="110"/>
    </row>
    <row r="43" spans="1:20" ht="20.100000000000001" customHeight="1">
      <c r="A43" s="70" t="s">
        <v>420</v>
      </c>
      <c r="B43" s="143">
        <f t="shared" si="6"/>
        <v>3</v>
      </c>
      <c r="C43" s="143">
        <f t="shared" si="1"/>
        <v>0</v>
      </c>
      <c r="D43" s="143">
        <f>SUM(H43,L43,P43)</f>
        <v>0</v>
      </c>
      <c r="E43" s="143">
        <f t="shared" si="8"/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3">
        <v>0</v>
      </c>
      <c r="L43" s="143">
        <v>0</v>
      </c>
      <c r="M43" s="143">
        <v>0</v>
      </c>
      <c r="N43" s="143">
        <v>3</v>
      </c>
      <c r="O43" s="143">
        <v>0</v>
      </c>
      <c r="P43" s="143">
        <v>0</v>
      </c>
      <c r="Q43" s="143">
        <v>0</v>
      </c>
      <c r="R43" s="110"/>
      <c r="S43" s="110"/>
      <c r="T43" s="110"/>
    </row>
    <row r="44" spans="1:20" ht="20.100000000000001" customHeight="1">
      <c r="A44" s="70" t="s">
        <v>421</v>
      </c>
      <c r="B44" s="143">
        <f t="shared" si="6"/>
        <v>2</v>
      </c>
      <c r="C44" s="143">
        <f t="shared" si="1"/>
        <v>0</v>
      </c>
      <c r="D44" s="143">
        <f>SUM(H44,L44,P44)</f>
        <v>0</v>
      </c>
      <c r="E44" s="143">
        <f t="shared" si="8"/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>
        <v>0</v>
      </c>
      <c r="L44" s="143">
        <v>0</v>
      </c>
      <c r="M44" s="143">
        <v>0</v>
      </c>
      <c r="N44" s="143">
        <v>2</v>
      </c>
      <c r="O44" s="143">
        <v>0</v>
      </c>
      <c r="P44" s="143">
        <v>0</v>
      </c>
      <c r="Q44" s="143">
        <v>0</v>
      </c>
      <c r="R44" s="110"/>
      <c r="S44" s="110"/>
      <c r="T44" s="110"/>
    </row>
    <row r="45" spans="1:20" ht="20.100000000000001" customHeight="1">
      <c r="A45" s="70" t="s">
        <v>422</v>
      </c>
      <c r="B45" s="143">
        <f t="shared" si="6"/>
        <v>1</v>
      </c>
      <c r="C45" s="143">
        <f t="shared" si="1"/>
        <v>0</v>
      </c>
      <c r="D45" s="143">
        <f>SUM(H45,L45,P45)</f>
        <v>0</v>
      </c>
      <c r="E45" s="143">
        <f t="shared" si="8"/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1</v>
      </c>
      <c r="O45" s="143">
        <v>0</v>
      </c>
      <c r="P45" s="143">
        <v>0</v>
      </c>
      <c r="Q45" s="143">
        <v>0</v>
      </c>
      <c r="R45" s="110"/>
      <c r="S45" s="110"/>
      <c r="T45" s="110"/>
    </row>
    <row r="46" spans="1:20" ht="20.100000000000001" customHeight="1">
      <c r="A46" s="70" t="s">
        <v>423</v>
      </c>
      <c r="B46" s="143">
        <f t="shared" si="6"/>
        <v>1</v>
      </c>
      <c r="C46" s="143">
        <f t="shared" si="1"/>
        <v>0</v>
      </c>
      <c r="D46" s="143">
        <f>SUM(H46,L46,P46)</f>
        <v>0</v>
      </c>
      <c r="E46" s="143">
        <f t="shared" si="8"/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1</v>
      </c>
      <c r="O46" s="143">
        <v>0</v>
      </c>
      <c r="P46" s="143">
        <v>0</v>
      </c>
      <c r="Q46" s="143">
        <v>0</v>
      </c>
      <c r="R46" s="110"/>
      <c r="S46" s="110"/>
      <c r="T46" s="110"/>
    </row>
    <row r="47" spans="1:20" ht="20.100000000000001" customHeight="1">
      <c r="A47" s="70" t="s">
        <v>424</v>
      </c>
      <c r="B47" s="143">
        <f t="shared" si="0"/>
        <v>59224</v>
      </c>
      <c r="C47" s="143">
        <f t="shared" si="1"/>
        <v>0</v>
      </c>
      <c r="D47" s="143">
        <f t="shared" si="1"/>
        <v>0</v>
      </c>
      <c r="E47" s="143">
        <f t="shared" si="3"/>
        <v>0</v>
      </c>
      <c r="F47" s="143">
        <v>54762</v>
      </c>
      <c r="G47" s="143">
        <v>0</v>
      </c>
      <c r="H47" s="143">
        <v>0</v>
      </c>
      <c r="I47" s="143">
        <v>0</v>
      </c>
      <c r="J47" s="143">
        <v>4462</v>
      </c>
      <c r="K47" s="143">
        <v>0</v>
      </c>
      <c r="L47" s="143">
        <v>0</v>
      </c>
      <c r="M47" s="143">
        <v>0</v>
      </c>
      <c r="N47" s="143">
        <v>0</v>
      </c>
      <c r="O47" s="143">
        <v>0</v>
      </c>
      <c r="P47" s="143">
        <v>0</v>
      </c>
      <c r="Q47" s="143">
        <v>0</v>
      </c>
      <c r="R47" s="110"/>
      <c r="S47" s="110"/>
      <c r="T47" s="110"/>
    </row>
    <row r="48" spans="1:20" ht="20.100000000000001" customHeight="1">
      <c r="A48" s="140" t="s">
        <v>425</v>
      </c>
      <c r="B48" s="143">
        <f t="shared" si="0"/>
        <v>52691</v>
      </c>
      <c r="C48" s="143">
        <f t="shared" si="0"/>
        <v>20</v>
      </c>
      <c r="D48" s="144">
        <f t="shared" si="2"/>
        <v>3.7957146381735023E-2</v>
      </c>
      <c r="E48" s="143">
        <f t="shared" si="3"/>
        <v>40</v>
      </c>
      <c r="F48" s="143">
        <v>45055</v>
      </c>
      <c r="G48" s="143">
        <v>5</v>
      </c>
      <c r="H48" s="144">
        <f t="shared" si="4"/>
        <v>1.1097547442015314E-2</v>
      </c>
      <c r="I48" s="143">
        <v>11</v>
      </c>
      <c r="J48" s="143">
        <v>7559</v>
      </c>
      <c r="K48" s="143">
        <v>15</v>
      </c>
      <c r="L48" s="144">
        <f t="shared" ref="L48" si="13">K48/J48*100</f>
        <v>0.19843894695065487</v>
      </c>
      <c r="M48" s="143">
        <v>29</v>
      </c>
      <c r="N48" s="143">
        <v>77</v>
      </c>
      <c r="O48" s="143">
        <v>0</v>
      </c>
      <c r="P48" s="143">
        <v>0</v>
      </c>
      <c r="Q48" s="143">
        <v>0</v>
      </c>
      <c r="R48" s="110"/>
      <c r="S48" s="110"/>
      <c r="T48" s="110"/>
    </row>
    <row r="49" spans="1:20" ht="20.100000000000001" customHeight="1">
      <c r="A49" s="70" t="s">
        <v>426</v>
      </c>
      <c r="B49" s="143">
        <f t="shared" ref="B49" si="14">SUM(F49,J49,N49)</f>
        <v>436</v>
      </c>
      <c r="C49" s="143">
        <f t="shared" si="0"/>
        <v>6</v>
      </c>
      <c r="D49" s="144">
        <f t="shared" ref="D49:D57" si="15">C49/B49*100</f>
        <v>1.3761467889908259</v>
      </c>
      <c r="E49" s="143">
        <f t="shared" ref="E49:E65" si="16">SUM(I49,M49,Q49)</f>
        <v>11</v>
      </c>
      <c r="F49" s="143">
        <v>311</v>
      </c>
      <c r="G49" s="143">
        <v>3</v>
      </c>
      <c r="H49" s="144">
        <f>G49/F49*100</f>
        <v>0.96463022508038598</v>
      </c>
      <c r="I49" s="143">
        <v>5</v>
      </c>
      <c r="J49" s="143">
        <v>125</v>
      </c>
      <c r="K49" s="143">
        <v>3</v>
      </c>
      <c r="L49" s="144">
        <f t="shared" ref="L49:L56" si="17">K49/J49*100</f>
        <v>2.4</v>
      </c>
      <c r="M49" s="143">
        <v>6</v>
      </c>
      <c r="N49" s="143">
        <v>0</v>
      </c>
      <c r="O49" s="143">
        <v>0</v>
      </c>
      <c r="P49" s="143">
        <v>0</v>
      </c>
      <c r="Q49" s="143">
        <v>0</v>
      </c>
      <c r="R49" s="110"/>
      <c r="S49" s="110"/>
      <c r="T49" s="110"/>
    </row>
    <row r="50" spans="1:20" ht="20.100000000000001" customHeight="1">
      <c r="A50" s="70" t="s">
        <v>427</v>
      </c>
      <c r="B50" s="143">
        <f t="shared" si="0"/>
        <v>125</v>
      </c>
      <c r="C50" s="143">
        <f t="shared" si="0"/>
        <v>4</v>
      </c>
      <c r="D50" s="144">
        <f t="shared" si="15"/>
        <v>3.2</v>
      </c>
      <c r="E50" s="143">
        <f t="shared" si="16"/>
        <v>5</v>
      </c>
      <c r="F50" s="143">
        <v>0</v>
      </c>
      <c r="G50" s="143">
        <v>0</v>
      </c>
      <c r="H50" s="143">
        <v>0</v>
      </c>
      <c r="I50" s="143">
        <v>0</v>
      </c>
      <c r="J50" s="143">
        <v>125</v>
      </c>
      <c r="K50" s="143">
        <v>4</v>
      </c>
      <c r="L50" s="144">
        <f t="shared" si="17"/>
        <v>3.2</v>
      </c>
      <c r="M50" s="143">
        <v>5</v>
      </c>
      <c r="N50" s="143">
        <v>0</v>
      </c>
      <c r="O50" s="143">
        <v>0</v>
      </c>
      <c r="P50" s="143">
        <v>0</v>
      </c>
      <c r="Q50" s="143">
        <v>0</v>
      </c>
      <c r="R50" s="110"/>
      <c r="S50" s="110"/>
      <c r="T50" s="110"/>
    </row>
    <row r="51" spans="1:20" ht="20.100000000000001" customHeight="1">
      <c r="A51" s="70" t="s">
        <v>428</v>
      </c>
      <c r="B51" s="143">
        <f t="shared" si="0"/>
        <v>54</v>
      </c>
      <c r="C51" s="143">
        <f t="shared" si="0"/>
        <v>3</v>
      </c>
      <c r="D51" s="144">
        <f t="shared" si="15"/>
        <v>5.5555555555555554</v>
      </c>
      <c r="E51" s="143">
        <f t="shared" si="16"/>
        <v>11</v>
      </c>
      <c r="F51" s="143">
        <v>0</v>
      </c>
      <c r="G51" s="143">
        <v>0</v>
      </c>
      <c r="H51" s="143">
        <v>0</v>
      </c>
      <c r="I51" s="143">
        <v>0</v>
      </c>
      <c r="J51" s="143">
        <v>53</v>
      </c>
      <c r="K51" s="143">
        <v>3</v>
      </c>
      <c r="L51" s="144">
        <f t="shared" si="17"/>
        <v>5.6603773584905666</v>
      </c>
      <c r="M51" s="143">
        <v>11</v>
      </c>
      <c r="N51" s="143">
        <v>1</v>
      </c>
      <c r="O51" s="143">
        <v>0</v>
      </c>
      <c r="P51" s="143">
        <v>0</v>
      </c>
      <c r="Q51" s="143">
        <v>0</v>
      </c>
      <c r="R51" s="110"/>
      <c r="S51" s="110"/>
      <c r="T51" s="110"/>
    </row>
    <row r="52" spans="1:20" ht="20.100000000000001" customHeight="1">
      <c r="A52" s="70" t="s">
        <v>429</v>
      </c>
      <c r="B52" s="143">
        <f t="shared" si="0"/>
        <v>263</v>
      </c>
      <c r="C52" s="143">
        <f t="shared" si="0"/>
        <v>2</v>
      </c>
      <c r="D52" s="144">
        <f t="shared" si="15"/>
        <v>0.76045627376425851</v>
      </c>
      <c r="E52" s="143">
        <f t="shared" si="16"/>
        <v>6</v>
      </c>
      <c r="F52" s="143">
        <v>210</v>
      </c>
      <c r="G52" s="143">
        <v>1</v>
      </c>
      <c r="H52" s="144">
        <f>G52/F52*100</f>
        <v>0.47619047619047622</v>
      </c>
      <c r="I52" s="143">
        <v>5</v>
      </c>
      <c r="J52" s="143">
        <v>53</v>
      </c>
      <c r="K52" s="143">
        <v>1</v>
      </c>
      <c r="L52" s="144">
        <f t="shared" si="17"/>
        <v>1.8867924528301887</v>
      </c>
      <c r="M52" s="143">
        <v>1</v>
      </c>
      <c r="N52" s="143">
        <v>0</v>
      </c>
      <c r="O52" s="143">
        <v>0</v>
      </c>
      <c r="P52" s="143">
        <v>0</v>
      </c>
      <c r="Q52" s="143">
        <v>0</v>
      </c>
      <c r="R52" s="110"/>
      <c r="S52" s="110"/>
      <c r="T52" s="110"/>
    </row>
    <row r="53" spans="1:20" ht="20.100000000000001" customHeight="1">
      <c r="A53" s="70" t="s">
        <v>430</v>
      </c>
      <c r="B53" s="143">
        <f t="shared" si="0"/>
        <v>2280</v>
      </c>
      <c r="C53" s="143">
        <f t="shared" si="0"/>
        <v>1</v>
      </c>
      <c r="D53" s="144">
        <f t="shared" si="15"/>
        <v>4.3859649122807015E-2</v>
      </c>
      <c r="E53" s="143">
        <f t="shared" si="16"/>
        <v>2</v>
      </c>
      <c r="F53" s="143">
        <v>0</v>
      </c>
      <c r="G53" s="143">
        <v>0</v>
      </c>
      <c r="H53" s="143">
        <v>0</v>
      </c>
      <c r="I53" s="143">
        <v>0</v>
      </c>
      <c r="J53" s="143">
        <v>2280</v>
      </c>
      <c r="K53" s="143">
        <v>1</v>
      </c>
      <c r="L53" s="144">
        <f t="shared" si="17"/>
        <v>4.3859649122807015E-2</v>
      </c>
      <c r="M53" s="143">
        <v>2</v>
      </c>
      <c r="N53" s="143">
        <v>0</v>
      </c>
      <c r="O53" s="143">
        <v>0</v>
      </c>
      <c r="P53" s="143">
        <v>0</v>
      </c>
      <c r="Q53" s="143">
        <v>0</v>
      </c>
      <c r="R53" s="110"/>
      <c r="S53" s="110"/>
      <c r="T53" s="110"/>
    </row>
    <row r="54" spans="1:20" ht="20.100000000000001" customHeight="1">
      <c r="A54" s="70" t="s">
        <v>431</v>
      </c>
      <c r="B54" s="143">
        <f t="shared" si="0"/>
        <v>81</v>
      </c>
      <c r="C54" s="143">
        <f t="shared" si="0"/>
        <v>1</v>
      </c>
      <c r="D54" s="144">
        <f t="shared" si="15"/>
        <v>1.2345679012345678</v>
      </c>
      <c r="E54" s="143">
        <f t="shared" si="16"/>
        <v>1</v>
      </c>
      <c r="F54" s="143">
        <v>0</v>
      </c>
      <c r="G54" s="143">
        <v>0</v>
      </c>
      <c r="H54" s="143">
        <v>0</v>
      </c>
      <c r="I54" s="143">
        <v>0</v>
      </c>
      <c r="J54" s="143">
        <v>81</v>
      </c>
      <c r="K54" s="143">
        <v>1</v>
      </c>
      <c r="L54" s="144">
        <f t="shared" si="17"/>
        <v>1.2345679012345678</v>
      </c>
      <c r="M54" s="143">
        <v>1</v>
      </c>
      <c r="N54" s="143">
        <v>0</v>
      </c>
      <c r="O54" s="143">
        <v>0</v>
      </c>
      <c r="P54" s="143">
        <v>0</v>
      </c>
      <c r="Q54" s="143">
        <v>0</v>
      </c>
      <c r="R54" s="110"/>
      <c r="S54" s="110"/>
      <c r="T54" s="110"/>
    </row>
    <row r="55" spans="1:20" ht="20.100000000000001" customHeight="1">
      <c r="A55" s="70" t="s">
        <v>432</v>
      </c>
      <c r="B55" s="143">
        <f t="shared" si="0"/>
        <v>53</v>
      </c>
      <c r="C55" s="143">
        <f t="shared" si="0"/>
        <v>1</v>
      </c>
      <c r="D55" s="144">
        <f t="shared" si="15"/>
        <v>1.8867924528301887</v>
      </c>
      <c r="E55" s="143">
        <f t="shared" si="16"/>
        <v>2</v>
      </c>
      <c r="F55" s="143">
        <v>0</v>
      </c>
      <c r="G55" s="143">
        <v>0</v>
      </c>
      <c r="H55" s="143">
        <v>0</v>
      </c>
      <c r="I55" s="143">
        <v>0</v>
      </c>
      <c r="J55" s="143">
        <v>53</v>
      </c>
      <c r="K55" s="143">
        <v>1</v>
      </c>
      <c r="L55" s="144">
        <f t="shared" si="17"/>
        <v>1.8867924528301887</v>
      </c>
      <c r="M55" s="143">
        <v>2</v>
      </c>
      <c r="N55" s="143">
        <v>0</v>
      </c>
      <c r="O55" s="143">
        <v>0</v>
      </c>
      <c r="P55" s="143">
        <v>0</v>
      </c>
      <c r="Q55" s="143">
        <v>0</v>
      </c>
      <c r="R55" s="110"/>
      <c r="S55" s="110"/>
      <c r="T55" s="110"/>
    </row>
    <row r="56" spans="1:20" ht="20.100000000000001" customHeight="1">
      <c r="A56" s="70" t="s">
        <v>433</v>
      </c>
      <c r="B56" s="143">
        <f t="shared" si="0"/>
        <v>1</v>
      </c>
      <c r="C56" s="143">
        <f t="shared" si="0"/>
        <v>1</v>
      </c>
      <c r="D56" s="144">
        <f t="shared" si="15"/>
        <v>100</v>
      </c>
      <c r="E56" s="143">
        <f t="shared" si="16"/>
        <v>1</v>
      </c>
      <c r="F56" s="143">
        <v>0</v>
      </c>
      <c r="G56" s="143">
        <v>0</v>
      </c>
      <c r="H56" s="143">
        <v>0</v>
      </c>
      <c r="I56" s="143">
        <v>0</v>
      </c>
      <c r="J56" s="143">
        <v>1</v>
      </c>
      <c r="K56" s="143">
        <v>1</v>
      </c>
      <c r="L56" s="144">
        <f t="shared" si="17"/>
        <v>100</v>
      </c>
      <c r="M56" s="143">
        <v>1</v>
      </c>
      <c r="N56" s="143">
        <v>0</v>
      </c>
      <c r="O56" s="143">
        <v>0</v>
      </c>
      <c r="P56" s="143">
        <v>0</v>
      </c>
      <c r="Q56" s="143">
        <v>0</v>
      </c>
      <c r="R56" s="110"/>
      <c r="S56" s="110"/>
      <c r="T56" s="110"/>
    </row>
    <row r="57" spans="1:20" ht="20.100000000000001" customHeight="1">
      <c r="A57" s="70" t="s">
        <v>434</v>
      </c>
      <c r="B57" s="143">
        <f t="shared" si="0"/>
        <v>5</v>
      </c>
      <c r="C57" s="143">
        <f t="shared" si="0"/>
        <v>1</v>
      </c>
      <c r="D57" s="144">
        <f t="shared" si="15"/>
        <v>20</v>
      </c>
      <c r="E57" s="143">
        <f t="shared" si="16"/>
        <v>1</v>
      </c>
      <c r="F57" s="143">
        <v>5</v>
      </c>
      <c r="G57" s="143">
        <v>1</v>
      </c>
      <c r="H57" s="144">
        <f>G57/F57*100</f>
        <v>20</v>
      </c>
      <c r="I57" s="143">
        <v>1</v>
      </c>
      <c r="J57" s="143">
        <v>0</v>
      </c>
      <c r="K57" s="143">
        <v>0</v>
      </c>
      <c r="L57" s="143">
        <v>0</v>
      </c>
      <c r="M57" s="143">
        <v>0</v>
      </c>
      <c r="N57" s="143">
        <v>0</v>
      </c>
      <c r="O57" s="143">
        <v>0</v>
      </c>
      <c r="P57" s="143">
        <v>0</v>
      </c>
      <c r="Q57" s="143">
        <v>0</v>
      </c>
      <c r="R57" s="110"/>
      <c r="S57" s="110"/>
      <c r="T57" s="110"/>
    </row>
    <row r="58" spans="1:20" ht="20.100000000000001" customHeight="1">
      <c r="A58" s="70" t="s">
        <v>435</v>
      </c>
      <c r="B58" s="143">
        <f t="shared" si="0"/>
        <v>15</v>
      </c>
      <c r="C58" s="143">
        <f t="shared" si="0"/>
        <v>0</v>
      </c>
      <c r="D58" s="143">
        <f t="shared" ref="D58:D65" si="18">SUM(H58,L58,P58)</f>
        <v>0</v>
      </c>
      <c r="E58" s="143">
        <f t="shared" si="16"/>
        <v>0</v>
      </c>
      <c r="F58" s="143">
        <v>0</v>
      </c>
      <c r="G58" s="143">
        <v>0</v>
      </c>
      <c r="H58" s="143">
        <v>0</v>
      </c>
      <c r="I58" s="143">
        <v>0</v>
      </c>
      <c r="J58" s="143">
        <v>0</v>
      </c>
      <c r="K58" s="143">
        <v>0</v>
      </c>
      <c r="L58" s="143">
        <v>0</v>
      </c>
      <c r="M58" s="143">
        <v>0</v>
      </c>
      <c r="N58" s="143">
        <v>15</v>
      </c>
      <c r="O58" s="143">
        <v>0</v>
      </c>
      <c r="P58" s="143">
        <v>0</v>
      </c>
      <c r="Q58" s="143">
        <v>0</v>
      </c>
      <c r="R58" s="110"/>
      <c r="S58" s="110"/>
      <c r="T58" s="110"/>
    </row>
    <row r="59" spans="1:20" ht="20.100000000000001" customHeight="1">
      <c r="A59" s="70" t="s">
        <v>436</v>
      </c>
      <c r="B59" s="143">
        <f t="shared" si="0"/>
        <v>12</v>
      </c>
      <c r="C59" s="143">
        <f t="shared" si="0"/>
        <v>0</v>
      </c>
      <c r="D59" s="143">
        <f t="shared" si="18"/>
        <v>0</v>
      </c>
      <c r="E59" s="143">
        <f t="shared" si="16"/>
        <v>0</v>
      </c>
      <c r="F59" s="143">
        <v>0</v>
      </c>
      <c r="G59" s="143">
        <v>0</v>
      </c>
      <c r="H59" s="143">
        <v>0</v>
      </c>
      <c r="I59" s="143">
        <v>0</v>
      </c>
      <c r="J59" s="143">
        <v>0</v>
      </c>
      <c r="K59" s="143">
        <v>0</v>
      </c>
      <c r="L59" s="143">
        <v>0</v>
      </c>
      <c r="M59" s="143">
        <v>0</v>
      </c>
      <c r="N59" s="143">
        <v>12</v>
      </c>
      <c r="O59" s="143">
        <v>0</v>
      </c>
      <c r="P59" s="143">
        <v>0</v>
      </c>
      <c r="Q59" s="143">
        <v>0</v>
      </c>
      <c r="R59" s="110"/>
      <c r="S59" s="110"/>
      <c r="T59" s="110"/>
    </row>
    <row r="60" spans="1:20" ht="20.100000000000001" customHeight="1">
      <c r="A60" s="70" t="s">
        <v>437</v>
      </c>
      <c r="B60" s="143">
        <f t="shared" si="0"/>
        <v>1</v>
      </c>
      <c r="C60" s="143">
        <f t="shared" si="0"/>
        <v>0</v>
      </c>
      <c r="D60" s="143">
        <f t="shared" si="18"/>
        <v>0</v>
      </c>
      <c r="E60" s="143">
        <f t="shared" si="16"/>
        <v>0</v>
      </c>
      <c r="F60" s="143">
        <v>0</v>
      </c>
      <c r="G60" s="143">
        <v>0</v>
      </c>
      <c r="H60" s="143">
        <v>0</v>
      </c>
      <c r="I60" s="143">
        <v>0</v>
      </c>
      <c r="J60" s="143">
        <v>0</v>
      </c>
      <c r="K60" s="143">
        <v>0</v>
      </c>
      <c r="L60" s="143">
        <v>0</v>
      </c>
      <c r="M60" s="143">
        <v>0</v>
      </c>
      <c r="N60" s="143">
        <v>1</v>
      </c>
      <c r="O60" s="143">
        <v>0</v>
      </c>
      <c r="P60" s="143">
        <v>0</v>
      </c>
      <c r="Q60" s="143">
        <v>0</v>
      </c>
      <c r="R60" s="110"/>
      <c r="S60" s="110"/>
      <c r="T60" s="110"/>
    </row>
    <row r="61" spans="1:20" ht="20.100000000000001" customHeight="1">
      <c r="A61" s="70" t="s">
        <v>438</v>
      </c>
      <c r="B61" s="143">
        <f t="shared" si="0"/>
        <v>3</v>
      </c>
      <c r="C61" s="143">
        <f t="shared" si="0"/>
        <v>0</v>
      </c>
      <c r="D61" s="143">
        <f t="shared" si="18"/>
        <v>0</v>
      </c>
      <c r="E61" s="143">
        <f t="shared" si="16"/>
        <v>0</v>
      </c>
      <c r="F61" s="143">
        <v>0</v>
      </c>
      <c r="G61" s="143">
        <v>0</v>
      </c>
      <c r="H61" s="143">
        <v>0</v>
      </c>
      <c r="I61" s="143">
        <v>0</v>
      </c>
      <c r="J61" s="143">
        <v>0</v>
      </c>
      <c r="K61" s="143">
        <v>0</v>
      </c>
      <c r="L61" s="143">
        <v>0</v>
      </c>
      <c r="M61" s="143">
        <v>0</v>
      </c>
      <c r="N61" s="143">
        <v>3</v>
      </c>
      <c r="O61" s="143">
        <v>0</v>
      </c>
      <c r="P61" s="143">
        <v>0</v>
      </c>
      <c r="Q61" s="143">
        <v>0</v>
      </c>
      <c r="R61" s="110"/>
      <c r="S61" s="110"/>
      <c r="T61" s="110"/>
    </row>
    <row r="62" spans="1:20" ht="20.100000000000001" customHeight="1">
      <c r="A62" s="70" t="s">
        <v>439</v>
      </c>
      <c r="B62" s="143">
        <f t="shared" si="0"/>
        <v>5</v>
      </c>
      <c r="C62" s="143">
        <f t="shared" si="0"/>
        <v>0</v>
      </c>
      <c r="D62" s="143">
        <f t="shared" si="18"/>
        <v>0</v>
      </c>
      <c r="E62" s="143">
        <f t="shared" si="16"/>
        <v>0</v>
      </c>
      <c r="F62" s="143">
        <v>0</v>
      </c>
      <c r="G62" s="143">
        <v>0</v>
      </c>
      <c r="H62" s="143">
        <v>0</v>
      </c>
      <c r="I62" s="143">
        <v>0</v>
      </c>
      <c r="J62" s="143">
        <v>0</v>
      </c>
      <c r="K62" s="143">
        <v>0</v>
      </c>
      <c r="L62" s="143">
        <v>0</v>
      </c>
      <c r="M62" s="143">
        <v>0</v>
      </c>
      <c r="N62" s="143">
        <v>5</v>
      </c>
      <c r="O62" s="143">
        <v>0</v>
      </c>
      <c r="P62" s="143">
        <v>0</v>
      </c>
      <c r="Q62" s="143">
        <v>0</v>
      </c>
      <c r="R62" s="110"/>
      <c r="S62" s="110"/>
      <c r="T62" s="110"/>
    </row>
    <row r="63" spans="1:20" ht="20.100000000000001" customHeight="1">
      <c r="A63" s="70" t="s">
        <v>440</v>
      </c>
      <c r="B63" s="143">
        <f t="shared" si="0"/>
        <v>17</v>
      </c>
      <c r="C63" s="143">
        <f t="shared" si="0"/>
        <v>0</v>
      </c>
      <c r="D63" s="143">
        <f t="shared" si="18"/>
        <v>0</v>
      </c>
      <c r="E63" s="143">
        <f t="shared" si="16"/>
        <v>0</v>
      </c>
      <c r="F63" s="143">
        <v>0</v>
      </c>
      <c r="G63" s="143">
        <v>0</v>
      </c>
      <c r="H63" s="143">
        <v>0</v>
      </c>
      <c r="I63" s="143">
        <v>0</v>
      </c>
      <c r="J63" s="143">
        <v>0</v>
      </c>
      <c r="K63" s="143">
        <v>0</v>
      </c>
      <c r="L63" s="143">
        <v>0</v>
      </c>
      <c r="M63" s="143">
        <v>0</v>
      </c>
      <c r="N63" s="143">
        <v>17</v>
      </c>
      <c r="O63" s="143">
        <v>0</v>
      </c>
      <c r="P63" s="143">
        <v>0</v>
      </c>
      <c r="Q63" s="143">
        <v>0</v>
      </c>
      <c r="R63" s="110"/>
      <c r="S63" s="110"/>
      <c r="T63" s="110"/>
    </row>
    <row r="64" spans="1:20" ht="20.100000000000001" customHeight="1">
      <c r="A64" s="70" t="s">
        <v>441</v>
      </c>
      <c r="B64" s="143">
        <f t="shared" si="0"/>
        <v>19</v>
      </c>
      <c r="C64" s="143">
        <f t="shared" si="0"/>
        <v>0</v>
      </c>
      <c r="D64" s="143">
        <f t="shared" si="18"/>
        <v>0</v>
      </c>
      <c r="E64" s="143">
        <f t="shared" si="16"/>
        <v>0</v>
      </c>
      <c r="F64" s="143">
        <v>0</v>
      </c>
      <c r="G64" s="143">
        <v>0</v>
      </c>
      <c r="H64" s="143">
        <v>0</v>
      </c>
      <c r="I64" s="143">
        <v>0</v>
      </c>
      <c r="J64" s="143">
        <v>0</v>
      </c>
      <c r="K64" s="143">
        <v>0</v>
      </c>
      <c r="L64" s="143">
        <v>0</v>
      </c>
      <c r="M64" s="143">
        <v>0</v>
      </c>
      <c r="N64" s="143">
        <v>19</v>
      </c>
      <c r="O64" s="143">
        <v>0</v>
      </c>
      <c r="P64" s="143">
        <v>0</v>
      </c>
      <c r="Q64" s="143">
        <v>0</v>
      </c>
      <c r="R64" s="110"/>
      <c r="S64" s="110"/>
      <c r="T64" s="110"/>
    </row>
    <row r="65" spans="1:20" ht="20.100000000000001" customHeight="1">
      <c r="A65" s="70" t="s">
        <v>442</v>
      </c>
      <c r="B65" s="143">
        <f t="shared" si="0"/>
        <v>3</v>
      </c>
      <c r="C65" s="143">
        <f t="shared" si="0"/>
        <v>0</v>
      </c>
      <c r="D65" s="143">
        <f t="shared" si="18"/>
        <v>0</v>
      </c>
      <c r="E65" s="143">
        <f t="shared" si="16"/>
        <v>0</v>
      </c>
      <c r="F65" s="143">
        <v>0</v>
      </c>
      <c r="G65" s="143">
        <v>0</v>
      </c>
      <c r="H65" s="143">
        <v>0</v>
      </c>
      <c r="I65" s="143">
        <v>0</v>
      </c>
      <c r="J65" s="143">
        <v>0</v>
      </c>
      <c r="K65" s="143">
        <v>0</v>
      </c>
      <c r="L65" s="143">
        <v>0</v>
      </c>
      <c r="M65" s="143">
        <v>0</v>
      </c>
      <c r="N65" s="143">
        <v>3</v>
      </c>
      <c r="O65" s="143">
        <v>0</v>
      </c>
      <c r="P65" s="143">
        <v>0</v>
      </c>
      <c r="Q65" s="143">
        <v>0</v>
      </c>
      <c r="R65" s="110"/>
      <c r="S65" s="110"/>
      <c r="T65" s="110"/>
    </row>
    <row r="66" spans="1:20" ht="20.100000000000001" customHeight="1">
      <c r="A66" s="70" t="s">
        <v>443</v>
      </c>
      <c r="B66" s="143">
        <f t="shared" si="0"/>
        <v>49318</v>
      </c>
      <c r="C66" s="143">
        <f t="shared" si="0"/>
        <v>0</v>
      </c>
      <c r="D66" s="143">
        <f t="shared" si="0"/>
        <v>0</v>
      </c>
      <c r="E66" s="143">
        <f t="shared" si="3"/>
        <v>0</v>
      </c>
      <c r="F66" s="138">
        <v>44529</v>
      </c>
      <c r="G66" s="143">
        <v>0</v>
      </c>
      <c r="H66" s="143">
        <v>0</v>
      </c>
      <c r="I66" s="143">
        <v>0</v>
      </c>
      <c r="J66" s="143">
        <v>4788</v>
      </c>
      <c r="K66" s="143">
        <v>0</v>
      </c>
      <c r="L66" s="143">
        <v>0</v>
      </c>
      <c r="M66" s="143">
        <v>0</v>
      </c>
      <c r="N66" s="143">
        <v>1</v>
      </c>
      <c r="O66" s="143">
        <v>0</v>
      </c>
      <c r="P66" s="143">
        <v>0</v>
      </c>
      <c r="Q66" s="143">
        <v>0</v>
      </c>
      <c r="R66" s="110"/>
      <c r="S66" s="110"/>
      <c r="T66" s="110"/>
    </row>
    <row r="67" spans="1:20" ht="20.100000000000001" customHeight="1">
      <c r="A67" s="141" t="s">
        <v>444</v>
      </c>
      <c r="B67" s="145">
        <f t="shared" si="0"/>
        <v>4412</v>
      </c>
      <c r="C67" s="145">
        <f t="shared" si="0"/>
        <v>1</v>
      </c>
      <c r="D67" s="146">
        <f t="shared" si="2"/>
        <v>2.2665457842248413E-2</v>
      </c>
      <c r="E67" s="145">
        <f t="shared" si="3"/>
        <v>1</v>
      </c>
      <c r="F67" s="145">
        <v>3707</v>
      </c>
      <c r="G67" s="145">
        <v>1</v>
      </c>
      <c r="H67" s="146">
        <f t="shared" si="4"/>
        <v>2.697599136768276E-2</v>
      </c>
      <c r="I67" s="145">
        <v>1</v>
      </c>
      <c r="J67" s="145">
        <v>705</v>
      </c>
      <c r="K67" s="145">
        <v>0</v>
      </c>
      <c r="L67" s="145">
        <v>0</v>
      </c>
      <c r="M67" s="145">
        <v>0</v>
      </c>
      <c r="N67" s="145">
        <v>0</v>
      </c>
      <c r="O67" s="145">
        <v>0</v>
      </c>
      <c r="P67" s="145">
        <v>0</v>
      </c>
      <c r="Q67" s="145">
        <v>0</v>
      </c>
      <c r="R67" s="110"/>
      <c r="S67" s="110"/>
      <c r="T67" s="110"/>
    </row>
    <row r="68" spans="1:20" ht="104.25" customHeight="1">
      <c r="A68" s="261" t="s">
        <v>445</v>
      </c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110"/>
      <c r="S68" s="110"/>
      <c r="T68" s="110"/>
    </row>
    <row r="69" spans="1:20">
      <c r="A69" s="253"/>
      <c r="B69" s="254"/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</row>
    <row r="72" spans="1:20">
      <c r="D72" s="110"/>
      <c r="H72" s="110"/>
      <c r="L72" s="110"/>
      <c r="O72" s="110"/>
      <c r="P72" s="110"/>
      <c r="Q72" s="110"/>
    </row>
    <row r="73" spans="1:20">
      <c r="D73" s="110"/>
      <c r="H73" s="110"/>
      <c r="L73" s="110"/>
      <c r="O73" s="110"/>
      <c r="P73" s="110"/>
      <c r="Q73" s="110"/>
    </row>
    <row r="74" spans="1:20">
      <c r="A74" s="72"/>
      <c r="E74" s="138"/>
    </row>
    <row r="75" spans="1:20">
      <c r="A75" s="72"/>
      <c r="E75" s="138"/>
    </row>
  </sheetData>
  <sortState ref="A49:Q65">
    <sortCondition descending="1" ref="C49:C65"/>
  </sortState>
  <mergeCells count="15">
    <mergeCell ref="A69:Q69"/>
    <mergeCell ref="A1:Q1"/>
    <mergeCell ref="B2:E2"/>
    <mergeCell ref="F2:I2"/>
    <mergeCell ref="J2:M2"/>
    <mergeCell ref="N2:Q2"/>
    <mergeCell ref="B3:E3"/>
    <mergeCell ref="F3:I3"/>
    <mergeCell ref="J3:M3"/>
    <mergeCell ref="N3:Q3"/>
    <mergeCell ref="C4:E4"/>
    <mergeCell ref="G4:I4"/>
    <mergeCell ref="K4:M4"/>
    <mergeCell ref="O4:Q4"/>
    <mergeCell ref="A68:Q68"/>
  </mergeCells>
  <phoneticPr fontId="3" type="noConversion"/>
  <hyperlinks>
    <hyperlink ref="R1" location="本篇表次!A1" display="回本篇表次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J23"/>
  <sheetViews>
    <sheetView showGridLines="0" zoomScale="130" zoomScaleNormal="130" workbookViewId="0">
      <pane xSplit="2" ySplit="2" topLeftCell="C3" activePane="bottomRight" state="frozen"/>
      <selection activeCell="G31" sqref="G31"/>
      <selection pane="topRight" activeCell="G31" sqref="G31"/>
      <selection pane="bottomLeft" activeCell="G31" sqref="G31"/>
      <selection pane="bottomRight" sqref="A1:L1"/>
    </sheetView>
  </sheetViews>
  <sheetFormatPr defaultColWidth="8.875" defaultRowHeight="15.75"/>
  <cols>
    <col min="1" max="1" width="7.125" style="2" customWidth="1"/>
    <col min="2" max="2" width="30.125" style="2" customWidth="1"/>
    <col min="3" max="12" width="9.625" style="2" customWidth="1"/>
    <col min="13" max="13" width="13.625" style="2" bestFit="1" customWidth="1"/>
    <col min="14" max="14" width="30.5" style="2" bestFit="1" customWidth="1"/>
    <col min="15" max="257" width="8.875" style="2"/>
    <col min="258" max="258" width="29.625" style="2" customWidth="1"/>
    <col min="259" max="268" width="9.625" style="2" customWidth="1"/>
    <col min="269" max="513" width="8.875" style="2"/>
    <col min="514" max="514" width="29.625" style="2" customWidth="1"/>
    <col min="515" max="524" width="9.625" style="2" customWidth="1"/>
    <col min="525" max="769" width="8.875" style="2"/>
    <col min="770" max="770" width="29.625" style="2" customWidth="1"/>
    <col min="771" max="780" width="9.625" style="2" customWidth="1"/>
    <col min="781" max="1025" width="8.875" style="2"/>
    <col min="1026" max="1026" width="29.625" style="2" customWidth="1"/>
    <col min="1027" max="1036" width="9.625" style="2" customWidth="1"/>
    <col min="1037" max="1281" width="8.875" style="2"/>
    <col min="1282" max="1282" width="29.625" style="2" customWidth="1"/>
    <col min="1283" max="1292" width="9.625" style="2" customWidth="1"/>
    <col min="1293" max="1537" width="8.875" style="2"/>
    <col min="1538" max="1538" width="29.625" style="2" customWidth="1"/>
    <col min="1539" max="1548" width="9.625" style="2" customWidth="1"/>
    <col min="1549" max="1793" width="8.875" style="2"/>
    <col min="1794" max="1794" width="29.625" style="2" customWidth="1"/>
    <col min="1795" max="1804" width="9.625" style="2" customWidth="1"/>
    <col min="1805" max="2049" width="8.875" style="2"/>
    <col min="2050" max="2050" width="29.625" style="2" customWidth="1"/>
    <col min="2051" max="2060" width="9.625" style="2" customWidth="1"/>
    <col min="2061" max="2305" width="8.875" style="2"/>
    <col min="2306" max="2306" width="29.625" style="2" customWidth="1"/>
    <col min="2307" max="2316" width="9.625" style="2" customWidth="1"/>
    <col min="2317" max="2561" width="8.875" style="2"/>
    <col min="2562" max="2562" width="29.625" style="2" customWidth="1"/>
    <col min="2563" max="2572" width="9.625" style="2" customWidth="1"/>
    <col min="2573" max="2817" width="8.875" style="2"/>
    <col min="2818" max="2818" width="29.625" style="2" customWidth="1"/>
    <col min="2819" max="2828" width="9.625" style="2" customWidth="1"/>
    <col min="2829" max="3073" width="8.875" style="2"/>
    <col min="3074" max="3074" width="29.625" style="2" customWidth="1"/>
    <col min="3075" max="3084" width="9.625" style="2" customWidth="1"/>
    <col min="3085" max="3329" width="8.875" style="2"/>
    <col min="3330" max="3330" width="29.625" style="2" customWidth="1"/>
    <col min="3331" max="3340" width="9.625" style="2" customWidth="1"/>
    <col min="3341" max="3585" width="8.875" style="2"/>
    <col min="3586" max="3586" width="29.625" style="2" customWidth="1"/>
    <col min="3587" max="3596" width="9.625" style="2" customWidth="1"/>
    <col min="3597" max="3841" width="8.875" style="2"/>
    <col min="3842" max="3842" width="29.625" style="2" customWidth="1"/>
    <col min="3843" max="3852" width="9.625" style="2" customWidth="1"/>
    <col min="3853" max="4097" width="8.875" style="2"/>
    <col min="4098" max="4098" width="29.625" style="2" customWidth="1"/>
    <col min="4099" max="4108" width="9.625" style="2" customWidth="1"/>
    <col min="4109" max="4353" width="8.875" style="2"/>
    <col min="4354" max="4354" width="29.625" style="2" customWidth="1"/>
    <col min="4355" max="4364" width="9.625" style="2" customWidth="1"/>
    <col min="4365" max="4609" width="8.875" style="2"/>
    <col min="4610" max="4610" width="29.625" style="2" customWidth="1"/>
    <col min="4611" max="4620" width="9.625" style="2" customWidth="1"/>
    <col min="4621" max="4865" width="8.875" style="2"/>
    <col min="4866" max="4866" width="29.625" style="2" customWidth="1"/>
    <col min="4867" max="4876" width="9.625" style="2" customWidth="1"/>
    <col min="4877" max="5121" width="8.875" style="2"/>
    <col min="5122" max="5122" width="29.625" style="2" customWidth="1"/>
    <col min="5123" max="5132" width="9.625" style="2" customWidth="1"/>
    <col min="5133" max="5377" width="8.875" style="2"/>
    <col min="5378" max="5378" width="29.625" style="2" customWidth="1"/>
    <col min="5379" max="5388" width="9.625" style="2" customWidth="1"/>
    <col min="5389" max="5633" width="8.875" style="2"/>
    <col min="5634" max="5634" width="29.625" style="2" customWidth="1"/>
    <col min="5635" max="5644" width="9.625" style="2" customWidth="1"/>
    <col min="5645" max="5889" width="8.875" style="2"/>
    <col min="5890" max="5890" width="29.625" style="2" customWidth="1"/>
    <col min="5891" max="5900" width="9.625" style="2" customWidth="1"/>
    <col min="5901" max="6145" width="8.875" style="2"/>
    <col min="6146" max="6146" width="29.625" style="2" customWidth="1"/>
    <col min="6147" max="6156" width="9.625" style="2" customWidth="1"/>
    <col min="6157" max="6401" width="8.875" style="2"/>
    <col min="6402" max="6402" width="29.625" style="2" customWidth="1"/>
    <col min="6403" max="6412" width="9.625" style="2" customWidth="1"/>
    <col min="6413" max="6657" width="8.875" style="2"/>
    <col min="6658" max="6658" width="29.625" style="2" customWidth="1"/>
    <col min="6659" max="6668" width="9.625" style="2" customWidth="1"/>
    <col min="6669" max="6913" width="8.875" style="2"/>
    <col min="6914" max="6914" width="29.625" style="2" customWidth="1"/>
    <col min="6915" max="6924" width="9.625" style="2" customWidth="1"/>
    <col min="6925" max="7169" width="8.875" style="2"/>
    <col min="7170" max="7170" width="29.625" style="2" customWidth="1"/>
    <col min="7171" max="7180" width="9.625" style="2" customWidth="1"/>
    <col min="7181" max="7425" width="8.875" style="2"/>
    <col min="7426" max="7426" width="29.625" style="2" customWidth="1"/>
    <col min="7427" max="7436" width="9.625" style="2" customWidth="1"/>
    <col min="7437" max="7681" width="8.875" style="2"/>
    <col min="7682" max="7682" width="29.625" style="2" customWidth="1"/>
    <col min="7683" max="7692" width="9.625" style="2" customWidth="1"/>
    <col min="7693" max="7937" width="8.875" style="2"/>
    <col min="7938" max="7938" width="29.625" style="2" customWidth="1"/>
    <col min="7939" max="7948" width="9.625" style="2" customWidth="1"/>
    <col min="7949" max="8193" width="8.875" style="2"/>
    <col min="8194" max="8194" width="29.625" style="2" customWidth="1"/>
    <col min="8195" max="8204" width="9.625" style="2" customWidth="1"/>
    <col min="8205" max="8449" width="8.875" style="2"/>
    <col min="8450" max="8450" width="29.625" style="2" customWidth="1"/>
    <col min="8451" max="8460" width="9.625" style="2" customWidth="1"/>
    <col min="8461" max="8705" width="8.875" style="2"/>
    <col min="8706" max="8706" width="29.625" style="2" customWidth="1"/>
    <col min="8707" max="8716" width="9.625" style="2" customWidth="1"/>
    <col min="8717" max="8961" width="8.875" style="2"/>
    <col min="8962" max="8962" width="29.625" style="2" customWidth="1"/>
    <col min="8963" max="8972" width="9.625" style="2" customWidth="1"/>
    <col min="8973" max="9217" width="8.875" style="2"/>
    <col min="9218" max="9218" width="29.625" style="2" customWidth="1"/>
    <col min="9219" max="9228" width="9.625" style="2" customWidth="1"/>
    <col min="9229" max="9473" width="8.875" style="2"/>
    <col min="9474" max="9474" width="29.625" style="2" customWidth="1"/>
    <col min="9475" max="9484" width="9.625" style="2" customWidth="1"/>
    <col min="9485" max="9729" width="8.875" style="2"/>
    <col min="9730" max="9730" width="29.625" style="2" customWidth="1"/>
    <col min="9731" max="9740" width="9.625" style="2" customWidth="1"/>
    <col min="9741" max="9985" width="8.875" style="2"/>
    <col min="9986" max="9986" width="29.625" style="2" customWidth="1"/>
    <col min="9987" max="9996" width="9.625" style="2" customWidth="1"/>
    <col min="9997" max="10241" width="8.875" style="2"/>
    <col min="10242" max="10242" width="29.625" style="2" customWidth="1"/>
    <col min="10243" max="10252" width="9.625" style="2" customWidth="1"/>
    <col min="10253" max="10497" width="8.875" style="2"/>
    <col min="10498" max="10498" width="29.625" style="2" customWidth="1"/>
    <col min="10499" max="10508" width="9.625" style="2" customWidth="1"/>
    <col min="10509" max="10753" width="8.875" style="2"/>
    <col min="10754" max="10754" width="29.625" style="2" customWidth="1"/>
    <col min="10755" max="10764" width="9.625" style="2" customWidth="1"/>
    <col min="10765" max="11009" width="8.875" style="2"/>
    <col min="11010" max="11010" width="29.625" style="2" customWidth="1"/>
    <col min="11011" max="11020" width="9.625" style="2" customWidth="1"/>
    <col min="11021" max="11265" width="8.875" style="2"/>
    <col min="11266" max="11266" width="29.625" style="2" customWidth="1"/>
    <col min="11267" max="11276" width="9.625" style="2" customWidth="1"/>
    <col min="11277" max="11521" width="8.875" style="2"/>
    <col min="11522" max="11522" width="29.625" style="2" customWidth="1"/>
    <col min="11523" max="11532" width="9.625" style="2" customWidth="1"/>
    <col min="11533" max="11777" width="8.875" style="2"/>
    <col min="11778" max="11778" width="29.625" style="2" customWidth="1"/>
    <col min="11779" max="11788" width="9.625" style="2" customWidth="1"/>
    <col min="11789" max="12033" width="8.875" style="2"/>
    <col min="12034" max="12034" width="29.625" style="2" customWidth="1"/>
    <col min="12035" max="12044" width="9.625" style="2" customWidth="1"/>
    <col min="12045" max="12289" width="8.875" style="2"/>
    <col min="12290" max="12290" width="29.625" style="2" customWidth="1"/>
    <col min="12291" max="12300" width="9.625" style="2" customWidth="1"/>
    <col min="12301" max="12545" width="8.875" style="2"/>
    <col min="12546" max="12546" width="29.625" style="2" customWidth="1"/>
    <col min="12547" max="12556" width="9.625" style="2" customWidth="1"/>
    <col min="12557" max="12801" width="8.875" style="2"/>
    <col min="12802" max="12802" width="29.625" style="2" customWidth="1"/>
    <col min="12803" max="12812" width="9.625" style="2" customWidth="1"/>
    <col min="12813" max="13057" width="8.875" style="2"/>
    <col min="13058" max="13058" width="29.625" style="2" customWidth="1"/>
    <col min="13059" max="13068" width="9.625" style="2" customWidth="1"/>
    <col min="13069" max="13313" width="8.875" style="2"/>
    <col min="13314" max="13314" width="29.625" style="2" customWidth="1"/>
    <col min="13315" max="13324" width="9.625" style="2" customWidth="1"/>
    <col min="13325" max="13569" width="8.875" style="2"/>
    <col min="13570" max="13570" width="29.625" style="2" customWidth="1"/>
    <col min="13571" max="13580" width="9.625" style="2" customWidth="1"/>
    <col min="13581" max="13825" width="8.875" style="2"/>
    <col min="13826" max="13826" width="29.625" style="2" customWidth="1"/>
    <col min="13827" max="13836" width="9.625" style="2" customWidth="1"/>
    <col min="13837" max="14081" width="8.875" style="2"/>
    <col min="14082" max="14082" width="29.625" style="2" customWidth="1"/>
    <col min="14083" max="14092" width="9.625" style="2" customWidth="1"/>
    <col min="14093" max="14337" width="8.875" style="2"/>
    <col min="14338" max="14338" width="29.625" style="2" customWidth="1"/>
    <col min="14339" max="14348" width="9.625" style="2" customWidth="1"/>
    <col min="14349" max="14593" width="8.875" style="2"/>
    <col min="14594" max="14594" width="29.625" style="2" customWidth="1"/>
    <col min="14595" max="14604" width="9.625" style="2" customWidth="1"/>
    <col min="14605" max="14849" width="8.875" style="2"/>
    <col min="14850" max="14850" width="29.625" style="2" customWidth="1"/>
    <col min="14851" max="14860" width="9.625" style="2" customWidth="1"/>
    <col min="14861" max="15105" width="8.875" style="2"/>
    <col min="15106" max="15106" width="29.625" style="2" customWidth="1"/>
    <col min="15107" max="15116" width="9.625" style="2" customWidth="1"/>
    <col min="15117" max="15361" width="8.875" style="2"/>
    <col min="15362" max="15362" width="29.625" style="2" customWidth="1"/>
    <col min="15363" max="15372" width="9.625" style="2" customWidth="1"/>
    <col min="15373" max="15617" width="8.875" style="2"/>
    <col min="15618" max="15618" width="29.625" style="2" customWidth="1"/>
    <col min="15619" max="15628" width="9.625" style="2" customWidth="1"/>
    <col min="15629" max="15873" width="8.875" style="2"/>
    <col min="15874" max="15874" width="29.625" style="2" customWidth="1"/>
    <col min="15875" max="15884" width="9.625" style="2" customWidth="1"/>
    <col min="15885" max="16129" width="8.875" style="2"/>
    <col min="16130" max="16130" width="29.625" style="2" customWidth="1"/>
    <col min="16131" max="16140" width="9.625" style="2" customWidth="1"/>
    <col min="16141" max="16384" width="8.875" style="2"/>
  </cols>
  <sheetData>
    <row r="1" spans="1:13" s="20" customFormat="1" ht="29.25" customHeight="1">
      <c r="A1" s="265" t="s">
        <v>332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100" t="s">
        <v>331</v>
      </c>
    </row>
    <row r="2" spans="1:13" ht="25.5" customHeight="1">
      <c r="A2" s="86"/>
      <c r="B2" s="14"/>
      <c r="C2" s="6" t="s">
        <v>339</v>
      </c>
      <c r="D2" s="6" t="s">
        <v>181</v>
      </c>
      <c r="E2" s="6" t="s">
        <v>180</v>
      </c>
      <c r="F2" s="6" t="s">
        <v>179</v>
      </c>
      <c r="G2" s="6" t="s">
        <v>178</v>
      </c>
      <c r="H2" s="6" t="s">
        <v>177</v>
      </c>
      <c r="I2" s="6" t="s">
        <v>176</v>
      </c>
      <c r="J2" s="6" t="s">
        <v>289</v>
      </c>
      <c r="K2" s="6" t="s">
        <v>314</v>
      </c>
      <c r="L2" s="6" t="s">
        <v>340</v>
      </c>
    </row>
    <row r="3" spans="1:13" ht="18.95" customHeight="1">
      <c r="A3" s="262" t="s">
        <v>243</v>
      </c>
      <c r="B3" s="87" t="s">
        <v>244</v>
      </c>
      <c r="C3" s="27">
        <f>SUM(C4:C7)</f>
        <v>1662</v>
      </c>
      <c r="D3" s="27">
        <f>SUM(D4:D7)</f>
        <v>1741</v>
      </c>
      <c r="E3" s="27">
        <f t="shared" ref="E3" si="0">SUM(E4:E7)</f>
        <v>1803</v>
      </c>
      <c r="F3" s="27">
        <f t="shared" ref="F3" si="1">SUM(F4:F7)</f>
        <v>2073</v>
      </c>
      <c r="G3" s="27">
        <f t="shared" ref="G3" si="2">SUM(G4:G7)</f>
        <v>1893</v>
      </c>
      <c r="H3" s="27">
        <f t="shared" ref="H3" si="3">SUM(H4:H7)</f>
        <v>1723</v>
      </c>
      <c r="I3" s="27">
        <f t="shared" ref="I3" si="4">SUM(I4:I7)</f>
        <v>1971</v>
      </c>
      <c r="J3" s="27">
        <f t="shared" ref="J3" si="5">SUM(J4:J7)</f>
        <v>1830</v>
      </c>
      <c r="K3" s="27">
        <f t="shared" ref="K3" si="6">SUM(K4:K7)</f>
        <v>2045</v>
      </c>
      <c r="L3" s="27">
        <f t="shared" ref="L3" si="7">SUM(L4:L7)</f>
        <v>2665</v>
      </c>
    </row>
    <row r="4" spans="1:13" ht="18.95" customHeight="1">
      <c r="A4" s="262"/>
      <c r="B4" s="88" t="s">
        <v>175</v>
      </c>
      <c r="C4" s="76">
        <v>1199</v>
      </c>
      <c r="D4" s="76">
        <v>1284</v>
      </c>
      <c r="E4" s="76">
        <v>1330</v>
      </c>
      <c r="F4" s="76">
        <v>1378</v>
      </c>
      <c r="G4" s="76">
        <v>1318</v>
      </c>
      <c r="H4" s="76">
        <v>1258</v>
      </c>
      <c r="I4" s="76">
        <v>1382</v>
      </c>
      <c r="J4" s="76">
        <v>1279</v>
      </c>
      <c r="K4" s="76">
        <v>1391</v>
      </c>
      <c r="L4" s="76">
        <v>2181</v>
      </c>
      <c r="M4" s="181"/>
    </row>
    <row r="5" spans="1:13" ht="18.95" customHeight="1">
      <c r="A5" s="262"/>
      <c r="B5" s="88" t="s">
        <v>168</v>
      </c>
      <c r="C5" s="76">
        <v>431</v>
      </c>
      <c r="D5" s="76">
        <v>438</v>
      </c>
      <c r="E5" s="76">
        <v>456</v>
      </c>
      <c r="F5" s="76">
        <v>669</v>
      </c>
      <c r="G5" s="76">
        <v>548</v>
      </c>
      <c r="H5" s="76">
        <v>444</v>
      </c>
      <c r="I5" s="76">
        <v>549</v>
      </c>
      <c r="J5" s="76">
        <v>509</v>
      </c>
      <c r="K5" s="76">
        <v>597</v>
      </c>
      <c r="L5" s="76">
        <v>404</v>
      </c>
      <c r="M5" s="181"/>
    </row>
    <row r="6" spans="1:13" ht="18.95" customHeight="1">
      <c r="A6" s="262"/>
      <c r="B6" s="89" t="s">
        <v>169</v>
      </c>
      <c r="C6" s="76">
        <v>28</v>
      </c>
      <c r="D6" s="76">
        <v>14</v>
      </c>
      <c r="E6" s="76">
        <v>14</v>
      </c>
      <c r="F6" s="76">
        <v>18</v>
      </c>
      <c r="G6" s="76">
        <v>16</v>
      </c>
      <c r="H6" s="76">
        <v>9</v>
      </c>
      <c r="I6" s="76">
        <v>22</v>
      </c>
      <c r="J6" s="76">
        <v>22</v>
      </c>
      <c r="K6" s="76">
        <v>30</v>
      </c>
      <c r="L6" s="76">
        <v>44</v>
      </c>
    </row>
    <row r="7" spans="1:13" ht="18.95" customHeight="1">
      <c r="A7" s="262"/>
      <c r="B7" s="88" t="s">
        <v>173</v>
      </c>
      <c r="C7" s="76">
        <v>4</v>
      </c>
      <c r="D7" s="76">
        <v>5</v>
      </c>
      <c r="E7" s="76">
        <v>3</v>
      </c>
      <c r="F7" s="76">
        <v>8</v>
      </c>
      <c r="G7" s="76">
        <v>11</v>
      </c>
      <c r="H7" s="76">
        <v>12</v>
      </c>
      <c r="I7" s="76">
        <v>18</v>
      </c>
      <c r="J7" s="76">
        <v>20</v>
      </c>
      <c r="K7" s="76">
        <v>27</v>
      </c>
      <c r="L7" s="76">
        <v>36</v>
      </c>
    </row>
    <row r="8" spans="1:13" ht="18.95" customHeight="1">
      <c r="A8" s="263" t="s">
        <v>246</v>
      </c>
      <c r="B8" s="87" t="s">
        <v>245</v>
      </c>
      <c r="C8" s="76">
        <f t="shared" ref="C8:J8" si="8">SUM(C9,C14,C18,C19)</f>
        <v>1607</v>
      </c>
      <c r="D8" s="76">
        <f t="shared" si="8"/>
        <v>1430</v>
      </c>
      <c r="E8" s="76">
        <f t="shared" si="8"/>
        <v>1543</v>
      </c>
      <c r="F8" s="76">
        <f t="shared" si="8"/>
        <v>1650</v>
      </c>
      <c r="G8" s="76">
        <f t="shared" si="8"/>
        <v>1781</v>
      </c>
      <c r="H8" s="76">
        <f t="shared" si="8"/>
        <v>1587</v>
      </c>
      <c r="I8" s="76">
        <f t="shared" si="8"/>
        <v>2098</v>
      </c>
      <c r="J8" s="76">
        <f t="shared" si="8"/>
        <v>1602</v>
      </c>
      <c r="K8" s="76">
        <f>SUM(K9,K14,K18,K19)</f>
        <v>1881</v>
      </c>
      <c r="L8" s="76">
        <f>SUM(L9,L14,L18,L19)</f>
        <v>2454</v>
      </c>
    </row>
    <row r="9" spans="1:13" ht="18.95" customHeight="1">
      <c r="A9" s="263"/>
      <c r="B9" s="57" t="s">
        <v>239</v>
      </c>
      <c r="C9" s="76">
        <v>1196</v>
      </c>
      <c r="D9" s="76">
        <v>1073</v>
      </c>
      <c r="E9" s="76">
        <v>1178</v>
      </c>
      <c r="F9" s="76">
        <v>1352</v>
      </c>
      <c r="G9" s="76">
        <v>1345</v>
      </c>
      <c r="H9" s="76">
        <v>1261</v>
      </c>
      <c r="I9" s="76">
        <v>1495</v>
      </c>
      <c r="J9" s="76">
        <v>1176</v>
      </c>
      <c r="K9" s="76">
        <v>1375</v>
      </c>
      <c r="L9" s="76">
        <v>1850</v>
      </c>
    </row>
    <row r="10" spans="1:13" ht="18.95" customHeight="1">
      <c r="A10" s="263"/>
      <c r="B10" s="88" t="s">
        <v>172</v>
      </c>
      <c r="C10" s="76">
        <v>585</v>
      </c>
      <c r="D10" s="76">
        <v>490</v>
      </c>
      <c r="E10" s="76">
        <v>549</v>
      </c>
      <c r="F10" s="76">
        <v>707</v>
      </c>
      <c r="G10" s="76">
        <v>637</v>
      </c>
      <c r="H10" s="76">
        <v>539</v>
      </c>
      <c r="I10" s="76">
        <v>663</v>
      </c>
      <c r="J10" s="76">
        <v>552</v>
      </c>
      <c r="K10" s="76">
        <v>710</v>
      </c>
      <c r="L10" s="76">
        <v>1082</v>
      </c>
    </row>
    <row r="11" spans="1:13" ht="18.95" customHeight="1">
      <c r="A11" s="263"/>
      <c r="B11" s="88" t="s">
        <v>171</v>
      </c>
      <c r="C11" s="76">
        <v>393</v>
      </c>
      <c r="D11" s="76">
        <v>391</v>
      </c>
      <c r="E11" s="76">
        <v>378</v>
      </c>
      <c r="F11" s="76">
        <v>394</v>
      </c>
      <c r="G11" s="76">
        <v>498</v>
      </c>
      <c r="H11" s="76">
        <v>491</v>
      </c>
      <c r="I11" s="76">
        <v>550</v>
      </c>
      <c r="J11" s="76">
        <v>456</v>
      </c>
      <c r="K11" s="76">
        <v>449</v>
      </c>
      <c r="L11" s="76">
        <v>568</v>
      </c>
    </row>
    <row r="12" spans="1:13" ht="18.95" customHeight="1">
      <c r="A12" s="263"/>
      <c r="B12" s="88" t="s">
        <v>174</v>
      </c>
      <c r="C12" s="76">
        <v>178</v>
      </c>
      <c r="D12" s="76">
        <v>168</v>
      </c>
      <c r="E12" s="76">
        <v>189</v>
      </c>
      <c r="F12" s="76">
        <v>194</v>
      </c>
      <c r="G12" s="76">
        <v>170</v>
      </c>
      <c r="H12" s="76">
        <v>193</v>
      </c>
      <c r="I12" s="76">
        <v>217</v>
      </c>
      <c r="J12" s="76">
        <v>131</v>
      </c>
      <c r="K12" s="76">
        <v>169</v>
      </c>
      <c r="L12" s="76">
        <v>147</v>
      </c>
    </row>
    <row r="13" spans="1:13" ht="18.95" customHeight="1">
      <c r="A13" s="263"/>
      <c r="B13" s="88" t="s">
        <v>170</v>
      </c>
      <c r="C13" s="76">
        <v>40</v>
      </c>
      <c r="D13" s="76">
        <v>24</v>
      </c>
      <c r="E13" s="76">
        <v>62</v>
      </c>
      <c r="F13" s="76">
        <v>57</v>
      </c>
      <c r="G13" s="76">
        <v>40</v>
      </c>
      <c r="H13" s="76">
        <v>38</v>
      </c>
      <c r="I13" s="76">
        <v>65</v>
      </c>
      <c r="J13" s="76">
        <v>37</v>
      </c>
      <c r="K13" s="76">
        <v>47</v>
      </c>
      <c r="L13" s="76">
        <v>53</v>
      </c>
    </row>
    <row r="14" spans="1:13" ht="18.95" customHeight="1">
      <c r="A14" s="263"/>
      <c r="B14" s="57" t="s">
        <v>240</v>
      </c>
      <c r="C14" s="76">
        <v>6</v>
      </c>
      <c r="D14" s="76">
        <v>9</v>
      </c>
      <c r="E14" s="76">
        <v>2</v>
      </c>
      <c r="F14" s="76">
        <v>3</v>
      </c>
      <c r="G14" s="76">
        <v>12</v>
      </c>
      <c r="H14" s="76">
        <v>10</v>
      </c>
      <c r="I14" s="76">
        <v>19</v>
      </c>
      <c r="J14" s="76">
        <v>17</v>
      </c>
      <c r="K14" s="76">
        <v>27</v>
      </c>
      <c r="L14" s="76">
        <v>33</v>
      </c>
    </row>
    <row r="15" spans="1:13" ht="18.95" customHeight="1">
      <c r="A15" s="263"/>
      <c r="B15" s="88" t="s">
        <v>172</v>
      </c>
      <c r="C15" s="76">
        <v>2</v>
      </c>
      <c r="D15" s="76">
        <v>2</v>
      </c>
      <c r="E15" s="76">
        <v>1</v>
      </c>
      <c r="F15" s="76">
        <v>0</v>
      </c>
      <c r="G15" s="76">
        <v>4</v>
      </c>
      <c r="H15" s="76">
        <v>3</v>
      </c>
      <c r="I15" s="76">
        <v>3</v>
      </c>
      <c r="J15" s="76">
        <v>4</v>
      </c>
      <c r="K15" s="76">
        <v>11</v>
      </c>
      <c r="L15" s="76">
        <v>4</v>
      </c>
    </row>
    <row r="16" spans="1:13" ht="18.95" customHeight="1">
      <c r="A16" s="263"/>
      <c r="B16" s="88" t="s">
        <v>171</v>
      </c>
      <c r="C16" s="76">
        <v>1</v>
      </c>
      <c r="D16" s="76">
        <v>3</v>
      </c>
      <c r="E16" s="76">
        <v>0</v>
      </c>
      <c r="F16" s="76">
        <v>1</v>
      </c>
      <c r="G16" s="76">
        <v>4</v>
      </c>
      <c r="H16" s="76">
        <v>1</v>
      </c>
      <c r="I16" s="76">
        <v>5</v>
      </c>
      <c r="J16" s="76">
        <v>6</v>
      </c>
      <c r="K16" s="76">
        <v>7</v>
      </c>
      <c r="L16" s="76">
        <v>12</v>
      </c>
    </row>
    <row r="17" spans="1:244" ht="18.95" customHeight="1">
      <c r="A17" s="263"/>
      <c r="B17" s="88" t="s">
        <v>170</v>
      </c>
      <c r="C17" s="76">
        <v>3</v>
      </c>
      <c r="D17" s="76">
        <v>4</v>
      </c>
      <c r="E17" s="76">
        <v>1</v>
      </c>
      <c r="F17" s="76">
        <v>2</v>
      </c>
      <c r="G17" s="76">
        <v>4</v>
      </c>
      <c r="H17" s="76">
        <v>6</v>
      </c>
      <c r="I17" s="76">
        <v>11</v>
      </c>
      <c r="J17" s="76">
        <v>7</v>
      </c>
      <c r="K17" s="76">
        <v>9</v>
      </c>
      <c r="L17" s="76">
        <v>17</v>
      </c>
    </row>
    <row r="18" spans="1:244" ht="18.95" customHeight="1">
      <c r="A18" s="263"/>
      <c r="B18" s="90" t="s">
        <v>241</v>
      </c>
      <c r="C18" s="76">
        <v>24</v>
      </c>
      <c r="D18" s="76">
        <v>13</v>
      </c>
      <c r="E18" s="76">
        <v>22</v>
      </c>
      <c r="F18" s="76">
        <v>13</v>
      </c>
      <c r="G18" s="76">
        <v>17</v>
      </c>
      <c r="H18" s="76">
        <v>14</v>
      </c>
      <c r="I18" s="76">
        <v>17</v>
      </c>
      <c r="J18" s="76">
        <v>23</v>
      </c>
      <c r="K18" s="76">
        <v>28</v>
      </c>
      <c r="L18" s="76">
        <v>33</v>
      </c>
    </row>
    <row r="19" spans="1:244" ht="18.95" customHeight="1">
      <c r="A19" s="263"/>
      <c r="B19" s="57" t="s">
        <v>242</v>
      </c>
      <c r="C19" s="76">
        <v>381</v>
      </c>
      <c r="D19" s="76">
        <v>335</v>
      </c>
      <c r="E19" s="76">
        <v>341</v>
      </c>
      <c r="F19" s="76">
        <v>282</v>
      </c>
      <c r="G19" s="76">
        <v>407</v>
      </c>
      <c r="H19" s="76">
        <v>302</v>
      </c>
      <c r="I19" s="76">
        <v>567</v>
      </c>
      <c r="J19" s="76">
        <v>386</v>
      </c>
      <c r="K19" s="76">
        <v>451</v>
      </c>
      <c r="L19" s="76">
        <v>538</v>
      </c>
    </row>
    <row r="20" spans="1:244" ht="18.95" customHeight="1">
      <c r="A20" s="263"/>
      <c r="B20" s="88" t="s">
        <v>166</v>
      </c>
      <c r="C20" s="76">
        <v>289</v>
      </c>
      <c r="D20" s="76">
        <v>262</v>
      </c>
      <c r="E20" s="76">
        <v>244</v>
      </c>
      <c r="F20" s="76">
        <v>200</v>
      </c>
      <c r="G20" s="76">
        <v>303</v>
      </c>
      <c r="H20" s="76">
        <v>210</v>
      </c>
      <c r="I20" s="76">
        <v>434</v>
      </c>
      <c r="J20" s="76">
        <v>265</v>
      </c>
      <c r="K20" s="76">
        <v>295</v>
      </c>
      <c r="L20" s="76">
        <v>352</v>
      </c>
    </row>
    <row r="21" spans="1:244" s="13" customFormat="1" ht="18.95" customHeight="1">
      <c r="A21" s="263"/>
      <c r="B21" s="88" t="s">
        <v>167</v>
      </c>
      <c r="C21" s="76">
        <v>45</v>
      </c>
      <c r="D21" s="76">
        <v>33</v>
      </c>
      <c r="E21" s="76">
        <v>59</v>
      </c>
      <c r="F21" s="76">
        <v>53</v>
      </c>
      <c r="G21" s="76">
        <v>61</v>
      </c>
      <c r="H21" s="76">
        <v>59</v>
      </c>
      <c r="I21" s="76">
        <v>73</v>
      </c>
      <c r="J21" s="76">
        <v>80</v>
      </c>
      <c r="K21" s="76">
        <v>92</v>
      </c>
      <c r="L21" s="76">
        <v>100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</row>
    <row r="22" spans="1:244" s="13" customFormat="1" ht="18.95" customHeight="1">
      <c r="A22" s="264"/>
      <c r="B22" s="91" t="s">
        <v>165</v>
      </c>
      <c r="C22" s="92">
        <v>47</v>
      </c>
      <c r="D22" s="92">
        <v>40</v>
      </c>
      <c r="E22" s="92">
        <v>38</v>
      </c>
      <c r="F22" s="92">
        <v>29</v>
      </c>
      <c r="G22" s="92">
        <v>43</v>
      </c>
      <c r="H22" s="92">
        <v>33</v>
      </c>
      <c r="I22" s="92">
        <v>60</v>
      </c>
      <c r="J22" s="92">
        <v>41</v>
      </c>
      <c r="K22" s="92">
        <v>64</v>
      </c>
      <c r="L22" s="92">
        <v>86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</row>
    <row r="23" spans="1:244" s="93" customFormat="1" ht="36" customHeight="1">
      <c r="A23" s="266" t="s">
        <v>463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</row>
  </sheetData>
  <mergeCells count="4">
    <mergeCell ref="A3:A7"/>
    <mergeCell ref="A8:A22"/>
    <mergeCell ref="A1:L1"/>
    <mergeCell ref="A23:L23"/>
  </mergeCells>
  <phoneticPr fontId="3" type="noConversion"/>
  <hyperlinks>
    <hyperlink ref="M1" location="本篇表次!A1" display="回本篇表次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 differentOddEven="1" scaleWithDoc="0">
    <evenHeader>&amp;R&amp;"標楷體,標準"&amp;8第五篇　犯罪被害趨勢、保護與補償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3"/>
  <sheetViews>
    <sheetView showGridLines="0" zoomScale="140" zoomScaleNormal="140" workbookViewId="0">
      <selection sqref="A1:K1"/>
    </sheetView>
  </sheetViews>
  <sheetFormatPr defaultColWidth="8.875" defaultRowHeight="15.75"/>
  <cols>
    <col min="1" max="1" width="30" style="2" customWidth="1"/>
    <col min="2" max="11" width="9.625" style="2" customWidth="1"/>
    <col min="12" max="12" width="12.625" style="2" bestFit="1" customWidth="1"/>
    <col min="13" max="256" width="8.875" style="2"/>
    <col min="257" max="257" width="24.375" style="2" customWidth="1"/>
    <col min="258" max="267" width="9.625" style="2" customWidth="1"/>
    <col min="268" max="512" width="8.875" style="2"/>
    <col min="513" max="513" width="24.375" style="2" customWidth="1"/>
    <col min="514" max="523" width="9.625" style="2" customWidth="1"/>
    <col min="524" max="768" width="8.875" style="2"/>
    <col min="769" max="769" width="24.375" style="2" customWidth="1"/>
    <col min="770" max="779" width="9.625" style="2" customWidth="1"/>
    <col min="780" max="1024" width="8.875" style="2"/>
    <col min="1025" max="1025" width="24.375" style="2" customWidth="1"/>
    <col min="1026" max="1035" width="9.625" style="2" customWidth="1"/>
    <col min="1036" max="1280" width="8.875" style="2"/>
    <col min="1281" max="1281" width="24.375" style="2" customWidth="1"/>
    <col min="1282" max="1291" width="9.625" style="2" customWidth="1"/>
    <col min="1292" max="1536" width="8.875" style="2"/>
    <col min="1537" max="1537" width="24.375" style="2" customWidth="1"/>
    <col min="1538" max="1547" width="9.625" style="2" customWidth="1"/>
    <col min="1548" max="1792" width="8.875" style="2"/>
    <col min="1793" max="1793" width="24.375" style="2" customWidth="1"/>
    <col min="1794" max="1803" width="9.625" style="2" customWidth="1"/>
    <col min="1804" max="2048" width="8.875" style="2"/>
    <col min="2049" max="2049" width="24.375" style="2" customWidth="1"/>
    <col min="2050" max="2059" width="9.625" style="2" customWidth="1"/>
    <col min="2060" max="2304" width="8.875" style="2"/>
    <col min="2305" max="2305" width="24.375" style="2" customWidth="1"/>
    <col min="2306" max="2315" width="9.625" style="2" customWidth="1"/>
    <col min="2316" max="2560" width="8.875" style="2"/>
    <col min="2561" max="2561" width="24.375" style="2" customWidth="1"/>
    <col min="2562" max="2571" width="9.625" style="2" customWidth="1"/>
    <col min="2572" max="2816" width="8.875" style="2"/>
    <col min="2817" max="2817" width="24.375" style="2" customWidth="1"/>
    <col min="2818" max="2827" width="9.625" style="2" customWidth="1"/>
    <col min="2828" max="3072" width="8.875" style="2"/>
    <col min="3073" max="3073" width="24.375" style="2" customWidth="1"/>
    <col min="3074" max="3083" width="9.625" style="2" customWidth="1"/>
    <col min="3084" max="3328" width="8.875" style="2"/>
    <col min="3329" max="3329" width="24.375" style="2" customWidth="1"/>
    <col min="3330" max="3339" width="9.625" style="2" customWidth="1"/>
    <col min="3340" max="3584" width="8.875" style="2"/>
    <col min="3585" max="3585" width="24.375" style="2" customWidth="1"/>
    <col min="3586" max="3595" width="9.625" style="2" customWidth="1"/>
    <col min="3596" max="3840" width="8.875" style="2"/>
    <col min="3841" max="3841" width="24.375" style="2" customWidth="1"/>
    <col min="3842" max="3851" width="9.625" style="2" customWidth="1"/>
    <col min="3852" max="4096" width="8.875" style="2"/>
    <col min="4097" max="4097" width="24.375" style="2" customWidth="1"/>
    <col min="4098" max="4107" width="9.625" style="2" customWidth="1"/>
    <col min="4108" max="4352" width="8.875" style="2"/>
    <col min="4353" max="4353" width="24.375" style="2" customWidth="1"/>
    <col min="4354" max="4363" width="9.625" style="2" customWidth="1"/>
    <col min="4364" max="4608" width="8.875" style="2"/>
    <col min="4609" max="4609" width="24.375" style="2" customWidth="1"/>
    <col min="4610" max="4619" width="9.625" style="2" customWidth="1"/>
    <col min="4620" max="4864" width="8.875" style="2"/>
    <col min="4865" max="4865" width="24.375" style="2" customWidth="1"/>
    <col min="4866" max="4875" width="9.625" style="2" customWidth="1"/>
    <col min="4876" max="5120" width="8.875" style="2"/>
    <col min="5121" max="5121" width="24.375" style="2" customWidth="1"/>
    <col min="5122" max="5131" width="9.625" style="2" customWidth="1"/>
    <col min="5132" max="5376" width="8.875" style="2"/>
    <col min="5377" max="5377" width="24.375" style="2" customWidth="1"/>
    <col min="5378" max="5387" width="9.625" style="2" customWidth="1"/>
    <col min="5388" max="5632" width="8.875" style="2"/>
    <col min="5633" max="5633" width="24.375" style="2" customWidth="1"/>
    <col min="5634" max="5643" width="9.625" style="2" customWidth="1"/>
    <col min="5644" max="5888" width="8.875" style="2"/>
    <col min="5889" max="5889" width="24.375" style="2" customWidth="1"/>
    <col min="5890" max="5899" width="9.625" style="2" customWidth="1"/>
    <col min="5900" max="6144" width="8.875" style="2"/>
    <col min="6145" max="6145" width="24.375" style="2" customWidth="1"/>
    <col min="6146" max="6155" width="9.625" style="2" customWidth="1"/>
    <col min="6156" max="6400" width="8.875" style="2"/>
    <col min="6401" max="6401" width="24.375" style="2" customWidth="1"/>
    <col min="6402" max="6411" width="9.625" style="2" customWidth="1"/>
    <col min="6412" max="6656" width="8.875" style="2"/>
    <col min="6657" max="6657" width="24.375" style="2" customWidth="1"/>
    <col min="6658" max="6667" width="9.625" style="2" customWidth="1"/>
    <col min="6668" max="6912" width="8.875" style="2"/>
    <col min="6913" max="6913" width="24.375" style="2" customWidth="1"/>
    <col min="6914" max="6923" width="9.625" style="2" customWidth="1"/>
    <col min="6924" max="7168" width="8.875" style="2"/>
    <col min="7169" max="7169" width="24.375" style="2" customWidth="1"/>
    <col min="7170" max="7179" width="9.625" style="2" customWidth="1"/>
    <col min="7180" max="7424" width="8.875" style="2"/>
    <col min="7425" max="7425" width="24.375" style="2" customWidth="1"/>
    <col min="7426" max="7435" width="9.625" style="2" customWidth="1"/>
    <col min="7436" max="7680" width="8.875" style="2"/>
    <col min="7681" max="7681" width="24.375" style="2" customWidth="1"/>
    <col min="7682" max="7691" width="9.625" style="2" customWidth="1"/>
    <col min="7692" max="7936" width="8.875" style="2"/>
    <col min="7937" max="7937" width="24.375" style="2" customWidth="1"/>
    <col min="7938" max="7947" width="9.625" style="2" customWidth="1"/>
    <col min="7948" max="8192" width="8.875" style="2"/>
    <col min="8193" max="8193" width="24.375" style="2" customWidth="1"/>
    <col min="8194" max="8203" width="9.625" style="2" customWidth="1"/>
    <col min="8204" max="8448" width="8.875" style="2"/>
    <col min="8449" max="8449" width="24.375" style="2" customWidth="1"/>
    <col min="8450" max="8459" width="9.625" style="2" customWidth="1"/>
    <col min="8460" max="8704" width="8.875" style="2"/>
    <col min="8705" max="8705" width="24.375" style="2" customWidth="1"/>
    <col min="8706" max="8715" width="9.625" style="2" customWidth="1"/>
    <col min="8716" max="8960" width="8.875" style="2"/>
    <col min="8961" max="8961" width="24.375" style="2" customWidth="1"/>
    <col min="8962" max="8971" width="9.625" style="2" customWidth="1"/>
    <col min="8972" max="9216" width="8.875" style="2"/>
    <col min="9217" max="9217" width="24.375" style="2" customWidth="1"/>
    <col min="9218" max="9227" width="9.625" style="2" customWidth="1"/>
    <col min="9228" max="9472" width="8.875" style="2"/>
    <col min="9473" max="9473" width="24.375" style="2" customWidth="1"/>
    <col min="9474" max="9483" width="9.625" style="2" customWidth="1"/>
    <col min="9484" max="9728" width="8.875" style="2"/>
    <col min="9729" max="9729" width="24.375" style="2" customWidth="1"/>
    <col min="9730" max="9739" width="9.625" style="2" customWidth="1"/>
    <col min="9740" max="9984" width="8.875" style="2"/>
    <col min="9985" max="9985" width="24.375" style="2" customWidth="1"/>
    <col min="9986" max="9995" width="9.625" style="2" customWidth="1"/>
    <col min="9996" max="10240" width="8.875" style="2"/>
    <col min="10241" max="10241" width="24.375" style="2" customWidth="1"/>
    <col min="10242" max="10251" width="9.625" style="2" customWidth="1"/>
    <col min="10252" max="10496" width="8.875" style="2"/>
    <col min="10497" max="10497" width="24.375" style="2" customWidth="1"/>
    <col min="10498" max="10507" width="9.625" style="2" customWidth="1"/>
    <col min="10508" max="10752" width="8.875" style="2"/>
    <col min="10753" max="10753" width="24.375" style="2" customWidth="1"/>
    <col min="10754" max="10763" width="9.625" style="2" customWidth="1"/>
    <col min="10764" max="11008" width="8.875" style="2"/>
    <col min="11009" max="11009" width="24.375" style="2" customWidth="1"/>
    <col min="11010" max="11019" width="9.625" style="2" customWidth="1"/>
    <col min="11020" max="11264" width="8.875" style="2"/>
    <col min="11265" max="11265" width="24.375" style="2" customWidth="1"/>
    <col min="11266" max="11275" width="9.625" style="2" customWidth="1"/>
    <col min="11276" max="11520" width="8.875" style="2"/>
    <col min="11521" max="11521" width="24.375" style="2" customWidth="1"/>
    <col min="11522" max="11531" width="9.625" style="2" customWidth="1"/>
    <col min="11532" max="11776" width="8.875" style="2"/>
    <col min="11777" max="11777" width="24.375" style="2" customWidth="1"/>
    <col min="11778" max="11787" width="9.625" style="2" customWidth="1"/>
    <col min="11788" max="12032" width="8.875" style="2"/>
    <col min="12033" max="12033" width="24.375" style="2" customWidth="1"/>
    <col min="12034" max="12043" width="9.625" style="2" customWidth="1"/>
    <col min="12044" max="12288" width="8.875" style="2"/>
    <col min="12289" max="12289" width="24.375" style="2" customWidth="1"/>
    <col min="12290" max="12299" width="9.625" style="2" customWidth="1"/>
    <col min="12300" max="12544" width="8.875" style="2"/>
    <col min="12545" max="12545" width="24.375" style="2" customWidth="1"/>
    <col min="12546" max="12555" width="9.625" style="2" customWidth="1"/>
    <col min="12556" max="12800" width="8.875" style="2"/>
    <col min="12801" max="12801" width="24.375" style="2" customWidth="1"/>
    <col min="12802" max="12811" width="9.625" style="2" customWidth="1"/>
    <col min="12812" max="13056" width="8.875" style="2"/>
    <col min="13057" max="13057" width="24.375" style="2" customWidth="1"/>
    <col min="13058" max="13067" width="9.625" style="2" customWidth="1"/>
    <col min="13068" max="13312" width="8.875" style="2"/>
    <col min="13313" max="13313" width="24.375" style="2" customWidth="1"/>
    <col min="13314" max="13323" width="9.625" style="2" customWidth="1"/>
    <col min="13324" max="13568" width="8.875" style="2"/>
    <col min="13569" max="13569" width="24.375" style="2" customWidth="1"/>
    <col min="13570" max="13579" width="9.625" style="2" customWidth="1"/>
    <col min="13580" max="13824" width="8.875" style="2"/>
    <col min="13825" max="13825" width="24.375" style="2" customWidth="1"/>
    <col min="13826" max="13835" width="9.625" style="2" customWidth="1"/>
    <col min="13836" max="14080" width="8.875" style="2"/>
    <col min="14081" max="14081" width="24.375" style="2" customWidth="1"/>
    <col min="14082" max="14091" width="9.625" style="2" customWidth="1"/>
    <col min="14092" max="14336" width="8.875" style="2"/>
    <col min="14337" max="14337" width="24.375" style="2" customWidth="1"/>
    <col min="14338" max="14347" width="9.625" style="2" customWidth="1"/>
    <col min="14348" max="14592" width="8.875" style="2"/>
    <col min="14593" max="14593" width="24.375" style="2" customWidth="1"/>
    <col min="14594" max="14603" width="9.625" style="2" customWidth="1"/>
    <col min="14604" max="14848" width="8.875" style="2"/>
    <col min="14849" max="14849" width="24.375" style="2" customWidth="1"/>
    <col min="14850" max="14859" width="9.625" style="2" customWidth="1"/>
    <col min="14860" max="15104" width="8.875" style="2"/>
    <col min="15105" max="15105" width="24.375" style="2" customWidth="1"/>
    <col min="15106" max="15115" width="9.625" style="2" customWidth="1"/>
    <col min="15116" max="15360" width="8.875" style="2"/>
    <col min="15361" max="15361" width="24.375" style="2" customWidth="1"/>
    <col min="15362" max="15371" width="9.625" style="2" customWidth="1"/>
    <col min="15372" max="15616" width="8.875" style="2"/>
    <col min="15617" max="15617" width="24.375" style="2" customWidth="1"/>
    <col min="15618" max="15627" width="9.625" style="2" customWidth="1"/>
    <col min="15628" max="15872" width="8.875" style="2"/>
    <col min="15873" max="15873" width="24.375" style="2" customWidth="1"/>
    <col min="15874" max="15883" width="9.625" style="2" customWidth="1"/>
    <col min="15884" max="16128" width="8.875" style="2"/>
    <col min="16129" max="16129" width="24.375" style="2" customWidth="1"/>
    <col min="16130" max="16139" width="9.625" style="2" customWidth="1"/>
    <col min="16140" max="16384" width="8.875" style="2"/>
  </cols>
  <sheetData>
    <row r="1" spans="1:17" s="20" customFormat="1" ht="20.25">
      <c r="A1" s="268" t="s">
        <v>295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100" t="s">
        <v>331</v>
      </c>
    </row>
    <row r="2" spans="1:17">
      <c r="A2" s="13"/>
      <c r="B2" s="3"/>
      <c r="C2" s="3"/>
      <c r="D2" s="3"/>
      <c r="E2" s="3"/>
      <c r="F2" s="3"/>
      <c r="G2" s="3"/>
      <c r="H2" s="3"/>
      <c r="I2" s="269" t="s">
        <v>248</v>
      </c>
      <c r="J2" s="269"/>
      <c r="K2" s="269"/>
    </row>
    <row r="3" spans="1:17" ht="30.75" customHeight="1">
      <c r="A3" s="14"/>
      <c r="B3" s="6" t="s">
        <v>182</v>
      </c>
      <c r="C3" s="6" t="s">
        <v>181</v>
      </c>
      <c r="D3" s="6" t="s">
        <v>180</v>
      </c>
      <c r="E3" s="6" t="s">
        <v>179</v>
      </c>
      <c r="F3" s="6" t="s">
        <v>178</v>
      </c>
      <c r="G3" s="6" t="s">
        <v>177</v>
      </c>
      <c r="H3" s="6" t="s">
        <v>176</v>
      </c>
      <c r="I3" s="6" t="s">
        <v>289</v>
      </c>
      <c r="J3" s="6" t="s">
        <v>314</v>
      </c>
      <c r="K3" s="6" t="s">
        <v>341</v>
      </c>
    </row>
    <row r="4" spans="1:17" s="34" customFormat="1" ht="27" customHeight="1">
      <c r="A4" s="32" t="s">
        <v>184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7" s="34" customFormat="1" ht="27" customHeight="1">
      <c r="A5" s="57" t="s">
        <v>249</v>
      </c>
      <c r="B5" s="33"/>
      <c r="C5" s="33"/>
      <c r="D5" s="33"/>
      <c r="E5" s="33"/>
      <c r="F5" s="33"/>
      <c r="G5" s="33"/>
      <c r="H5" s="33"/>
      <c r="I5" s="33"/>
      <c r="J5" s="33"/>
      <c r="O5" s="4"/>
      <c r="P5" s="4"/>
      <c r="Q5" s="4"/>
    </row>
    <row r="6" spans="1:17" ht="40.35" customHeight="1">
      <c r="A6" s="35" t="s">
        <v>250</v>
      </c>
      <c r="B6" s="10">
        <v>585</v>
      </c>
      <c r="C6" s="10">
        <v>490</v>
      </c>
      <c r="D6" s="10">
        <v>549</v>
      </c>
      <c r="E6" s="10">
        <v>707</v>
      </c>
      <c r="F6" s="10">
        <v>637</v>
      </c>
      <c r="G6" s="10">
        <v>539</v>
      </c>
      <c r="H6" s="36">
        <v>663</v>
      </c>
      <c r="I6" s="10">
        <v>552</v>
      </c>
      <c r="J6" s="10">
        <v>710</v>
      </c>
      <c r="K6" s="10">
        <v>1082</v>
      </c>
    </row>
    <row r="7" spans="1:17" ht="40.35" customHeight="1">
      <c r="A7" s="35" t="s">
        <v>251</v>
      </c>
      <c r="B7" s="10">
        <v>748</v>
      </c>
      <c r="C7" s="10">
        <v>588</v>
      </c>
      <c r="D7" s="10">
        <v>649</v>
      </c>
      <c r="E7" s="10">
        <v>932</v>
      </c>
      <c r="F7" s="10">
        <v>726</v>
      </c>
      <c r="G7" s="10">
        <v>652</v>
      </c>
      <c r="H7" s="36">
        <v>765</v>
      </c>
      <c r="I7" s="10">
        <v>651</v>
      </c>
      <c r="J7" s="10">
        <v>866</v>
      </c>
      <c r="K7" s="10">
        <v>1260</v>
      </c>
    </row>
    <row r="8" spans="1:17" ht="40.35" customHeight="1">
      <c r="A8" s="35" t="s">
        <v>252</v>
      </c>
      <c r="B8" s="10">
        <v>329261.16499999998</v>
      </c>
      <c r="C8" s="10">
        <v>254860.16099999999</v>
      </c>
      <c r="D8" s="10">
        <v>349446.66600000003</v>
      </c>
      <c r="E8" s="10">
        <v>491346.83500000002</v>
      </c>
      <c r="F8" s="10">
        <v>387535.951</v>
      </c>
      <c r="G8" s="10">
        <v>300592.85700000002</v>
      </c>
      <c r="H8" s="36">
        <v>288164.84899999999</v>
      </c>
      <c r="I8" s="10">
        <v>266897.33</v>
      </c>
      <c r="J8" s="10">
        <v>328603</v>
      </c>
      <c r="K8" s="10">
        <v>650640.31799999997</v>
      </c>
    </row>
    <row r="9" spans="1:17" ht="27" customHeight="1">
      <c r="A9" s="32" t="s">
        <v>183</v>
      </c>
      <c r="B9" s="37"/>
      <c r="C9" s="37"/>
      <c r="D9" s="37"/>
      <c r="E9" s="37"/>
      <c r="F9" s="37"/>
      <c r="G9" s="37"/>
      <c r="H9" s="37"/>
      <c r="I9" s="37"/>
      <c r="J9" s="37"/>
    </row>
    <row r="10" spans="1:17" ht="27" customHeight="1">
      <c r="A10" s="57" t="s">
        <v>253</v>
      </c>
      <c r="B10" s="37"/>
      <c r="C10" s="37"/>
      <c r="D10" s="37"/>
      <c r="E10" s="37"/>
      <c r="F10" s="37"/>
      <c r="G10" s="37"/>
      <c r="H10" s="37"/>
      <c r="I10" s="37"/>
      <c r="J10" s="37"/>
      <c r="K10" s="96"/>
    </row>
    <row r="11" spans="1:17" ht="40.35" customHeight="1">
      <c r="A11" s="35" t="s">
        <v>255</v>
      </c>
      <c r="B11" s="10">
        <v>2</v>
      </c>
      <c r="C11" s="10">
        <v>2</v>
      </c>
      <c r="D11" s="10">
        <v>1</v>
      </c>
      <c r="E11" s="10">
        <v>0</v>
      </c>
      <c r="F11" s="10">
        <v>4</v>
      </c>
      <c r="G11" s="10">
        <v>3</v>
      </c>
      <c r="H11" s="10">
        <v>3</v>
      </c>
      <c r="I11" s="10">
        <v>4</v>
      </c>
      <c r="J11" s="10">
        <v>11</v>
      </c>
      <c r="K11" s="10">
        <v>4</v>
      </c>
    </row>
    <row r="12" spans="1:17" ht="40.35" customHeight="1">
      <c r="A12" s="38" t="s">
        <v>252</v>
      </c>
      <c r="B12" s="23">
        <v>823.16399999999999</v>
      </c>
      <c r="C12" s="23">
        <v>272.24200000000002</v>
      </c>
      <c r="D12" s="23">
        <v>200</v>
      </c>
      <c r="E12" s="23">
        <v>0</v>
      </c>
      <c r="F12" s="23">
        <v>1400</v>
      </c>
      <c r="G12" s="23">
        <v>1000</v>
      </c>
      <c r="H12" s="23">
        <v>900</v>
      </c>
      <c r="I12" s="23">
        <v>850</v>
      </c>
      <c r="J12" s="23">
        <v>2509.2339999999999</v>
      </c>
      <c r="K12" s="23">
        <v>2881.7489999999998</v>
      </c>
    </row>
    <row r="13" spans="1:17" ht="16.5">
      <c r="A13" s="58" t="s">
        <v>254</v>
      </c>
      <c r="L13" s="95"/>
    </row>
  </sheetData>
  <mergeCells count="2">
    <mergeCell ref="A1:K1"/>
    <mergeCell ref="I2:K2"/>
  </mergeCells>
  <phoneticPr fontId="3" type="noConversion"/>
  <hyperlinks>
    <hyperlink ref="L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8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14"/>
  <sheetViews>
    <sheetView showGridLines="0" zoomScale="130" zoomScaleNormal="130" workbookViewId="0">
      <selection sqref="A1:G1"/>
    </sheetView>
  </sheetViews>
  <sheetFormatPr defaultColWidth="8.875" defaultRowHeight="15.75"/>
  <cols>
    <col min="1" max="1" width="11.5" style="2" customWidth="1"/>
    <col min="2" max="7" width="17.625" style="2" customWidth="1"/>
    <col min="8" max="8" width="12.625" style="2" bestFit="1" customWidth="1"/>
    <col min="9" max="255" width="8.875" style="2"/>
    <col min="256" max="256" width="11.5" style="2" customWidth="1"/>
    <col min="257" max="257" width="3.125" style="2" customWidth="1"/>
    <col min="258" max="263" width="17.625" style="2" customWidth="1"/>
    <col min="264" max="511" width="8.875" style="2"/>
    <col min="512" max="512" width="11.5" style="2" customWidth="1"/>
    <col min="513" max="513" width="3.125" style="2" customWidth="1"/>
    <col min="514" max="519" width="17.625" style="2" customWidth="1"/>
    <col min="520" max="767" width="8.875" style="2"/>
    <col min="768" max="768" width="11.5" style="2" customWidth="1"/>
    <col min="769" max="769" width="3.125" style="2" customWidth="1"/>
    <col min="770" max="775" width="17.625" style="2" customWidth="1"/>
    <col min="776" max="1023" width="8.875" style="2"/>
    <col min="1024" max="1024" width="11.5" style="2" customWidth="1"/>
    <col min="1025" max="1025" width="3.125" style="2" customWidth="1"/>
    <col min="1026" max="1031" width="17.625" style="2" customWidth="1"/>
    <col min="1032" max="1279" width="8.875" style="2"/>
    <col min="1280" max="1280" width="11.5" style="2" customWidth="1"/>
    <col min="1281" max="1281" width="3.125" style="2" customWidth="1"/>
    <col min="1282" max="1287" width="17.625" style="2" customWidth="1"/>
    <col min="1288" max="1535" width="8.875" style="2"/>
    <col min="1536" max="1536" width="11.5" style="2" customWidth="1"/>
    <col min="1537" max="1537" width="3.125" style="2" customWidth="1"/>
    <col min="1538" max="1543" width="17.625" style="2" customWidth="1"/>
    <col min="1544" max="1791" width="8.875" style="2"/>
    <col min="1792" max="1792" width="11.5" style="2" customWidth="1"/>
    <col min="1793" max="1793" width="3.125" style="2" customWidth="1"/>
    <col min="1794" max="1799" width="17.625" style="2" customWidth="1"/>
    <col min="1800" max="2047" width="8.875" style="2"/>
    <col min="2048" max="2048" width="11.5" style="2" customWidth="1"/>
    <col min="2049" max="2049" width="3.125" style="2" customWidth="1"/>
    <col min="2050" max="2055" width="17.625" style="2" customWidth="1"/>
    <col min="2056" max="2303" width="8.875" style="2"/>
    <col min="2304" max="2304" width="11.5" style="2" customWidth="1"/>
    <col min="2305" max="2305" width="3.125" style="2" customWidth="1"/>
    <col min="2306" max="2311" width="17.625" style="2" customWidth="1"/>
    <col min="2312" max="2559" width="8.875" style="2"/>
    <col min="2560" max="2560" width="11.5" style="2" customWidth="1"/>
    <col min="2561" max="2561" width="3.125" style="2" customWidth="1"/>
    <col min="2562" max="2567" width="17.625" style="2" customWidth="1"/>
    <col min="2568" max="2815" width="8.875" style="2"/>
    <col min="2816" max="2816" width="11.5" style="2" customWidth="1"/>
    <col min="2817" max="2817" width="3.125" style="2" customWidth="1"/>
    <col min="2818" max="2823" width="17.625" style="2" customWidth="1"/>
    <col min="2824" max="3071" width="8.875" style="2"/>
    <col min="3072" max="3072" width="11.5" style="2" customWidth="1"/>
    <col min="3073" max="3073" width="3.125" style="2" customWidth="1"/>
    <col min="3074" max="3079" width="17.625" style="2" customWidth="1"/>
    <col min="3080" max="3327" width="8.875" style="2"/>
    <col min="3328" max="3328" width="11.5" style="2" customWidth="1"/>
    <col min="3329" max="3329" width="3.125" style="2" customWidth="1"/>
    <col min="3330" max="3335" width="17.625" style="2" customWidth="1"/>
    <col min="3336" max="3583" width="8.875" style="2"/>
    <col min="3584" max="3584" width="11.5" style="2" customWidth="1"/>
    <col min="3585" max="3585" width="3.125" style="2" customWidth="1"/>
    <col min="3586" max="3591" width="17.625" style="2" customWidth="1"/>
    <col min="3592" max="3839" width="8.875" style="2"/>
    <col min="3840" max="3840" width="11.5" style="2" customWidth="1"/>
    <col min="3841" max="3841" width="3.125" style="2" customWidth="1"/>
    <col min="3842" max="3847" width="17.625" style="2" customWidth="1"/>
    <col min="3848" max="4095" width="8.875" style="2"/>
    <col min="4096" max="4096" width="11.5" style="2" customWidth="1"/>
    <col min="4097" max="4097" width="3.125" style="2" customWidth="1"/>
    <col min="4098" max="4103" width="17.625" style="2" customWidth="1"/>
    <col min="4104" max="4351" width="8.875" style="2"/>
    <col min="4352" max="4352" width="11.5" style="2" customWidth="1"/>
    <col min="4353" max="4353" width="3.125" style="2" customWidth="1"/>
    <col min="4354" max="4359" width="17.625" style="2" customWidth="1"/>
    <col min="4360" max="4607" width="8.875" style="2"/>
    <col min="4608" max="4608" width="11.5" style="2" customWidth="1"/>
    <col min="4609" max="4609" width="3.125" style="2" customWidth="1"/>
    <col min="4610" max="4615" width="17.625" style="2" customWidth="1"/>
    <col min="4616" max="4863" width="8.875" style="2"/>
    <col min="4864" max="4864" width="11.5" style="2" customWidth="1"/>
    <col min="4865" max="4865" width="3.125" style="2" customWidth="1"/>
    <col min="4866" max="4871" width="17.625" style="2" customWidth="1"/>
    <col min="4872" max="5119" width="8.875" style="2"/>
    <col min="5120" max="5120" width="11.5" style="2" customWidth="1"/>
    <col min="5121" max="5121" width="3.125" style="2" customWidth="1"/>
    <col min="5122" max="5127" width="17.625" style="2" customWidth="1"/>
    <col min="5128" max="5375" width="8.875" style="2"/>
    <col min="5376" max="5376" width="11.5" style="2" customWidth="1"/>
    <col min="5377" max="5377" width="3.125" style="2" customWidth="1"/>
    <col min="5378" max="5383" width="17.625" style="2" customWidth="1"/>
    <col min="5384" max="5631" width="8.875" style="2"/>
    <col min="5632" max="5632" width="11.5" style="2" customWidth="1"/>
    <col min="5633" max="5633" width="3.125" style="2" customWidth="1"/>
    <col min="5634" max="5639" width="17.625" style="2" customWidth="1"/>
    <col min="5640" max="5887" width="8.875" style="2"/>
    <col min="5888" max="5888" width="11.5" style="2" customWidth="1"/>
    <col min="5889" max="5889" width="3.125" style="2" customWidth="1"/>
    <col min="5890" max="5895" width="17.625" style="2" customWidth="1"/>
    <col min="5896" max="6143" width="8.875" style="2"/>
    <col min="6144" max="6144" width="11.5" style="2" customWidth="1"/>
    <col min="6145" max="6145" width="3.125" style="2" customWidth="1"/>
    <col min="6146" max="6151" width="17.625" style="2" customWidth="1"/>
    <col min="6152" max="6399" width="8.875" style="2"/>
    <col min="6400" max="6400" width="11.5" style="2" customWidth="1"/>
    <col min="6401" max="6401" width="3.125" style="2" customWidth="1"/>
    <col min="6402" max="6407" width="17.625" style="2" customWidth="1"/>
    <col min="6408" max="6655" width="8.875" style="2"/>
    <col min="6656" max="6656" width="11.5" style="2" customWidth="1"/>
    <col min="6657" max="6657" width="3.125" style="2" customWidth="1"/>
    <col min="6658" max="6663" width="17.625" style="2" customWidth="1"/>
    <col min="6664" max="6911" width="8.875" style="2"/>
    <col min="6912" max="6912" width="11.5" style="2" customWidth="1"/>
    <col min="6913" max="6913" width="3.125" style="2" customWidth="1"/>
    <col min="6914" max="6919" width="17.625" style="2" customWidth="1"/>
    <col min="6920" max="7167" width="8.875" style="2"/>
    <col min="7168" max="7168" width="11.5" style="2" customWidth="1"/>
    <col min="7169" max="7169" width="3.125" style="2" customWidth="1"/>
    <col min="7170" max="7175" width="17.625" style="2" customWidth="1"/>
    <col min="7176" max="7423" width="8.875" style="2"/>
    <col min="7424" max="7424" width="11.5" style="2" customWidth="1"/>
    <col min="7425" max="7425" width="3.125" style="2" customWidth="1"/>
    <col min="7426" max="7431" width="17.625" style="2" customWidth="1"/>
    <col min="7432" max="7679" width="8.875" style="2"/>
    <col min="7680" max="7680" width="11.5" style="2" customWidth="1"/>
    <col min="7681" max="7681" width="3.125" style="2" customWidth="1"/>
    <col min="7682" max="7687" width="17.625" style="2" customWidth="1"/>
    <col min="7688" max="7935" width="8.875" style="2"/>
    <col min="7936" max="7936" width="11.5" style="2" customWidth="1"/>
    <col min="7937" max="7937" width="3.125" style="2" customWidth="1"/>
    <col min="7938" max="7943" width="17.625" style="2" customWidth="1"/>
    <col min="7944" max="8191" width="8.875" style="2"/>
    <col min="8192" max="8192" width="11.5" style="2" customWidth="1"/>
    <col min="8193" max="8193" width="3.125" style="2" customWidth="1"/>
    <col min="8194" max="8199" width="17.625" style="2" customWidth="1"/>
    <col min="8200" max="8447" width="8.875" style="2"/>
    <col min="8448" max="8448" width="11.5" style="2" customWidth="1"/>
    <col min="8449" max="8449" width="3.125" style="2" customWidth="1"/>
    <col min="8450" max="8455" width="17.625" style="2" customWidth="1"/>
    <col min="8456" max="8703" width="8.875" style="2"/>
    <col min="8704" max="8704" width="11.5" style="2" customWidth="1"/>
    <col min="8705" max="8705" width="3.125" style="2" customWidth="1"/>
    <col min="8706" max="8711" width="17.625" style="2" customWidth="1"/>
    <col min="8712" max="8959" width="8.875" style="2"/>
    <col min="8960" max="8960" width="11.5" style="2" customWidth="1"/>
    <col min="8961" max="8961" width="3.125" style="2" customWidth="1"/>
    <col min="8962" max="8967" width="17.625" style="2" customWidth="1"/>
    <col min="8968" max="9215" width="8.875" style="2"/>
    <col min="9216" max="9216" width="11.5" style="2" customWidth="1"/>
    <col min="9217" max="9217" width="3.125" style="2" customWidth="1"/>
    <col min="9218" max="9223" width="17.625" style="2" customWidth="1"/>
    <col min="9224" max="9471" width="8.875" style="2"/>
    <col min="9472" max="9472" width="11.5" style="2" customWidth="1"/>
    <col min="9473" max="9473" width="3.125" style="2" customWidth="1"/>
    <col min="9474" max="9479" width="17.625" style="2" customWidth="1"/>
    <col min="9480" max="9727" width="8.875" style="2"/>
    <col min="9728" max="9728" width="11.5" style="2" customWidth="1"/>
    <col min="9729" max="9729" width="3.125" style="2" customWidth="1"/>
    <col min="9730" max="9735" width="17.625" style="2" customWidth="1"/>
    <col min="9736" max="9983" width="8.875" style="2"/>
    <col min="9984" max="9984" width="11.5" style="2" customWidth="1"/>
    <col min="9985" max="9985" width="3.125" style="2" customWidth="1"/>
    <col min="9986" max="9991" width="17.625" style="2" customWidth="1"/>
    <col min="9992" max="10239" width="8.875" style="2"/>
    <col min="10240" max="10240" width="11.5" style="2" customWidth="1"/>
    <col min="10241" max="10241" width="3.125" style="2" customWidth="1"/>
    <col min="10242" max="10247" width="17.625" style="2" customWidth="1"/>
    <col min="10248" max="10495" width="8.875" style="2"/>
    <col min="10496" max="10496" width="11.5" style="2" customWidth="1"/>
    <col min="10497" max="10497" width="3.125" style="2" customWidth="1"/>
    <col min="10498" max="10503" width="17.625" style="2" customWidth="1"/>
    <col min="10504" max="10751" width="8.875" style="2"/>
    <col min="10752" max="10752" width="11.5" style="2" customWidth="1"/>
    <col min="10753" max="10753" width="3.125" style="2" customWidth="1"/>
    <col min="10754" max="10759" width="17.625" style="2" customWidth="1"/>
    <col min="10760" max="11007" width="8.875" style="2"/>
    <col min="11008" max="11008" width="11.5" style="2" customWidth="1"/>
    <col min="11009" max="11009" width="3.125" style="2" customWidth="1"/>
    <col min="11010" max="11015" width="17.625" style="2" customWidth="1"/>
    <col min="11016" max="11263" width="8.875" style="2"/>
    <col min="11264" max="11264" width="11.5" style="2" customWidth="1"/>
    <col min="11265" max="11265" width="3.125" style="2" customWidth="1"/>
    <col min="11266" max="11271" width="17.625" style="2" customWidth="1"/>
    <col min="11272" max="11519" width="8.875" style="2"/>
    <col min="11520" max="11520" width="11.5" style="2" customWidth="1"/>
    <col min="11521" max="11521" width="3.125" style="2" customWidth="1"/>
    <col min="11522" max="11527" width="17.625" style="2" customWidth="1"/>
    <col min="11528" max="11775" width="8.875" style="2"/>
    <col min="11776" max="11776" width="11.5" style="2" customWidth="1"/>
    <col min="11777" max="11777" width="3.125" style="2" customWidth="1"/>
    <col min="11778" max="11783" width="17.625" style="2" customWidth="1"/>
    <col min="11784" max="12031" width="8.875" style="2"/>
    <col min="12032" max="12032" width="11.5" style="2" customWidth="1"/>
    <col min="12033" max="12033" width="3.125" style="2" customWidth="1"/>
    <col min="12034" max="12039" width="17.625" style="2" customWidth="1"/>
    <col min="12040" max="12287" width="8.875" style="2"/>
    <col min="12288" max="12288" width="11.5" style="2" customWidth="1"/>
    <col min="12289" max="12289" width="3.125" style="2" customWidth="1"/>
    <col min="12290" max="12295" width="17.625" style="2" customWidth="1"/>
    <col min="12296" max="12543" width="8.875" style="2"/>
    <col min="12544" max="12544" width="11.5" style="2" customWidth="1"/>
    <col min="12545" max="12545" width="3.125" style="2" customWidth="1"/>
    <col min="12546" max="12551" width="17.625" style="2" customWidth="1"/>
    <col min="12552" max="12799" width="8.875" style="2"/>
    <col min="12800" max="12800" width="11.5" style="2" customWidth="1"/>
    <col min="12801" max="12801" width="3.125" style="2" customWidth="1"/>
    <col min="12802" max="12807" width="17.625" style="2" customWidth="1"/>
    <col min="12808" max="13055" width="8.875" style="2"/>
    <col min="13056" max="13056" width="11.5" style="2" customWidth="1"/>
    <col min="13057" max="13057" width="3.125" style="2" customWidth="1"/>
    <col min="13058" max="13063" width="17.625" style="2" customWidth="1"/>
    <col min="13064" max="13311" width="8.875" style="2"/>
    <col min="13312" max="13312" width="11.5" style="2" customWidth="1"/>
    <col min="13313" max="13313" width="3.125" style="2" customWidth="1"/>
    <col min="13314" max="13319" width="17.625" style="2" customWidth="1"/>
    <col min="13320" max="13567" width="8.875" style="2"/>
    <col min="13568" max="13568" width="11.5" style="2" customWidth="1"/>
    <col min="13569" max="13569" width="3.125" style="2" customWidth="1"/>
    <col min="13570" max="13575" width="17.625" style="2" customWidth="1"/>
    <col min="13576" max="13823" width="8.875" style="2"/>
    <col min="13824" max="13824" width="11.5" style="2" customWidth="1"/>
    <col min="13825" max="13825" width="3.125" style="2" customWidth="1"/>
    <col min="13826" max="13831" width="17.625" style="2" customWidth="1"/>
    <col min="13832" max="14079" width="8.875" style="2"/>
    <col min="14080" max="14080" width="11.5" style="2" customWidth="1"/>
    <col min="14081" max="14081" width="3.125" style="2" customWidth="1"/>
    <col min="14082" max="14087" width="17.625" style="2" customWidth="1"/>
    <col min="14088" max="14335" width="8.875" style="2"/>
    <col min="14336" max="14336" width="11.5" style="2" customWidth="1"/>
    <col min="14337" max="14337" width="3.125" style="2" customWidth="1"/>
    <col min="14338" max="14343" width="17.625" style="2" customWidth="1"/>
    <col min="14344" max="14591" width="8.875" style="2"/>
    <col min="14592" max="14592" width="11.5" style="2" customWidth="1"/>
    <col min="14593" max="14593" width="3.125" style="2" customWidth="1"/>
    <col min="14594" max="14599" width="17.625" style="2" customWidth="1"/>
    <col min="14600" max="14847" width="8.875" style="2"/>
    <col min="14848" max="14848" width="11.5" style="2" customWidth="1"/>
    <col min="14849" max="14849" width="3.125" style="2" customWidth="1"/>
    <col min="14850" max="14855" width="17.625" style="2" customWidth="1"/>
    <col min="14856" max="15103" width="8.875" style="2"/>
    <col min="15104" max="15104" width="11.5" style="2" customWidth="1"/>
    <col min="15105" max="15105" width="3.125" style="2" customWidth="1"/>
    <col min="15106" max="15111" width="17.625" style="2" customWidth="1"/>
    <col min="15112" max="15359" width="8.875" style="2"/>
    <col min="15360" max="15360" width="11.5" style="2" customWidth="1"/>
    <col min="15361" max="15361" width="3.125" style="2" customWidth="1"/>
    <col min="15362" max="15367" width="17.625" style="2" customWidth="1"/>
    <col min="15368" max="15615" width="8.875" style="2"/>
    <col min="15616" max="15616" width="11.5" style="2" customWidth="1"/>
    <col min="15617" max="15617" width="3.125" style="2" customWidth="1"/>
    <col min="15618" max="15623" width="17.625" style="2" customWidth="1"/>
    <col min="15624" max="15871" width="8.875" style="2"/>
    <col min="15872" max="15872" width="11.5" style="2" customWidth="1"/>
    <col min="15873" max="15873" width="3.125" style="2" customWidth="1"/>
    <col min="15874" max="15879" width="17.625" style="2" customWidth="1"/>
    <col min="15880" max="16127" width="8.875" style="2"/>
    <col min="16128" max="16128" width="11.5" style="2" customWidth="1"/>
    <col min="16129" max="16129" width="3.125" style="2" customWidth="1"/>
    <col min="16130" max="16135" width="17.625" style="2" customWidth="1"/>
    <col min="16136" max="16384" width="8.875" style="2"/>
  </cols>
  <sheetData>
    <row r="1" spans="1:12" s="20" customFormat="1" ht="33.75" customHeight="1">
      <c r="A1" s="270" t="s">
        <v>333</v>
      </c>
      <c r="B1" s="270"/>
      <c r="C1" s="270"/>
      <c r="D1" s="270"/>
      <c r="E1" s="270"/>
      <c r="F1" s="270"/>
      <c r="G1" s="270"/>
      <c r="H1" s="100" t="s">
        <v>331</v>
      </c>
    </row>
    <row r="2" spans="1:12" ht="24.95" customHeight="1">
      <c r="A2" s="271"/>
      <c r="B2" s="273" t="s">
        <v>256</v>
      </c>
      <c r="C2" s="274"/>
      <c r="D2" s="8" t="s">
        <v>189</v>
      </c>
      <c r="E2" s="7"/>
      <c r="F2" s="7" t="s">
        <v>188</v>
      </c>
      <c r="G2" s="7"/>
    </row>
    <row r="3" spans="1:12" ht="24.95" customHeight="1">
      <c r="A3" s="272"/>
      <c r="B3" s="6" t="s">
        <v>187</v>
      </c>
      <c r="C3" s="6" t="s">
        <v>185</v>
      </c>
      <c r="D3" s="6" t="s">
        <v>187</v>
      </c>
      <c r="E3" s="6" t="s">
        <v>185</v>
      </c>
      <c r="F3" s="6" t="s">
        <v>187</v>
      </c>
      <c r="G3" s="6" t="s">
        <v>185</v>
      </c>
    </row>
    <row r="4" spans="1:12" ht="36.75" customHeight="1">
      <c r="A4" s="21" t="s">
        <v>339</v>
      </c>
      <c r="B4" s="28">
        <v>1208</v>
      </c>
      <c r="C4" s="29">
        <v>100</v>
      </c>
      <c r="D4" s="28">
        <v>574</v>
      </c>
      <c r="E4" s="29">
        <v>47.52</v>
      </c>
      <c r="F4" s="28">
        <v>634</v>
      </c>
      <c r="G4" s="29">
        <v>52.48</v>
      </c>
      <c r="H4" s="5"/>
      <c r="L4" s="95"/>
    </row>
    <row r="5" spans="1:12" ht="36.75" customHeight="1">
      <c r="A5" s="21" t="s">
        <v>181</v>
      </c>
      <c r="B5" s="28">
        <v>1080</v>
      </c>
      <c r="C5" s="29">
        <v>100</v>
      </c>
      <c r="D5" s="28">
        <v>547</v>
      </c>
      <c r="E5" s="29">
        <v>50.65</v>
      </c>
      <c r="F5" s="28">
        <v>533</v>
      </c>
      <c r="G5" s="29">
        <v>49.35</v>
      </c>
      <c r="H5" s="5"/>
      <c r="L5" s="95"/>
    </row>
    <row r="6" spans="1:12" ht="36.75" customHeight="1">
      <c r="A6" s="21" t="s">
        <v>180</v>
      </c>
      <c r="B6" s="28">
        <v>1188</v>
      </c>
      <c r="C6" s="29">
        <v>100</v>
      </c>
      <c r="D6" s="28">
        <v>532</v>
      </c>
      <c r="E6" s="29">
        <v>44.78</v>
      </c>
      <c r="F6" s="28">
        <v>656</v>
      </c>
      <c r="G6" s="29">
        <v>55.22</v>
      </c>
      <c r="H6" s="5"/>
      <c r="L6" s="95"/>
    </row>
    <row r="7" spans="1:12" ht="36.75" customHeight="1">
      <c r="A7" s="21" t="s">
        <v>179</v>
      </c>
      <c r="B7" s="28">
        <v>1373</v>
      </c>
      <c r="C7" s="29">
        <v>100</v>
      </c>
      <c r="D7" s="28">
        <v>604</v>
      </c>
      <c r="E7" s="29">
        <v>43.99</v>
      </c>
      <c r="F7" s="28">
        <v>769</v>
      </c>
      <c r="G7" s="29">
        <v>56.01</v>
      </c>
      <c r="H7" s="5"/>
      <c r="L7" s="95"/>
    </row>
    <row r="8" spans="1:12" ht="36.75" customHeight="1">
      <c r="A8" s="21" t="s">
        <v>178</v>
      </c>
      <c r="B8" s="28">
        <v>1356</v>
      </c>
      <c r="C8" s="29">
        <v>100</v>
      </c>
      <c r="D8" s="28">
        <v>609</v>
      </c>
      <c r="E8" s="29">
        <v>44.91</v>
      </c>
      <c r="F8" s="28">
        <v>747</v>
      </c>
      <c r="G8" s="29">
        <v>55.09</v>
      </c>
      <c r="H8" s="5"/>
    </row>
    <row r="9" spans="1:12" ht="36.75" customHeight="1">
      <c r="A9" s="21" t="s">
        <v>177</v>
      </c>
      <c r="B9" s="28">
        <v>1275</v>
      </c>
      <c r="C9" s="29">
        <v>100</v>
      </c>
      <c r="D9" s="28">
        <v>549</v>
      </c>
      <c r="E9" s="29">
        <v>43.06</v>
      </c>
      <c r="F9" s="28">
        <v>726</v>
      </c>
      <c r="G9" s="29">
        <v>56.94</v>
      </c>
      <c r="H9" s="5"/>
      <c r="L9" s="95"/>
    </row>
    <row r="10" spans="1:12" ht="36.75" customHeight="1">
      <c r="A10" s="21" t="s">
        <v>176</v>
      </c>
      <c r="B10" s="28">
        <v>1500</v>
      </c>
      <c r="C10" s="29">
        <v>100</v>
      </c>
      <c r="D10" s="28">
        <v>663</v>
      </c>
      <c r="E10" s="29">
        <v>44.2</v>
      </c>
      <c r="F10" s="28">
        <v>837</v>
      </c>
      <c r="G10" s="29">
        <v>55.8</v>
      </c>
      <c r="H10" s="5"/>
      <c r="L10" s="95"/>
    </row>
    <row r="11" spans="1:12" ht="36.75" customHeight="1">
      <c r="A11" s="21" t="s">
        <v>289</v>
      </c>
      <c r="B11" s="28">
        <v>1190</v>
      </c>
      <c r="C11" s="29">
        <v>100</v>
      </c>
      <c r="D11" s="28">
        <v>504</v>
      </c>
      <c r="E11" s="29">
        <v>42.35</v>
      </c>
      <c r="F11" s="28">
        <v>686</v>
      </c>
      <c r="G11" s="29">
        <v>57.65</v>
      </c>
      <c r="H11" s="5"/>
      <c r="L11" s="95"/>
    </row>
    <row r="12" spans="1:12" ht="36.75" customHeight="1">
      <c r="A12" s="21" t="s">
        <v>314</v>
      </c>
      <c r="B12" s="28">
        <v>1380</v>
      </c>
      <c r="C12" s="29">
        <v>100</v>
      </c>
      <c r="D12" s="28">
        <v>576</v>
      </c>
      <c r="E12" s="29">
        <v>41.74</v>
      </c>
      <c r="F12" s="28">
        <v>804</v>
      </c>
      <c r="G12" s="29">
        <v>58.26</v>
      </c>
      <c r="H12" s="5"/>
      <c r="L12" s="95"/>
    </row>
    <row r="13" spans="1:12" ht="36.75" customHeight="1">
      <c r="A13" s="22" t="s">
        <v>340</v>
      </c>
      <c r="B13" s="9">
        <v>1853</v>
      </c>
      <c r="C13" s="30">
        <v>100</v>
      </c>
      <c r="D13" s="9">
        <v>791</v>
      </c>
      <c r="E13" s="30">
        <v>42.69</v>
      </c>
      <c r="F13" s="9">
        <v>1062</v>
      </c>
      <c r="G13" s="30">
        <v>57.31</v>
      </c>
      <c r="H13" s="5"/>
      <c r="L13" s="95"/>
    </row>
    <row r="14" spans="1:12">
      <c r="A14" s="31" t="s">
        <v>264</v>
      </c>
    </row>
  </sheetData>
  <mergeCells count="3">
    <mergeCell ref="A1:G1"/>
    <mergeCell ref="A2:A3"/>
    <mergeCell ref="B2:C2"/>
  </mergeCells>
  <phoneticPr fontId="3" type="noConversion"/>
  <hyperlinks>
    <hyperlink ref="H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0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99CB94CB91197445B96F548C8EA39553" ma:contentTypeVersion="10" ma:contentTypeDescription="建立新的文件。" ma:contentTypeScope="" ma:versionID="54d4b77404842950c11ab7daa010af32">
  <xsd:schema xmlns:xsd="http://www.w3.org/2001/XMLSchema" xmlns:xs="http://www.w3.org/2001/XMLSchema" xmlns:p="http://schemas.microsoft.com/office/2006/metadata/properties" xmlns:ns3="0b18f7c4-ce05-4010-99d6-62ac43eef436" targetNamespace="http://schemas.microsoft.com/office/2006/metadata/properties" ma:root="true" ma:fieldsID="e692d6cabbba95f295be0a55ba9b7ba4" ns3:_="">
    <xsd:import namespace="0b18f7c4-ce05-4010-99d6-62ac43eef4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8f7c4-ce05-4010-99d6-62ac43eef4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9E641F-BE91-4685-A150-239DF06AE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18f7c4-ce05-4010-99d6-62ac43eef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EBD7F3-4DDA-433B-A8BF-CE4B6DD115E4}">
  <ds:schemaRefs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0b18f7c4-ce05-4010-99d6-62ac43eef436"/>
  </ds:schemaRefs>
</ds:datastoreItem>
</file>

<file path=customXml/itemProps3.xml><?xml version="1.0" encoding="utf-8"?>
<ds:datastoreItem xmlns:ds="http://schemas.openxmlformats.org/officeDocument/2006/customXml" ds:itemID="{80F9E06D-B76F-42B7-A818-72C0E19F76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13</vt:i4>
      </vt:variant>
    </vt:vector>
  </HeadingPairs>
  <TitlesOfParts>
    <vt:vector size="28" baseType="lpstr">
      <vt:lpstr>本篇表次</vt:lpstr>
      <vt:lpstr>5-1-1</vt:lpstr>
      <vt:lpstr>5-1-2</vt:lpstr>
      <vt:lpstr>5-1-3</vt:lpstr>
      <vt:lpstr>5-2-1</vt:lpstr>
      <vt:lpstr>5-2-2</vt:lpstr>
      <vt:lpstr>5-3-1</vt:lpstr>
      <vt:lpstr>5-3-2</vt:lpstr>
      <vt:lpstr>5-3-3</vt:lpstr>
      <vt:lpstr>5-3-4</vt:lpstr>
      <vt:lpstr>5-3-5</vt:lpstr>
      <vt:lpstr>5-3-6</vt:lpstr>
      <vt:lpstr>5-3-7</vt:lpstr>
      <vt:lpstr>5-3-8</vt:lpstr>
      <vt:lpstr>5-4-1</vt:lpstr>
      <vt:lpstr>'5-1-1'!Print_Area</vt:lpstr>
      <vt:lpstr>'5-1-2'!Print_Area</vt:lpstr>
      <vt:lpstr>'5-1-3'!Print_Area</vt:lpstr>
      <vt:lpstr>'5-2-1'!Print_Area</vt:lpstr>
      <vt:lpstr>'5-2-2'!Print_Area</vt:lpstr>
      <vt:lpstr>'5-3-1'!Print_Area</vt:lpstr>
      <vt:lpstr>'5-3-2'!Print_Area</vt:lpstr>
      <vt:lpstr>'5-3-4'!Print_Area</vt:lpstr>
      <vt:lpstr>'5-3-5'!Print_Area</vt:lpstr>
      <vt:lpstr>'5-3-6'!Print_Area</vt:lpstr>
      <vt:lpstr>'5-3-7'!Print_Area</vt:lpstr>
      <vt:lpstr>'5-3-8'!Print_Area</vt:lpstr>
      <vt:lpstr>'5-4-1'!Print_Area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蔡宜家;林姿妤;盧</dc:creator>
  <cp:keywords>112年犯罪狀況及其分析</cp:keywords>
  <cp:lastModifiedBy>蔡宜家</cp:lastModifiedBy>
  <cp:lastPrinted>2024-10-01T04:08:42Z</cp:lastPrinted>
  <dcterms:created xsi:type="dcterms:W3CDTF">2021-06-17T09:25:23Z</dcterms:created>
  <dcterms:modified xsi:type="dcterms:W3CDTF">2024-12-11T05:26:22Z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0x01010099CB94CB91197445B96F548C8EA39553</vt:lpwstr>
  </property>
</Properties>
</file>